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FINANCES\FIC_GFP_2020\"/>
    </mc:Choice>
  </mc:AlternateContent>
  <bookViews>
    <workbookView xWindow="360" yWindow="30" windowWidth="12900" windowHeight="13545"/>
  </bookViews>
  <sheets>
    <sheet name="couv" sheetId="68" r:id="rId1"/>
    <sheet name="Index" sheetId="36" r:id="rId2"/>
    <sheet name="T 1.1" sheetId="2" r:id="rId3"/>
    <sheet name="T 1.2" sheetId="1" r:id="rId4"/>
    <sheet name="T 1.3" sheetId="3" r:id="rId5"/>
    <sheet name="T 2.1" sheetId="7" r:id="rId6"/>
    <sheet name="T 2.2" sheetId="8" r:id="rId7"/>
    <sheet name="T 2.3" sheetId="10" r:id="rId8"/>
    <sheet name="T 2.4" sheetId="55" r:id="rId9"/>
    <sheet name="T 2.5" sheetId="65" r:id="rId10"/>
    <sheet name="T 2.6" sheetId="64" r:id="rId11"/>
    <sheet name="T 2.7" sheetId="63" r:id="rId12"/>
    <sheet name="T 2.8" sheetId="62" r:id="rId13"/>
    <sheet name="T 2.9" sheetId="61" r:id="rId14"/>
    <sheet name="T 3.1" sheetId="23" r:id="rId15"/>
    <sheet name="T 3.1.c" sheetId="43" r:id="rId16"/>
    <sheet name="T 3.2" sheetId="67" r:id="rId17"/>
    <sheet name="T 3.2.c" sheetId="66" r:id="rId18"/>
    <sheet name="T 4.1" sheetId="25" r:id="rId19"/>
    <sheet name="T 4.2" sheetId="26" r:id="rId20"/>
    <sheet name="T 4.3" sheetId="27" r:id="rId21"/>
    <sheet name="T 4.4" sheetId="28" r:id="rId22"/>
    <sheet name="T 4.5" sheetId="29" r:id="rId23"/>
    <sheet name="T 4.6" sheetId="39" r:id="rId24"/>
    <sheet name="T 5.1" sheetId="45" r:id="rId25"/>
    <sheet name="T 5.2" sheetId="52" r:id="rId26"/>
    <sheet name="T 5.3" sheetId="51" r:id="rId27"/>
    <sheet name="T 5.4" sheetId="50" r:id="rId28"/>
    <sheet name="T 5.5" sheetId="49" r:id="rId29"/>
    <sheet name="T 5.6" sheetId="53" r:id="rId30"/>
    <sheet name="T 5.7" sheetId="44" r:id="rId31"/>
    <sheet name="T 5.8" sheetId="47" r:id="rId32"/>
    <sheet name="T 5.9" sheetId="46" r:id="rId33"/>
    <sheet name="Annexe 1" sheetId="32" r:id="rId34"/>
    <sheet name="Annexe 2" sheetId="40" r:id="rId35"/>
    <sheet name="Annexe 3" sheetId="41" r:id="rId36"/>
  </sheets>
  <definedNames>
    <definedName name="_xlnm.Print_Area" localSheetId="33">'Annexe 1'!$A$1:$I$61</definedName>
    <definedName name="_xlnm.Print_Area" localSheetId="1">Index!$A$1:$G$47</definedName>
    <definedName name="_xlnm.Print_Area" localSheetId="2">'T 1.1'!$A$1:$J$53</definedName>
    <definedName name="_xlnm.Print_Area" localSheetId="3">'T 1.2'!$A$1:$J$96</definedName>
    <definedName name="_xlnm.Print_Area" localSheetId="4">'T 1.3'!$A$1:$J$65</definedName>
    <definedName name="_xlnm.Print_Area" localSheetId="5">'T 2.1'!$A$1:$K$121</definedName>
    <definedName name="_xlnm.Print_Area" localSheetId="6">'T 2.2'!$A$1:$J$86</definedName>
    <definedName name="_xlnm.Print_Area" localSheetId="7">'T 2.3'!$A$1:$J$94</definedName>
    <definedName name="_xlnm.Print_Area" localSheetId="8">'T 2.4'!$A$1:$J$130</definedName>
    <definedName name="_xlnm.Print_Area" localSheetId="9">'T 2.5'!$A$1:$J$93</definedName>
    <definedName name="_xlnm.Print_Area" localSheetId="10">'T 2.6'!$A$1:$J$124</definedName>
    <definedName name="_xlnm.Print_Area" localSheetId="11">'T 2.7'!$A$1:$J$87</definedName>
    <definedName name="_xlnm.Print_Area" localSheetId="12">'T 2.8'!$A$1:$J$124</definedName>
    <definedName name="_xlnm.Print_Area" localSheetId="13">'T 2.9'!$A$1:$J$87</definedName>
    <definedName name="_xlnm.Print_Area" localSheetId="14">'T 3.1'!$A$1:$J$123</definedName>
    <definedName name="_xlnm.Print_Area" localSheetId="15">'T 3.1.c'!$A$1:$K$86</definedName>
    <definedName name="_xlnm.Print_Area" localSheetId="16">'T 3.2'!$A$1:$J$123</definedName>
    <definedName name="_xlnm.Print_Area" localSheetId="17">'T 3.2.c'!$A$1:$K$88</definedName>
    <definedName name="_xlnm.Print_Area" localSheetId="18">'T 4.1'!$A$1:$AR$49</definedName>
    <definedName name="_xlnm.Print_Area" localSheetId="19">'T 4.2'!$A$1:$BY$50</definedName>
    <definedName name="_xlnm.Print_Area" localSheetId="20">'T 4.3'!$A$1:$CJ$52</definedName>
    <definedName name="_xlnm.Print_Area" localSheetId="21">'T 4.4'!$A$1:$CA$50</definedName>
    <definedName name="_xlnm.Print_Area" localSheetId="22">'T 4.5'!$A$1:$BE$50</definedName>
    <definedName name="_xlnm.Print_Area" localSheetId="23">'T 4.6'!$A$1:$BN$50</definedName>
    <definedName name="_xlnm.Print_Area" localSheetId="24">'T 5.1'!$A$1:$I$214</definedName>
    <definedName name="_xlnm.Print_Area" localSheetId="25">'T 5.2'!$A$1:$I$217</definedName>
    <definedName name="_xlnm.Print_Area" localSheetId="26">'T 5.3'!$A$1:$I$214</definedName>
    <definedName name="_xlnm.Print_Area" localSheetId="27">'T 5.4'!$A$1:$I$207</definedName>
    <definedName name="_xlnm.Print_Area" localSheetId="28">'T 5.5'!$A$1:$I$209</definedName>
    <definedName name="_xlnm.Print_Area" localSheetId="29">'T 5.6'!$A$1:$I$206</definedName>
    <definedName name="_xlnm.Print_Area" localSheetId="30">'T 5.7'!$A$1:$I$211</definedName>
    <definedName name="_xlnm.Print_Area" localSheetId="31">'T 5.8'!$A$1:$I$214</definedName>
    <definedName name="_xlnm.Print_Area" localSheetId="32">'T 5.9'!$A$1:$I$211</definedName>
  </definedNames>
  <calcPr calcId="152511"/>
</workbook>
</file>

<file path=xl/calcChain.xml><?xml version="1.0" encoding="utf-8"?>
<calcChain xmlns="http://schemas.openxmlformats.org/spreadsheetml/2006/main">
  <c r="I206" i="46" l="1"/>
  <c r="H206" i="46"/>
  <c r="G206" i="46"/>
  <c r="E206" i="46"/>
  <c r="D206" i="46"/>
  <c r="C206" i="46"/>
  <c r="B206" i="46"/>
  <c r="F137" i="46"/>
  <c r="B137" i="46"/>
  <c r="F136" i="46"/>
  <c r="B136" i="46"/>
  <c r="F135" i="46"/>
  <c r="B135" i="46"/>
  <c r="F134" i="46"/>
  <c r="B134" i="46"/>
  <c r="F133" i="46"/>
  <c r="B133" i="46"/>
  <c r="F132" i="46"/>
  <c r="B132" i="46"/>
  <c r="F131" i="46"/>
  <c r="B131" i="46"/>
  <c r="F130" i="46"/>
  <c r="B130" i="46"/>
  <c r="F129" i="46"/>
  <c r="C129" i="46"/>
  <c r="B129" i="46"/>
  <c r="F128" i="46"/>
  <c r="C128" i="46"/>
  <c r="B128" i="46"/>
  <c r="F127" i="46"/>
  <c r="C127" i="46"/>
  <c r="B127" i="46"/>
  <c r="F126" i="46"/>
  <c r="C126" i="46"/>
  <c r="B126" i="46"/>
  <c r="F125" i="46"/>
  <c r="C125" i="46"/>
  <c r="B125" i="46"/>
  <c r="F124" i="46"/>
  <c r="C124" i="46"/>
  <c r="B124" i="46"/>
  <c r="F123" i="46"/>
  <c r="C123" i="46"/>
  <c r="B123" i="46"/>
  <c r="F122" i="46"/>
  <c r="C122" i="46"/>
  <c r="B122" i="46"/>
  <c r="F121" i="46"/>
  <c r="C121" i="46"/>
  <c r="B121" i="46"/>
  <c r="F120" i="46"/>
  <c r="C120" i="46"/>
  <c r="B120" i="46"/>
  <c r="F119" i="46"/>
  <c r="C119" i="46"/>
  <c r="B119" i="46"/>
  <c r="F118" i="46"/>
  <c r="C118" i="46"/>
  <c r="B118" i="46"/>
  <c r="F117" i="46"/>
  <c r="C117" i="46"/>
  <c r="B117" i="46"/>
  <c r="F116" i="46"/>
  <c r="C116" i="46"/>
  <c r="B116" i="46"/>
  <c r="F115" i="46"/>
  <c r="C115" i="46"/>
  <c r="B115" i="46"/>
  <c r="F114" i="46"/>
  <c r="C114" i="46"/>
  <c r="B114" i="46"/>
  <c r="F113" i="46"/>
  <c r="C113" i="46"/>
  <c r="B113" i="46"/>
  <c r="F112" i="46"/>
  <c r="C112" i="46"/>
  <c r="B112" i="46"/>
  <c r="F111" i="46"/>
  <c r="C111" i="46"/>
  <c r="B111" i="46"/>
  <c r="F110" i="46"/>
  <c r="C110" i="46"/>
  <c r="B110" i="46"/>
  <c r="F109" i="46"/>
  <c r="C109" i="46"/>
  <c r="B109" i="46"/>
  <c r="F108" i="46"/>
  <c r="C108" i="46"/>
  <c r="B108" i="46"/>
  <c r="F107" i="46"/>
  <c r="C107" i="46"/>
  <c r="B107" i="46"/>
  <c r="F106" i="46"/>
  <c r="C106" i="46"/>
  <c r="B106" i="46"/>
  <c r="F105" i="46"/>
  <c r="E105" i="46"/>
  <c r="C105" i="46"/>
  <c r="B105" i="46"/>
  <c r="F104" i="46"/>
  <c r="E104" i="46"/>
  <c r="C104" i="46"/>
  <c r="B104" i="46"/>
  <c r="F103" i="46"/>
  <c r="E103" i="46"/>
  <c r="C103" i="46"/>
  <c r="B103" i="46"/>
  <c r="F102" i="46"/>
  <c r="E102" i="46"/>
  <c r="C102" i="46"/>
  <c r="B102" i="46"/>
  <c r="F101" i="46"/>
  <c r="E101" i="46"/>
  <c r="C101" i="46"/>
  <c r="B101" i="46"/>
  <c r="F100" i="46"/>
  <c r="E100" i="46"/>
  <c r="C100" i="46"/>
  <c r="B100" i="46"/>
  <c r="F99" i="46"/>
  <c r="E99" i="46"/>
  <c r="C99" i="46"/>
  <c r="B99" i="46"/>
  <c r="F98" i="46"/>
  <c r="E98" i="46"/>
  <c r="C98" i="46"/>
  <c r="B98" i="46"/>
  <c r="F97" i="46"/>
  <c r="E97" i="46"/>
  <c r="C97" i="46"/>
  <c r="B97" i="46"/>
  <c r="F96" i="46"/>
  <c r="E96" i="46"/>
  <c r="C96" i="46"/>
  <c r="B96" i="46"/>
  <c r="F95" i="46"/>
  <c r="E95" i="46"/>
  <c r="C95" i="46"/>
  <c r="B95" i="46"/>
  <c r="F94" i="46"/>
  <c r="E94" i="46"/>
  <c r="C94" i="46"/>
  <c r="B94" i="46"/>
  <c r="F93" i="46"/>
  <c r="E93" i="46"/>
  <c r="C93" i="46"/>
  <c r="B93" i="46"/>
  <c r="F92" i="46"/>
  <c r="E92" i="46"/>
  <c r="C92" i="46"/>
  <c r="B92" i="46"/>
  <c r="F91" i="46"/>
  <c r="E91" i="46"/>
  <c r="C91" i="46"/>
  <c r="B91" i="46"/>
  <c r="F90" i="46"/>
  <c r="E90" i="46"/>
  <c r="C90" i="46"/>
  <c r="B90" i="46"/>
  <c r="F89" i="46"/>
  <c r="E89" i="46"/>
  <c r="C89" i="46"/>
  <c r="B89" i="46"/>
  <c r="F88" i="46"/>
  <c r="E88" i="46"/>
  <c r="C88" i="46"/>
  <c r="B88" i="46"/>
  <c r="F87" i="46"/>
  <c r="E87" i="46"/>
  <c r="C87" i="46"/>
  <c r="B87" i="46"/>
  <c r="F86" i="46"/>
  <c r="E86" i="46"/>
  <c r="C86" i="46"/>
  <c r="B86" i="46"/>
  <c r="F85" i="46"/>
  <c r="E85" i="46"/>
  <c r="C85" i="46"/>
  <c r="B85" i="46"/>
  <c r="F84" i="46"/>
  <c r="E84" i="46"/>
  <c r="C84" i="46"/>
  <c r="B84" i="46"/>
  <c r="F83" i="46"/>
  <c r="E83" i="46"/>
  <c r="C83" i="46"/>
  <c r="B83" i="46"/>
  <c r="F82" i="46"/>
  <c r="E82" i="46"/>
  <c r="C82" i="46"/>
  <c r="B82" i="46"/>
  <c r="F81" i="46"/>
  <c r="E81" i="46"/>
  <c r="C81" i="46"/>
  <c r="B81" i="46"/>
  <c r="F80" i="46"/>
  <c r="E80" i="46"/>
  <c r="C80" i="46"/>
  <c r="B80" i="46"/>
  <c r="I66" i="46"/>
  <c r="I137" i="46" s="1"/>
  <c r="H66" i="46"/>
  <c r="H137" i="46" s="1"/>
  <c r="G66" i="46"/>
  <c r="G80" i="46" s="1"/>
  <c r="E66" i="46"/>
  <c r="E137" i="46" s="1"/>
  <c r="D66" i="46"/>
  <c r="D137" i="46" s="1"/>
  <c r="C66" i="46"/>
  <c r="C137" i="46" s="1"/>
  <c r="B66" i="46"/>
  <c r="I80" i="46" l="1"/>
  <c r="I81" i="46"/>
  <c r="I82" i="46"/>
  <c r="I83" i="46"/>
  <c r="I84" i="46"/>
  <c r="I85" i="46"/>
  <c r="I86" i="46"/>
  <c r="I87" i="46"/>
  <c r="I88" i="46"/>
  <c r="I89" i="46"/>
  <c r="I90" i="46"/>
  <c r="I91" i="46"/>
  <c r="I92" i="46"/>
  <c r="I93" i="46"/>
  <c r="I94" i="46"/>
  <c r="I95" i="46"/>
  <c r="I96" i="46"/>
  <c r="I97" i="46"/>
  <c r="I98" i="46"/>
  <c r="I99" i="46"/>
  <c r="I100" i="46"/>
  <c r="I101" i="46"/>
  <c r="I102" i="46"/>
  <c r="I103" i="46"/>
  <c r="I104" i="46"/>
  <c r="I105" i="46"/>
  <c r="I106" i="46"/>
  <c r="I107" i="46"/>
  <c r="I108" i="46"/>
  <c r="I109" i="46"/>
  <c r="I110" i="46"/>
  <c r="I111" i="46"/>
  <c r="I112" i="46"/>
  <c r="I113" i="46"/>
  <c r="I114" i="46"/>
  <c r="I115" i="46"/>
  <c r="I116" i="46"/>
  <c r="I117" i="46"/>
  <c r="I118" i="46"/>
  <c r="I119" i="46"/>
  <c r="I120" i="46"/>
  <c r="I121" i="46"/>
  <c r="I122" i="46"/>
  <c r="I123" i="46"/>
  <c r="I124" i="46"/>
  <c r="I125" i="46"/>
  <c r="I126" i="46"/>
  <c r="I127" i="46"/>
  <c r="I128" i="46"/>
  <c r="I129" i="46"/>
  <c r="I130" i="46"/>
  <c r="I131" i="46"/>
  <c r="I132" i="46"/>
  <c r="I133" i="46"/>
  <c r="I134" i="46"/>
  <c r="I135" i="46"/>
  <c r="I136" i="46"/>
  <c r="C130" i="46"/>
  <c r="C131" i="46"/>
  <c r="C132" i="46"/>
  <c r="C133" i="46"/>
  <c r="C134" i="46"/>
  <c r="C135" i="46"/>
  <c r="C136" i="46"/>
  <c r="D80" i="46"/>
  <c r="D81" i="46"/>
  <c r="D82" i="46"/>
  <c r="D83" i="46"/>
  <c r="D84" i="46"/>
  <c r="D85" i="46"/>
  <c r="D86" i="46"/>
  <c r="D87" i="46"/>
  <c r="D88" i="46"/>
  <c r="D89" i="46"/>
  <c r="D90" i="46"/>
  <c r="D91" i="46"/>
  <c r="D92" i="46"/>
  <c r="D93" i="46"/>
  <c r="D94" i="46"/>
  <c r="D95" i="46"/>
  <c r="D96" i="46"/>
  <c r="D97" i="46"/>
  <c r="D98" i="46"/>
  <c r="D99" i="46"/>
  <c r="D100" i="46"/>
  <c r="D101" i="46"/>
  <c r="D102" i="46"/>
  <c r="D103" i="46"/>
  <c r="D104" i="46"/>
  <c r="D105" i="46"/>
  <c r="D106" i="46"/>
  <c r="D107" i="46"/>
  <c r="D108" i="46"/>
  <c r="D109" i="46"/>
  <c r="D110" i="46"/>
  <c r="D111" i="46"/>
  <c r="D112" i="46"/>
  <c r="D113" i="46"/>
  <c r="D114" i="46"/>
  <c r="D115" i="46"/>
  <c r="D116" i="46"/>
  <c r="D117" i="46"/>
  <c r="D118" i="46"/>
  <c r="D119" i="46"/>
  <c r="D120" i="46"/>
  <c r="D121" i="46"/>
  <c r="D122" i="46"/>
  <c r="D123" i="46"/>
  <c r="D124" i="46"/>
  <c r="D125" i="46"/>
  <c r="D126" i="46"/>
  <c r="D127" i="46"/>
  <c r="D128" i="46"/>
  <c r="D129" i="46"/>
  <c r="D130" i="46"/>
  <c r="D131" i="46"/>
  <c r="D132" i="46"/>
  <c r="D133" i="46"/>
  <c r="D134" i="46"/>
  <c r="D135" i="46"/>
  <c r="D136" i="46"/>
  <c r="E106" i="46"/>
  <c r="E107" i="46"/>
  <c r="E108" i="46"/>
  <c r="E109" i="46"/>
  <c r="E110" i="46"/>
  <c r="E111" i="46"/>
  <c r="E112" i="46"/>
  <c r="E113" i="46"/>
  <c r="E114" i="46"/>
  <c r="E115" i="46"/>
  <c r="E116" i="46"/>
  <c r="E117" i="46"/>
  <c r="E118" i="46"/>
  <c r="E119" i="46"/>
  <c r="E120" i="46"/>
  <c r="E121" i="46"/>
  <c r="E122" i="46"/>
  <c r="E123" i="46"/>
  <c r="E124" i="46"/>
  <c r="E125" i="46"/>
  <c r="E126" i="46"/>
  <c r="E127" i="46"/>
  <c r="E128" i="46"/>
  <c r="E129" i="46"/>
  <c r="E130" i="46"/>
  <c r="E131" i="46"/>
  <c r="E132" i="46"/>
  <c r="E133" i="46"/>
  <c r="E134" i="46"/>
  <c r="E135" i="46"/>
  <c r="E136" i="46"/>
  <c r="G81" i="46"/>
  <c r="G82" i="46"/>
  <c r="G83" i="46"/>
  <c r="G84" i="46"/>
  <c r="G85" i="46"/>
  <c r="G86" i="46"/>
  <c r="G87" i="46"/>
  <c r="G88" i="46"/>
  <c r="G89" i="46"/>
  <c r="G90" i="46"/>
  <c r="G91" i="46"/>
  <c r="G92" i="46"/>
  <c r="G93" i="46"/>
  <c r="G94" i="46"/>
  <c r="G95" i="46"/>
  <c r="G96" i="46"/>
  <c r="G97" i="46"/>
  <c r="G98" i="46"/>
  <c r="G99" i="46"/>
  <c r="G100" i="46"/>
  <c r="G101" i="46"/>
  <c r="G102" i="46"/>
  <c r="G103" i="46"/>
  <c r="G104" i="46"/>
  <c r="G105" i="46"/>
  <c r="G106" i="46"/>
  <c r="G107" i="46"/>
  <c r="G108" i="46"/>
  <c r="G109" i="46"/>
  <c r="G110" i="46"/>
  <c r="G111" i="46"/>
  <c r="G112" i="46"/>
  <c r="G113" i="46"/>
  <c r="G114" i="46"/>
  <c r="G115" i="46"/>
  <c r="G116" i="46"/>
  <c r="G117" i="46"/>
  <c r="G118" i="46"/>
  <c r="G119" i="46"/>
  <c r="G120" i="46"/>
  <c r="G121" i="46"/>
  <c r="G122" i="46"/>
  <c r="G123" i="46"/>
  <c r="G124" i="46"/>
  <c r="G125" i="46"/>
  <c r="G126" i="46"/>
  <c r="G127" i="46"/>
  <c r="G128" i="46"/>
  <c r="G129" i="46"/>
  <c r="G130" i="46"/>
  <c r="G131" i="46"/>
  <c r="G132" i="46"/>
  <c r="G133" i="46"/>
  <c r="G134" i="46"/>
  <c r="G135" i="46"/>
  <c r="G136" i="46"/>
  <c r="G137" i="46"/>
  <c r="H80" i="46"/>
  <c r="H81" i="46"/>
  <c r="H82" i="46"/>
  <c r="H83" i="46"/>
  <c r="H84" i="46"/>
  <c r="H85" i="46"/>
  <c r="H86" i="46"/>
  <c r="H87" i="46"/>
  <c r="H88" i="46"/>
  <c r="H89" i="46"/>
  <c r="H90" i="46"/>
  <c r="H91" i="46"/>
  <c r="H92" i="46"/>
  <c r="H93" i="46"/>
  <c r="H94" i="46"/>
  <c r="H95" i="46"/>
  <c r="H96" i="46"/>
  <c r="H97" i="46"/>
  <c r="H98" i="46"/>
  <c r="H99" i="46"/>
  <c r="H100" i="46"/>
  <c r="H101" i="46"/>
  <c r="H102" i="46"/>
  <c r="H103" i="46"/>
  <c r="H104" i="46"/>
  <c r="H105" i="46"/>
  <c r="H106" i="46"/>
  <c r="H107" i="46"/>
  <c r="H108" i="46"/>
  <c r="H109" i="46"/>
  <c r="H110" i="46"/>
  <c r="H111" i="46"/>
  <c r="H112" i="46"/>
  <c r="H113" i="46"/>
  <c r="H114" i="46"/>
  <c r="H115" i="46"/>
  <c r="H116" i="46"/>
  <c r="H117" i="46"/>
  <c r="H118" i="46"/>
  <c r="H119" i="46"/>
  <c r="H120" i="46"/>
  <c r="H121" i="46"/>
  <c r="H122" i="46"/>
  <c r="H123" i="46"/>
  <c r="H124" i="46"/>
  <c r="H125" i="46"/>
  <c r="H126" i="46"/>
  <c r="H127" i="46"/>
  <c r="H128" i="46"/>
  <c r="H129" i="46"/>
  <c r="H130" i="46"/>
  <c r="H131" i="46"/>
  <c r="H132" i="46"/>
  <c r="H133" i="46"/>
  <c r="H134" i="46"/>
  <c r="H135" i="46"/>
  <c r="H136" i="46"/>
  <c r="I208" i="47"/>
  <c r="H208" i="47"/>
  <c r="G208" i="47"/>
  <c r="E208" i="47"/>
  <c r="D208" i="47"/>
  <c r="C208" i="47"/>
  <c r="B208" i="47"/>
  <c r="F138" i="47"/>
  <c r="C138" i="47"/>
  <c r="F137" i="47"/>
  <c r="C137" i="47"/>
  <c r="F136" i="47"/>
  <c r="C136" i="47"/>
  <c r="F135" i="47"/>
  <c r="C135" i="47"/>
  <c r="F134" i="47"/>
  <c r="C134" i="47"/>
  <c r="F133" i="47"/>
  <c r="C133" i="47"/>
  <c r="F132" i="47"/>
  <c r="C132" i="47"/>
  <c r="F131" i="47"/>
  <c r="C131" i="47"/>
  <c r="F130" i="47"/>
  <c r="C130" i="47"/>
  <c r="F129" i="47"/>
  <c r="C129" i="47"/>
  <c r="F128" i="47"/>
  <c r="C128" i="47"/>
  <c r="F127" i="47"/>
  <c r="C127" i="47"/>
  <c r="F126" i="47"/>
  <c r="C126" i="47"/>
  <c r="F125" i="47"/>
  <c r="C125" i="47"/>
  <c r="F124" i="47"/>
  <c r="C124" i="47"/>
  <c r="F123" i="47"/>
  <c r="C123" i="47"/>
  <c r="F122" i="47"/>
  <c r="C122" i="47"/>
  <c r="F121" i="47"/>
  <c r="C121" i="47"/>
  <c r="F120" i="47"/>
  <c r="C120" i="47"/>
  <c r="F119" i="47"/>
  <c r="C119" i="47"/>
  <c r="F118" i="47"/>
  <c r="C118" i="47"/>
  <c r="F117" i="47"/>
  <c r="C117" i="47"/>
  <c r="F116" i="47"/>
  <c r="C116" i="47"/>
  <c r="F115" i="47"/>
  <c r="C115" i="47"/>
  <c r="F114" i="47"/>
  <c r="C114" i="47"/>
  <c r="F113" i="47"/>
  <c r="C113" i="47"/>
  <c r="F112" i="47"/>
  <c r="C112" i="47"/>
  <c r="F111" i="47"/>
  <c r="C111" i="47"/>
  <c r="F110" i="47"/>
  <c r="C110" i="47"/>
  <c r="F109" i="47"/>
  <c r="C109" i="47"/>
  <c r="F108" i="47"/>
  <c r="C108" i="47"/>
  <c r="F107" i="47"/>
  <c r="C107" i="47"/>
  <c r="F106" i="47"/>
  <c r="C106" i="47"/>
  <c r="F105" i="47"/>
  <c r="C105" i="47"/>
  <c r="F104" i="47"/>
  <c r="C104" i="47"/>
  <c r="F103" i="47"/>
  <c r="C103" i="47"/>
  <c r="F102" i="47"/>
  <c r="C102" i="47"/>
  <c r="F101" i="47"/>
  <c r="C101" i="47"/>
  <c r="F100" i="47"/>
  <c r="C100" i="47"/>
  <c r="F99" i="47"/>
  <c r="C99" i="47"/>
  <c r="F98" i="47"/>
  <c r="C98" i="47"/>
  <c r="F97" i="47"/>
  <c r="C97" i="47"/>
  <c r="F96" i="47"/>
  <c r="C96" i="47"/>
  <c r="F95" i="47"/>
  <c r="C95" i="47"/>
  <c r="F94" i="47"/>
  <c r="C94" i="47"/>
  <c r="F93" i="47"/>
  <c r="C93" i="47"/>
  <c r="F92" i="47"/>
  <c r="C92" i="47"/>
  <c r="F91" i="47"/>
  <c r="C91" i="47"/>
  <c r="F90" i="47"/>
  <c r="C90" i="47"/>
  <c r="F89" i="47"/>
  <c r="C89" i="47"/>
  <c r="F88" i="47"/>
  <c r="C88" i="47"/>
  <c r="F87" i="47"/>
  <c r="C87" i="47"/>
  <c r="F86" i="47"/>
  <c r="C86" i="47"/>
  <c r="F85" i="47"/>
  <c r="C85" i="47"/>
  <c r="F84" i="47"/>
  <c r="C84" i="47"/>
  <c r="F83" i="47"/>
  <c r="C83" i="47"/>
  <c r="F82" i="47"/>
  <c r="C82" i="47"/>
  <c r="F81" i="47"/>
  <c r="C81" i="47"/>
  <c r="I66" i="47"/>
  <c r="I138" i="47" s="1"/>
  <c r="H66" i="47"/>
  <c r="H138" i="47" s="1"/>
  <c r="G66" i="47"/>
  <c r="G138" i="47" s="1"/>
  <c r="E66" i="47"/>
  <c r="E138" i="47" s="1"/>
  <c r="D66" i="47"/>
  <c r="D138" i="47" s="1"/>
  <c r="C66" i="47"/>
  <c r="B66" i="47"/>
  <c r="B138" i="47" s="1"/>
  <c r="I206" i="44"/>
  <c r="H206" i="44"/>
  <c r="G206" i="44"/>
  <c r="E206" i="44"/>
  <c r="D206" i="44"/>
  <c r="C206" i="44"/>
  <c r="B206" i="44"/>
  <c r="F136" i="44"/>
  <c r="F135" i="44"/>
  <c r="F134" i="44"/>
  <c r="H133" i="44"/>
  <c r="F133" i="44"/>
  <c r="F132" i="44"/>
  <c r="F131" i="44"/>
  <c r="E131" i="44"/>
  <c r="F130" i="44"/>
  <c r="F129" i="44"/>
  <c r="D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H96" i="44"/>
  <c r="F96" i="44"/>
  <c r="F95" i="44"/>
  <c r="H94" i="44"/>
  <c r="F94" i="44"/>
  <c r="F93" i="44"/>
  <c r="H92" i="44"/>
  <c r="F92" i="44"/>
  <c r="F91" i="44"/>
  <c r="F90" i="44"/>
  <c r="H89" i="44"/>
  <c r="F89" i="44"/>
  <c r="H88" i="44"/>
  <c r="F88" i="44"/>
  <c r="H87" i="44"/>
  <c r="F87" i="44"/>
  <c r="H86" i="44"/>
  <c r="F86" i="44"/>
  <c r="H85" i="44"/>
  <c r="F85" i="44"/>
  <c r="C85" i="44"/>
  <c r="F84" i="44"/>
  <c r="E84" i="44"/>
  <c r="F83" i="44"/>
  <c r="F82" i="44"/>
  <c r="F81" i="44"/>
  <c r="F80" i="44"/>
  <c r="I66" i="44"/>
  <c r="I136" i="44" s="1"/>
  <c r="H66" i="44"/>
  <c r="H136" i="44" s="1"/>
  <c r="G66" i="44"/>
  <c r="G136" i="44" s="1"/>
  <c r="E66" i="44"/>
  <c r="E136" i="44" s="1"/>
  <c r="D66" i="44"/>
  <c r="D136" i="44" s="1"/>
  <c r="C66" i="44"/>
  <c r="C84" i="44" s="1"/>
  <c r="B66" i="44"/>
  <c r="B135" i="44" s="1"/>
  <c r="I65" i="49"/>
  <c r="H65" i="49"/>
  <c r="G65" i="49"/>
  <c r="F65" i="49"/>
  <c r="E65" i="49"/>
  <c r="D65" i="49"/>
  <c r="C65" i="49"/>
  <c r="B65" i="49"/>
  <c r="I65" i="50"/>
  <c r="H65" i="50"/>
  <c r="G65" i="50"/>
  <c r="F65" i="50"/>
  <c r="E65" i="50"/>
  <c r="D65" i="50"/>
  <c r="C65" i="50"/>
  <c r="B65" i="50"/>
  <c r="I209" i="51"/>
  <c r="H209" i="51"/>
  <c r="G209" i="51"/>
  <c r="F209" i="51"/>
  <c r="E209" i="51"/>
  <c r="D209" i="51"/>
  <c r="G137" i="51"/>
  <c r="G133" i="51"/>
  <c r="G128" i="51"/>
  <c r="D128" i="51"/>
  <c r="E127" i="51"/>
  <c r="G114" i="51"/>
  <c r="F114" i="51"/>
  <c r="E114" i="51"/>
  <c r="E113" i="51"/>
  <c r="D113" i="51"/>
  <c r="G112" i="51"/>
  <c r="G109" i="51"/>
  <c r="G108" i="51"/>
  <c r="D108" i="51"/>
  <c r="G97" i="51"/>
  <c r="D97" i="51"/>
  <c r="G94" i="51"/>
  <c r="D92" i="51"/>
  <c r="G90" i="51"/>
  <c r="D90" i="51"/>
  <c r="G86" i="51"/>
  <c r="D86" i="51"/>
  <c r="G84" i="51"/>
  <c r="G81" i="51"/>
  <c r="I67" i="51"/>
  <c r="I139" i="51" s="1"/>
  <c r="H67" i="51"/>
  <c r="H139" i="51" s="1"/>
  <c r="G67" i="51"/>
  <c r="G138" i="51" s="1"/>
  <c r="F67" i="51"/>
  <c r="F138" i="51" s="1"/>
  <c r="E67" i="51"/>
  <c r="E137" i="51" s="1"/>
  <c r="D67" i="51"/>
  <c r="D137" i="51" s="1"/>
  <c r="I211" i="52"/>
  <c r="H211" i="52"/>
  <c r="G211" i="52"/>
  <c r="F211" i="52"/>
  <c r="E211" i="52"/>
  <c r="D211" i="52"/>
  <c r="H139" i="52"/>
  <c r="G132" i="52"/>
  <c r="G127" i="52"/>
  <c r="I119" i="52"/>
  <c r="G115" i="52"/>
  <c r="H111" i="52"/>
  <c r="H107" i="52"/>
  <c r="D100" i="52"/>
  <c r="G94" i="52"/>
  <c r="D91" i="52"/>
  <c r="I67" i="52"/>
  <c r="I136" i="52" s="1"/>
  <c r="H67" i="52"/>
  <c r="H136" i="52" s="1"/>
  <c r="G67" i="52"/>
  <c r="G139" i="52" s="1"/>
  <c r="F67" i="52"/>
  <c r="F139" i="52" s="1"/>
  <c r="E67" i="52"/>
  <c r="E138" i="52" s="1"/>
  <c r="D67" i="52"/>
  <c r="D82" i="52" s="1"/>
  <c r="I81" i="47" l="1"/>
  <c r="I82" i="47"/>
  <c r="I83" i="47"/>
  <c r="I84" i="47"/>
  <c r="I85" i="47"/>
  <c r="I86" i="47"/>
  <c r="I87" i="47"/>
  <c r="I88" i="47"/>
  <c r="I89" i="47"/>
  <c r="I90" i="47"/>
  <c r="I91" i="47"/>
  <c r="I92" i="47"/>
  <c r="I93" i="47"/>
  <c r="I94" i="47"/>
  <c r="I95" i="47"/>
  <c r="I96" i="47"/>
  <c r="I97" i="47"/>
  <c r="I98" i="47"/>
  <c r="I99" i="47"/>
  <c r="I100" i="47"/>
  <c r="I101" i="47"/>
  <c r="I102" i="47"/>
  <c r="I103" i="47"/>
  <c r="I104" i="47"/>
  <c r="I105" i="47"/>
  <c r="I106" i="47"/>
  <c r="I107" i="47"/>
  <c r="I108" i="47"/>
  <c r="I109" i="47"/>
  <c r="I110" i="47"/>
  <c r="I111" i="47"/>
  <c r="I112" i="47"/>
  <c r="I113" i="47"/>
  <c r="I114" i="47"/>
  <c r="I115" i="47"/>
  <c r="I116" i="47"/>
  <c r="I117" i="47"/>
  <c r="I118" i="47"/>
  <c r="I119" i="47"/>
  <c r="I120" i="47"/>
  <c r="I121" i="47"/>
  <c r="I122" i="47"/>
  <c r="I123" i="47"/>
  <c r="I124" i="47"/>
  <c r="I125" i="47"/>
  <c r="I126" i="47"/>
  <c r="I127" i="47"/>
  <c r="I128" i="47"/>
  <c r="I129" i="47"/>
  <c r="I130" i="47"/>
  <c r="I131" i="47"/>
  <c r="I132" i="47"/>
  <c r="I133" i="47"/>
  <c r="I134" i="47"/>
  <c r="I135" i="47"/>
  <c r="I136" i="47"/>
  <c r="I137" i="47"/>
  <c r="B81" i="47"/>
  <c r="B82" i="47"/>
  <c r="B83" i="47"/>
  <c r="B84" i="47"/>
  <c r="B85" i="47"/>
  <c r="B86" i="47"/>
  <c r="B87" i="47"/>
  <c r="B88" i="47"/>
  <c r="B89" i="47"/>
  <c r="B90" i="47"/>
  <c r="B91" i="47"/>
  <c r="B92" i="47"/>
  <c r="B93" i="47"/>
  <c r="B94" i="47"/>
  <c r="B95" i="47"/>
  <c r="B96" i="47"/>
  <c r="B97" i="47"/>
  <c r="B98" i="47"/>
  <c r="B99" i="47"/>
  <c r="B100" i="47"/>
  <c r="B101" i="47"/>
  <c r="B102" i="47"/>
  <c r="B103" i="47"/>
  <c r="B104" i="47"/>
  <c r="B105" i="47"/>
  <c r="B106" i="47"/>
  <c r="B107" i="47"/>
  <c r="B108" i="47"/>
  <c r="B109" i="47"/>
  <c r="B110" i="47"/>
  <c r="B111" i="47"/>
  <c r="B112" i="47"/>
  <c r="B113" i="47"/>
  <c r="B114" i="47"/>
  <c r="B115" i="47"/>
  <c r="B116" i="47"/>
  <c r="B117" i="47"/>
  <c r="B118" i="47"/>
  <c r="B119" i="47"/>
  <c r="B120" i="47"/>
  <c r="B121" i="47"/>
  <c r="B122" i="47"/>
  <c r="B123" i="47"/>
  <c r="B124" i="47"/>
  <c r="B125" i="47"/>
  <c r="B126" i="47"/>
  <c r="B127" i="47"/>
  <c r="B128" i="47"/>
  <c r="B129" i="47"/>
  <c r="B130" i="47"/>
  <c r="B131" i="47"/>
  <c r="B132" i="47"/>
  <c r="B133" i="47"/>
  <c r="B134" i="47"/>
  <c r="B135" i="47"/>
  <c r="B136" i="47"/>
  <c r="B137" i="47"/>
  <c r="D81" i="47"/>
  <c r="D82" i="47"/>
  <c r="D83" i="47"/>
  <c r="D84" i="47"/>
  <c r="D85" i="47"/>
  <c r="D86" i="47"/>
  <c r="D87" i="47"/>
  <c r="D88" i="47"/>
  <c r="D89" i="47"/>
  <c r="D90" i="47"/>
  <c r="D91" i="47"/>
  <c r="D92" i="47"/>
  <c r="D93" i="47"/>
  <c r="D94" i="47"/>
  <c r="D95" i="47"/>
  <c r="D96" i="47"/>
  <c r="D97" i="47"/>
  <c r="D98" i="47"/>
  <c r="D99" i="47"/>
  <c r="D100" i="47"/>
  <c r="D101" i="47"/>
  <c r="D102" i="47"/>
  <c r="D103" i="47"/>
  <c r="D104" i="47"/>
  <c r="D105" i="47"/>
  <c r="D106" i="47"/>
  <c r="D107" i="47"/>
  <c r="D108" i="47"/>
  <c r="D109" i="47"/>
  <c r="D110" i="47"/>
  <c r="D111" i="47"/>
  <c r="D112" i="47"/>
  <c r="D113" i="47"/>
  <c r="D114" i="47"/>
  <c r="D115" i="47"/>
  <c r="D116" i="47"/>
  <c r="D117" i="47"/>
  <c r="D118" i="47"/>
  <c r="D119" i="47"/>
  <c r="D120" i="47"/>
  <c r="D121" i="47"/>
  <c r="D122" i="47"/>
  <c r="D123" i="47"/>
  <c r="D124" i="47"/>
  <c r="D125" i="47"/>
  <c r="D126" i="47"/>
  <c r="D127" i="47"/>
  <c r="D128" i="47"/>
  <c r="D129" i="47"/>
  <c r="D130" i="47"/>
  <c r="D131" i="47"/>
  <c r="D132" i="47"/>
  <c r="D133" i="47"/>
  <c r="D134" i="47"/>
  <c r="D135" i="47"/>
  <c r="D136" i="47"/>
  <c r="D137" i="47"/>
  <c r="E81" i="47"/>
  <c r="E82" i="47"/>
  <c r="E83" i="47"/>
  <c r="E84" i="47"/>
  <c r="E85" i="47"/>
  <c r="E86" i="47"/>
  <c r="E87" i="47"/>
  <c r="E88" i="47"/>
  <c r="E89" i="47"/>
  <c r="E90" i="47"/>
  <c r="E91" i="47"/>
  <c r="E92" i="47"/>
  <c r="E93" i="47"/>
  <c r="E94" i="47"/>
  <c r="E95" i="47"/>
  <c r="E96" i="47"/>
  <c r="E97" i="47"/>
  <c r="E98" i="47"/>
  <c r="E99" i="47"/>
  <c r="E100" i="47"/>
  <c r="E101" i="47"/>
  <c r="E102" i="47"/>
  <c r="E103" i="47"/>
  <c r="E104" i="47"/>
  <c r="E105" i="47"/>
  <c r="E106" i="47"/>
  <c r="E107" i="47"/>
  <c r="E108" i="47"/>
  <c r="E109" i="47"/>
  <c r="E110" i="47"/>
  <c r="E111" i="47"/>
  <c r="E112" i="47"/>
  <c r="E113" i="47"/>
  <c r="E114" i="47"/>
  <c r="E115" i="47"/>
  <c r="E116" i="47"/>
  <c r="E117" i="47"/>
  <c r="E118" i="47"/>
  <c r="E119" i="47"/>
  <c r="E120" i="47"/>
  <c r="E121" i="47"/>
  <c r="E122" i="47"/>
  <c r="E123" i="47"/>
  <c r="E124" i="47"/>
  <c r="E125" i="47"/>
  <c r="E126" i="47"/>
  <c r="E127" i="47"/>
  <c r="E128" i="47"/>
  <c r="E129" i="47"/>
  <c r="E130" i="47"/>
  <c r="E131" i="47"/>
  <c r="E132" i="47"/>
  <c r="E133" i="47"/>
  <c r="E134" i="47"/>
  <c r="E135" i="47"/>
  <c r="E136" i="47"/>
  <c r="E137" i="47"/>
  <c r="G81" i="47"/>
  <c r="G82" i="47"/>
  <c r="G83" i="47"/>
  <c r="G84" i="47"/>
  <c r="G85" i="47"/>
  <c r="G86" i="47"/>
  <c r="G87" i="47"/>
  <c r="G88" i="47"/>
  <c r="G89" i="47"/>
  <c r="G90" i="47"/>
  <c r="G91" i="47"/>
  <c r="G92" i="47"/>
  <c r="G93" i="47"/>
  <c r="G94" i="47"/>
  <c r="G95" i="47"/>
  <c r="G96" i="47"/>
  <c r="G97" i="47"/>
  <c r="G98" i="47"/>
  <c r="G99" i="47"/>
  <c r="G100" i="47"/>
  <c r="G101" i="47"/>
  <c r="G102" i="47"/>
  <c r="G103" i="47"/>
  <c r="G104" i="47"/>
  <c r="G105" i="47"/>
  <c r="G106" i="47"/>
  <c r="G107" i="47"/>
  <c r="G108" i="47"/>
  <c r="G109" i="47"/>
  <c r="G110" i="47"/>
  <c r="G111" i="47"/>
  <c r="G112" i="47"/>
  <c r="G113" i="47"/>
  <c r="G114" i="47"/>
  <c r="G115" i="47"/>
  <c r="G116" i="47"/>
  <c r="G117" i="47"/>
  <c r="G118" i="47"/>
  <c r="G119" i="47"/>
  <c r="G120" i="47"/>
  <c r="G121" i="47"/>
  <c r="G122" i="47"/>
  <c r="G123" i="47"/>
  <c r="G124" i="47"/>
  <c r="G125" i="47"/>
  <c r="G126" i="47"/>
  <c r="G127" i="47"/>
  <c r="G128" i="47"/>
  <c r="G129" i="47"/>
  <c r="G130" i="47"/>
  <c r="G131" i="47"/>
  <c r="G132" i="47"/>
  <c r="G133" i="47"/>
  <c r="G134" i="47"/>
  <c r="G135" i="47"/>
  <c r="G136" i="47"/>
  <c r="G137" i="47"/>
  <c r="H81" i="47"/>
  <c r="H82" i="47"/>
  <c r="H83" i="47"/>
  <c r="H84" i="47"/>
  <c r="H85" i="47"/>
  <c r="H86" i="47"/>
  <c r="H87" i="47"/>
  <c r="H88" i="47"/>
  <c r="H89" i="47"/>
  <c r="H90" i="47"/>
  <c r="H91" i="47"/>
  <c r="H92" i="47"/>
  <c r="H93" i="47"/>
  <c r="H94" i="47"/>
  <c r="H95" i="47"/>
  <c r="H96" i="47"/>
  <c r="H97" i="47"/>
  <c r="H98" i="47"/>
  <c r="H99" i="47"/>
  <c r="H100" i="47"/>
  <c r="H101" i="47"/>
  <c r="H102" i="47"/>
  <c r="H103" i="47"/>
  <c r="H104" i="47"/>
  <c r="H105" i="47"/>
  <c r="H106" i="47"/>
  <c r="H107" i="47"/>
  <c r="H108" i="47"/>
  <c r="H109" i="47"/>
  <c r="H110" i="47"/>
  <c r="H111" i="47"/>
  <c r="H112" i="47"/>
  <c r="H113" i="47"/>
  <c r="H114" i="47"/>
  <c r="H115" i="47"/>
  <c r="H116" i="47"/>
  <c r="H117" i="47"/>
  <c r="H118" i="47"/>
  <c r="H119" i="47"/>
  <c r="H120" i="47"/>
  <c r="H121" i="47"/>
  <c r="H122" i="47"/>
  <c r="H123" i="47"/>
  <c r="H124" i="47"/>
  <c r="H125" i="47"/>
  <c r="H126" i="47"/>
  <c r="H127" i="47"/>
  <c r="H128" i="47"/>
  <c r="H129" i="47"/>
  <c r="H130" i="47"/>
  <c r="H131" i="47"/>
  <c r="H132" i="47"/>
  <c r="H133" i="47"/>
  <c r="H134" i="47"/>
  <c r="H135" i="47"/>
  <c r="H136" i="47"/>
  <c r="H137" i="47"/>
  <c r="B83" i="44"/>
  <c r="H93" i="44"/>
  <c r="H95" i="44"/>
  <c r="E105" i="44"/>
  <c r="E108" i="44"/>
  <c r="H110" i="44"/>
  <c r="B120" i="44"/>
  <c r="B130" i="44"/>
  <c r="B115" i="44"/>
  <c r="B118" i="44"/>
  <c r="B127" i="44"/>
  <c r="D83" i="44"/>
  <c r="D85" i="44"/>
  <c r="B87" i="44"/>
  <c r="B89" i="44"/>
  <c r="B92" i="44"/>
  <c r="B94" i="44"/>
  <c r="B96" i="44"/>
  <c r="B99" i="44"/>
  <c r="B103" i="44"/>
  <c r="B111" i="44"/>
  <c r="H113" i="44"/>
  <c r="H116" i="44"/>
  <c r="H122" i="44"/>
  <c r="H125" i="44"/>
  <c r="H128" i="44"/>
  <c r="B133" i="44"/>
  <c r="B136" i="44"/>
  <c r="E85" i="44"/>
  <c r="E87" i="44"/>
  <c r="E89" i="44"/>
  <c r="E92" i="44"/>
  <c r="E94" i="44"/>
  <c r="E96" i="44"/>
  <c r="H105" i="44"/>
  <c r="H108" i="44"/>
  <c r="B114" i="44"/>
  <c r="B117" i="44"/>
  <c r="B121" i="44"/>
  <c r="B123" i="44"/>
  <c r="B126" i="44"/>
  <c r="B129" i="44"/>
  <c r="B131" i="44"/>
  <c r="E133" i="44"/>
  <c r="B81" i="44"/>
  <c r="B84" i="44"/>
  <c r="B100" i="44"/>
  <c r="B104" i="44"/>
  <c r="B106" i="44"/>
  <c r="B109" i="44"/>
  <c r="B112" i="44"/>
  <c r="E121" i="44"/>
  <c r="C129" i="44"/>
  <c r="D131" i="44"/>
  <c r="B124" i="44"/>
  <c r="B86" i="44"/>
  <c r="B88" i="44"/>
  <c r="B90" i="44"/>
  <c r="B93" i="44"/>
  <c r="B95" i="44"/>
  <c r="B97" i="44"/>
  <c r="B101" i="44"/>
  <c r="B105" i="44"/>
  <c r="B107" i="44"/>
  <c r="B110" i="44"/>
  <c r="B113" i="44"/>
  <c r="H121" i="44"/>
  <c r="E129" i="44"/>
  <c r="B134" i="44"/>
  <c r="B82" i="44"/>
  <c r="H84" i="44"/>
  <c r="E86" i="44"/>
  <c r="E88" i="44"/>
  <c r="E93" i="44"/>
  <c r="E95" i="44"/>
  <c r="C105" i="44"/>
  <c r="E110" i="44"/>
  <c r="D113" i="44"/>
  <c r="B116" i="44"/>
  <c r="B119" i="44"/>
  <c r="B122" i="44"/>
  <c r="B125" i="44"/>
  <c r="B128" i="44"/>
  <c r="H131" i="44"/>
  <c r="B85" i="44"/>
  <c r="B91" i="44"/>
  <c r="B98" i="44"/>
  <c r="B102" i="44"/>
  <c r="D105" i="44"/>
  <c r="B108" i="44"/>
  <c r="E113" i="44"/>
  <c r="E116" i="44"/>
  <c r="E122" i="44"/>
  <c r="E125" i="44"/>
  <c r="E128" i="44"/>
  <c r="H129" i="44"/>
  <c r="B132" i="44"/>
  <c r="D82" i="44"/>
  <c r="D86" i="44"/>
  <c r="I90" i="44"/>
  <c r="D81" i="44"/>
  <c r="I83" i="44"/>
  <c r="E97" i="44"/>
  <c r="E99" i="44"/>
  <c r="E101" i="44"/>
  <c r="E103" i="44"/>
  <c r="H106" i="44"/>
  <c r="E115" i="44"/>
  <c r="E120" i="44"/>
  <c r="E127" i="44"/>
  <c r="I95" i="44"/>
  <c r="D80" i="44"/>
  <c r="I82" i="44"/>
  <c r="D84" i="44"/>
  <c r="E91" i="44"/>
  <c r="I92" i="44"/>
  <c r="H97" i="44"/>
  <c r="H99" i="44"/>
  <c r="H101" i="44"/>
  <c r="H103" i="44"/>
  <c r="E107" i="44"/>
  <c r="E109" i="44"/>
  <c r="E111" i="44"/>
  <c r="E118" i="44"/>
  <c r="E123" i="44"/>
  <c r="E81" i="44"/>
  <c r="I81" i="44"/>
  <c r="I94" i="44"/>
  <c r="E98" i="44"/>
  <c r="E100" i="44"/>
  <c r="E102" i="44"/>
  <c r="E104" i="44"/>
  <c r="H107" i="44"/>
  <c r="H109" i="44"/>
  <c r="H82" i="44"/>
  <c r="I87" i="44"/>
  <c r="E80" i="44"/>
  <c r="H81" i="44"/>
  <c r="I86" i="44"/>
  <c r="I89" i="44"/>
  <c r="H91" i="44"/>
  <c r="H80" i="44"/>
  <c r="E83" i="44"/>
  <c r="I85" i="44"/>
  <c r="D87" i="44"/>
  <c r="E90" i="44"/>
  <c r="I91" i="44"/>
  <c r="E112" i="44"/>
  <c r="E114" i="44"/>
  <c r="E119" i="44"/>
  <c r="E126" i="44"/>
  <c r="E130" i="44"/>
  <c r="I80" i="44"/>
  <c r="I84" i="44"/>
  <c r="I88" i="44"/>
  <c r="I96" i="44"/>
  <c r="H98" i="44"/>
  <c r="H100" i="44"/>
  <c r="H102" i="44"/>
  <c r="H104" i="44"/>
  <c r="E106" i="44"/>
  <c r="E124" i="44"/>
  <c r="E82" i="44"/>
  <c r="H83" i="44"/>
  <c r="H90" i="44"/>
  <c r="I93" i="44"/>
  <c r="E117" i="44"/>
  <c r="C80" i="44"/>
  <c r="C82" i="44"/>
  <c r="C86" i="44"/>
  <c r="C87" i="44"/>
  <c r="C88" i="44"/>
  <c r="C89" i="44"/>
  <c r="C90" i="44"/>
  <c r="C91" i="44"/>
  <c r="C92" i="44"/>
  <c r="C93" i="44"/>
  <c r="C94" i="44"/>
  <c r="C95" i="44"/>
  <c r="C96" i="44"/>
  <c r="C97" i="44"/>
  <c r="C98" i="44"/>
  <c r="C99" i="44"/>
  <c r="C100" i="44"/>
  <c r="C101" i="44"/>
  <c r="C102" i="44"/>
  <c r="C103" i="44"/>
  <c r="C104" i="44"/>
  <c r="C106" i="44"/>
  <c r="C107" i="44"/>
  <c r="C108" i="44"/>
  <c r="C109" i="44"/>
  <c r="C110" i="44"/>
  <c r="C111" i="44"/>
  <c r="C112" i="44"/>
  <c r="C113" i="44"/>
  <c r="C114" i="44"/>
  <c r="C115" i="44"/>
  <c r="C116" i="44"/>
  <c r="C117" i="44"/>
  <c r="C118" i="44"/>
  <c r="C119" i="44"/>
  <c r="C120" i="44"/>
  <c r="C121" i="44"/>
  <c r="C122" i="44"/>
  <c r="C123" i="44"/>
  <c r="C124" i="44"/>
  <c r="C125" i="44"/>
  <c r="C126" i="44"/>
  <c r="C127" i="44"/>
  <c r="C128" i="44"/>
  <c r="C130" i="44"/>
  <c r="C131" i="44"/>
  <c r="C132" i="44"/>
  <c r="C133" i="44"/>
  <c r="C134" i="44"/>
  <c r="C135" i="44"/>
  <c r="C136" i="44"/>
  <c r="C81" i="44"/>
  <c r="C83" i="44"/>
  <c r="D88" i="44"/>
  <c r="D89" i="44"/>
  <c r="D90" i="44"/>
  <c r="D91" i="44"/>
  <c r="D92" i="44"/>
  <c r="D93" i="44"/>
  <c r="D94" i="44"/>
  <c r="D95" i="44"/>
  <c r="D96" i="44"/>
  <c r="D97" i="44"/>
  <c r="D98" i="44"/>
  <c r="D99" i="44"/>
  <c r="D100" i="44"/>
  <c r="D101" i="44"/>
  <c r="D102" i="44"/>
  <c r="D103" i="44"/>
  <c r="D104" i="44"/>
  <c r="D106" i="44"/>
  <c r="D107" i="44"/>
  <c r="D108" i="44"/>
  <c r="D109" i="44"/>
  <c r="D110" i="44"/>
  <c r="D111" i="44"/>
  <c r="D112" i="44"/>
  <c r="D114" i="44"/>
  <c r="D115" i="44"/>
  <c r="D116" i="44"/>
  <c r="D117" i="44"/>
  <c r="D118" i="44"/>
  <c r="D119" i="44"/>
  <c r="D120" i="44"/>
  <c r="D121" i="44"/>
  <c r="D122" i="44"/>
  <c r="D123" i="44"/>
  <c r="D124" i="44"/>
  <c r="D125" i="44"/>
  <c r="D126" i="44"/>
  <c r="D127" i="44"/>
  <c r="D128" i="44"/>
  <c r="D130" i="44"/>
  <c r="D132" i="44"/>
  <c r="D133" i="44"/>
  <c r="D134" i="44"/>
  <c r="D135" i="44"/>
  <c r="E132" i="44"/>
  <c r="E134" i="44"/>
  <c r="E135" i="44"/>
  <c r="G80" i="44"/>
  <c r="G81" i="44"/>
  <c r="G82" i="44"/>
  <c r="G83" i="44"/>
  <c r="G84" i="44"/>
  <c r="G85" i="44"/>
  <c r="G86" i="44"/>
  <c r="G87" i="44"/>
  <c r="G88" i="44"/>
  <c r="G89" i="44"/>
  <c r="G90" i="44"/>
  <c r="G91" i="44"/>
  <c r="G92" i="44"/>
  <c r="G93" i="44"/>
  <c r="G94" i="44"/>
  <c r="G95" i="44"/>
  <c r="G96" i="44"/>
  <c r="G97" i="44"/>
  <c r="G98" i="44"/>
  <c r="G99" i="44"/>
  <c r="G100" i="44"/>
  <c r="G101" i="44"/>
  <c r="G102" i="44"/>
  <c r="G103" i="44"/>
  <c r="G104" i="44"/>
  <c r="G105" i="44"/>
  <c r="G106" i="44"/>
  <c r="G107" i="44"/>
  <c r="G108" i="44"/>
  <c r="G109" i="44"/>
  <c r="G110" i="44"/>
  <c r="G111" i="44"/>
  <c r="G112" i="44"/>
  <c r="G113" i="44"/>
  <c r="G114" i="44"/>
  <c r="G115" i="44"/>
  <c r="G116" i="44"/>
  <c r="G117" i="44"/>
  <c r="G118" i="44"/>
  <c r="G119" i="44"/>
  <c r="G120" i="44"/>
  <c r="G121" i="44"/>
  <c r="G122" i="44"/>
  <c r="G123" i="44"/>
  <c r="G124" i="44"/>
  <c r="G125" i="44"/>
  <c r="G126" i="44"/>
  <c r="G127" i="44"/>
  <c r="G128" i="44"/>
  <c r="G129" i="44"/>
  <c r="G130" i="44"/>
  <c r="G131" i="44"/>
  <c r="G132" i="44"/>
  <c r="G133" i="44"/>
  <c r="G134" i="44"/>
  <c r="G135" i="44"/>
  <c r="H111" i="44"/>
  <c r="H112" i="44"/>
  <c r="H114" i="44"/>
  <c r="H115" i="44"/>
  <c r="H117" i="44"/>
  <c r="H118" i="44"/>
  <c r="H119" i="44"/>
  <c r="H120" i="44"/>
  <c r="H123" i="44"/>
  <c r="H124" i="44"/>
  <c r="H126" i="44"/>
  <c r="H127" i="44"/>
  <c r="H130" i="44"/>
  <c r="H132" i="44"/>
  <c r="H134" i="44"/>
  <c r="H135" i="44"/>
  <c r="I97" i="44"/>
  <c r="I98" i="44"/>
  <c r="I99" i="44"/>
  <c r="I100" i="44"/>
  <c r="I101" i="44"/>
  <c r="I102" i="44"/>
  <c r="I103" i="44"/>
  <c r="I104" i="44"/>
  <c r="I105" i="44"/>
  <c r="I106" i="44"/>
  <c r="I107" i="44"/>
  <c r="I108" i="44"/>
  <c r="I109" i="44"/>
  <c r="I110" i="44"/>
  <c r="I111" i="44"/>
  <c r="I112" i="44"/>
  <c r="I113" i="44"/>
  <c r="I114" i="44"/>
  <c r="I115" i="44"/>
  <c r="I116" i="44"/>
  <c r="I117" i="44"/>
  <c r="I118" i="44"/>
  <c r="I119" i="44"/>
  <c r="I120" i="44"/>
  <c r="I121" i="44"/>
  <c r="I122" i="44"/>
  <c r="I123" i="44"/>
  <c r="I124" i="44"/>
  <c r="I125" i="44"/>
  <c r="I126" i="44"/>
  <c r="I127" i="44"/>
  <c r="I128" i="44"/>
  <c r="I129" i="44"/>
  <c r="I130" i="44"/>
  <c r="I131" i="44"/>
  <c r="I132" i="44"/>
  <c r="I133" i="44"/>
  <c r="I134" i="44"/>
  <c r="I135" i="44"/>
  <c r="I82" i="51"/>
  <c r="I86" i="51"/>
  <c r="G92" i="51"/>
  <c r="D99" i="51"/>
  <c r="D110" i="51"/>
  <c r="F113" i="51"/>
  <c r="H114" i="51"/>
  <c r="D130" i="51"/>
  <c r="D83" i="51"/>
  <c r="D87" i="51"/>
  <c r="D93" i="51"/>
  <c r="G99" i="51"/>
  <c r="F110" i="51"/>
  <c r="G113" i="51"/>
  <c r="I114" i="51"/>
  <c r="G130" i="51"/>
  <c r="G83" i="51"/>
  <c r="G87" i="51"/>
  <c r="G93" i="51"/>
  <c r="G101" i="51"/>
  <c r="G110" i="51"/>
  <c r="H113" i="51"/>
  <c r="G125" i="51"/>
  <c r="D131" i="51"/>
  <c r="D84" i="51"/>
  <c r="D88" i="51"/>
  <c r="D94" i="51"/>
  <c r="D103" i="51"/>
  <c r="E111" i="51"/>
  <c r="I113" i="51"/>
  <c r="D126" i="51"/>
  <c r="G131" i="51"/>
  <c r="E84" i="51"/>
  <c r="G88" i="51"/>
  <c r="E94" i="51"/>
  <c r="G103" i="51"/>
  <c r="D112" i="51"/>
  <c r="D114" i="51"/>
  <c r="G126" i="51"/>
  <c r="D133" i="51"/>
  <c r="I102" i="51"/>
  <c r="I138" i="51"/>
  <c r="I90" i="51"/>
  <c r="I94" i="51"/>
  <c r="I130" i="51"/>
  <c r="I126" i="51"/>
  <c r="G105" i="51"/>
  <c r="I110" i="51"/>
  <c r="G117" i="51"/>
  <c r="I98" i="51"/>
  <c r="I106" i="51"/>
  <c r="I118" i="51"/>
  <c r="G121" i="51"/>
  <c r="G85" i="51"/>
  <c r="G89" i="51"/>
  <c r="I122" i="51"/>
  <c r="G129" i="51"/>
  <c r="I134" i="51"/>
  <c r="E104" i="51"/>
  <c r="F81" i="51"/>
  <c r="H82" i="51"/>
  <c r="F85" i="51"/>
  <c r="H86" i="51"/>
  <c r="F89" i="51"/>
  <c r="H90" i="51"/>
  <c r="F93" i="51"/>
  <c r="H94" i="51"/>
  <c r="D96" i="51"/>
  <c r="F97" i="51"/>
  <c r="H98" i="51"/>
  <c r="D100" i="51"/>
  <c r="F101" i="51"/>
  <c r="H102" i="51"/>
  <c r="D104" i="51"/>
  <c r="F105" i="51"/>
  <c r="H106" i="51"/>
  <c r="F109" i="51"/>
  <c r="H110" i="51"/>
  <c r="D116" i="51"/>
  <c r="F117" i="51"/>
  <c r="H118" i="51"/>
  <c r="D120" i="51"/>
  <c r="F121" i="51"/>
  <c r="H122" i="51"/>
  <c r="D124" i="51"/>
  <c r="F125" i="51"/>
  <c r="H126" i="51"/>
  <c r="F129" i="51"/>
  <c r="H130" i="51"/>
  <c r="D132" i="51"/>
  <c r="F133" i="51"/>
  <c r="H134" i="51"/>
  <c r="D136" i="51"/>
  <c r="F137" i="51"/>
  <c r="H138" i="51"/>
  <c r="H81" i="51"/>
  <c r="F84" i="51"/>
  <c r="H85" i="51"/>
  <c r="F88" i="51"/>
  <c r="H89" i="51"/>
  <c r="D91" i="51"/>
  <c r="F92" i="51"/>
  <c r="H93" i="51"/>
  <c r="D95" i="51"/>
  <c r="F96" i="51"/>
  <c r="H97" i="51"/>
  <c r="F100" i="51"/>
  <c r="H101" i="51"/>
  <c r="F104" i="51"/>
  <c r="H105" i="51"/>
  <c r="D107" i="51"/>
  <c r="F108" i="51"/>
  <c r="H109" i="51"/>
  <c r="D111" i="51"/>
  <c r="F112" i="51"/>
  <c r="D115" i="51"/>
  <c r="F116" i="51"/>
  <c r="H117" i="51"/>
  <c r="D119" i="51"/>
  <c r="F120" i="51"/>
  <c r="H121" i="51"/>
  <c r="D123" i="51"/>
  <c r="F124" i="51"/>
  <c r="H125" i="51"/>
  <c r="D127" i="51"/>
  <c r="F128" i="51"/>
  <c r="H129" i="51"/>
  <c r="F132" i="51"/>
  <c r="H133" i="51"/>
  <c r="D135" i="51"/>
  <c r="F136" i="51"/>
  <c r="H137" i="51"/>
  <c r="D139" i="51"/>
  <c r="I85" i="51"/>
  <c r="E87" i="51"/>
  <c r="I89" i="51"/>
  <c r="E91" i="51"/>
  <c r="I93" i="51"/>
  <c r="E95" i="51"/>
  <c r="G96" i="51"/>
  <c r="I97" i="51"/>
  <c r="E99" i="51"/>
  <c r="G100" i="51"/>
  <c r="I101" i="51"/>
  <c r="E103" i="51"/>
  <c r="G104" i="51"/>
  <c r="I105" i="51"/>
  <c r="E107" i="51"/>
  <c r="I109" i="51"/>
  <c r="E115" i="51"/>
  <c r="G116" i="51"/>
  <c r="I117" i="51"/>
  <c r="E119" i="51"/>
  <c r="G120" i="51"/>
  <c r="I121" i="51"/>
  <c r="E123" i="51"/>
  <c r="G124" i="51"/>
  <c r="I125" i="51"/>
  <c r="I129" i="51"/>
  <c r="E131" i="51"/>
  <c r="G132" i="51"/>
  <c r="I133" i="51"/>
  <c r="E135" i="51"/>
  <c r="G136" i="51"/>
  <c r="I137" i="51"/>
  <c r="E139" i="51"/>
  <c r="D82" i="51"/>
  <c r="F83" i="51"/>
  <c r="H84" i="51"/>
  <c r="F87" i="51"/>
  <c r="H88" i="51"/>
  <c r="F91" i="51"/>
  <c r="H92" i="51"/>
  <c r="F95" i="51"/>
  <c r="H96" i="51"/>
  <c r="D98" i="51"/>
  <c r="F99" i="51"/>
  <c r="H100" i="51"/>
  <c r="D102" i="51"/>
  <c r="F103" i="51"/>
  <c r="H104" i="51"/>
  <c r="D106" i="51"/>
  <c r="F107" i="51"/>
  <c r="H108" i="51"/>
  <c r="F111" i="51"/>
  <c r="H112" i="51"/>
  <c r="F115" i="51"/>
  <c r="H116" i="51"/>
  <c r="D118" i="51"/>
  <c r="F119" i="51"/>
  <c r="H120" i="51"/>
  <c r="D122" i="51"/>
  <c r="F123" i="51"/>
  <c r="H124" i="51"/>
  <c r="F127" i="51"/>
  <c r="H128" i="51"/>
  <c r="F131" i="51"/>
  <c r="H132" i="51"/>
  <c r="D134" i="51"/>
  <c r="F135" i="51"/>
  <c r="H136" i="51"/>
  <c r="D138" i="51"/>
  <c r="F139" i="51"/>
  <c r="E92" i="51"/>
  <c r="E124" i="51"/>
  <c r="E83" i="51"/>
  <c r="I84" i="51"/>
  <c r="E86" i="51"/>
  <c r="I88" i="51"/>
  <c r="E90" i="51"/>
  <c r="G91" i="51"/>
  <c r="I92" i="51"/>
  <c r="G95" i="51"/>
  <c r="I96" i="51"/>
  <c r="E98" i="51"/>
  <c r="I100" i="51"/>
  <c r="E102" i="51"/>
  <c r="I104" i="51"/>
  <c r="E106" i="51"/>
  <c r="G107" i="51"/>
  <c r="I108" i="51"/>
  <c r="E110" i="51"/>
  <c r="G111" i="51"/>
  <c r="I112" i="51"/>
  <c r="G115" i="51"/>
  <c r="I116" i="51"/>
  <c r="E118" i="51"/>
  <c r="G119" i="51"/>
  <c r="I120" i="51"/>
  <c r="E122" i="51"/>
  <c r="G123" i="51"/>
  <c r="I124" i="51"/>
  <c r="E126" i="51"/>
  <c r="G127" i="51"/>
  <c r="I128" i="51"/>
  <c r="E130" i="51"/>
  <c r="I132" i="51"/>
  <c r="E134" i="51"/>
  <c r="G135" i="51"/>
  <c r="I136" i="51"/>
  <c r="E138" i="51"/>
  <c r="G139" i="51"/>
  <c r="E108" i="51"/>
  <c r="E120" i="51"/>
  <c r="E136" i="51"/>
  <c r="E82" i="51"/>
  <c r="D81" i="51"/>
  <c r="F82" i="51"/>
  <c r="H83" i="51"/>
  <c r="D85" i="51"/>
  <c r="F86" i="51"/>
  <c r="H87" i="51"/>
  <c r="D89" i="51"/>
  <c r="F90" i="51"/>
  <c r="H91" i="51"/>
  <c r="F94" i="51"/>
  <c r="H95" i="51"/>
  <c r="F98" i="51"/>
  <c r="H99" i="51"/>
  <c r="D101" i="51"/>
  <c r="F102" i="51"/>
  <c r="H103" i="51"/>
  <c r="D105" i="51"/>
  <c r="F106" i="51"/>
  <c r="H107" i="51"/>
  <c r="D109" i="51"/>
  <c r="H111" i="51"/>
  <c r="H115" i="51"/>
  <c r="D117" i="51"/>
  <c r="F118" i="51"/>
  <c r="H119" i="51"/>
  <c r="D121" i="51"/>
  <c r="F122" i="51"/>
  <c r="H123" i="51"/>
  <c r="D125" i="51"/>
  <c r="F126" i="51"/>
  <c r="H127" i="51"/>
  <c r="D129" i="51"/>
  <c r="F130" i="51"/>
  <c r="H131" i="51"/>
  <c r="F134" i="51"/>
  <c r="H135" i="51"/>
  <c r="E88" i="51"/>
  <c r="E96" i="51"/>
  <c r="E100" i="51"/>
  <c r="E112" i="51"/>
  <c r="E116" i="51"/>
  <c r="E128" i="51"/>
  <c r="E132" i="51"/>
  <c r="I81" i="51"/>
  <c r="E81" i="51"/>
  <c r="G82" i="51"/>
  <c r="I83" i="51"/>
  <c r="E85" i="51"/>
  <c r="I87" i="51"/>
  <c r="E89" i="51"/>
  <c r="I91" i="51"/>
  <c r="E93" i="51"/>
  <c r="I95" i="51"/>
  <c r="E97" i="51"/>
  <c r="G98" i="51"/>
  <c r="I99" i="51"/>
  <c r="E101" i="51"/>
  <c r="G102" i="51"/>
  <c r="I103" i="51"/>
  <c r="E105" i="51"/>
  <c r="G106" i="51"/>
  <c r="I107" i="51"/>
  <c r="E109" i="51"/>
  <c r="I111" i="51"/>
  <c r="I115" i="51"/>
  <c r="E117" i="51"/>
  <c r="G118" i="51"/>
  <c r="I119" i="51"/>
  <c r="E121" i="51"/>
  <c r="G122" i="51"/>
  <c r="I123" i="51"/>
  <c r="E125" i="51"/>
  <c r="I127" i="51"/>
  <c r="E129" i="51"/>
  <c r="I131" i="51"/>
  <c r="E133" i="51"/>
  <c r="G134" i="51"/>
  <c r="I135" i="51"/>
  <c r="F86" i="52"/>
  <c r="G90" i="52"/>
  <c r="H95" i="52"/>
  <c r="G100" i="52"/>
  <c r="I107" i="52"/>
  <c r="I111" i="52"/>
  <c r="H115" i="52"/>
  <c r="F122" i="52"/>
  <c r="H127" i="52"/>
  <c r="D134" i="52"/>
  <c r="I139" i="52"/>
  <c r="G86" i="52"/>
  <c r="I95" i="52"/>
  <c r="F102" i="52"/>
  <c r="D109" i="52"/>
  <c r="D114" i="52"/>
  <c r="I115" i="52"/>
  <c r="G122" i="52"/>
  <c r="I127" i="52"/>
  <c r="F134" i="52"/>
  <c r="D87" i="52"/>
  <c r="G91" i="52"/>
  <c r="D98" i="52"/>
  <c r="G102" i="52"/>
  <c r="G109" i="52"/>
  <c r="E114" i="52"/>
  <c r="D117" i="52"/>
  <c r="H123" i="52"/>
  <c r="F130" i="52"/>
  <c r="G134" i="52"/>
  <c r="F82" i="52"/>
  <c r="G87" i="52"/>
  <c r="H91" i="52"/>
  <c r="F98" i="52"/>
  <c r="H103" i="52"/>
  <c r="F110" i="52"/>
  <c r="F114" i="52"/>
  <c r="G117" i="52"/>
  <c r="I123" i="52"/>
  <c r="G130" i="52"/>
  <c r="H135" i="52"/>
  <c r="G82" i="52"/>
  <c r="H87" i="52"/>
  <c r="I91" i="52"/>
  <c r="G98" i="52"/>
  <c r="I103" i="52"/>
  <c r="G110" i="52"/>
  <c r="G114" i="52"/>
  <c r="F118" i="52"/>
  <c r="F126" i="52"/>
  <c r="H131" i="52"/>
  <c r="I135" i="52"/>
  <c r="H83" i="52"/>
  <c r="I87" i="52"/>
  <c r="D94" i="52"/>
  <c r="H99" i="52"/>
  <c r="F106" i="52"/>
  <c r="D111" i="52"/>
  <c r="D115" i="52"/>
  <c r="G118" i="52"/>
  <c r="G126" i="52"/>
  <c r="I131" i="52"/>
  <c r="F138" i="52"/>
  <c r="F84" i="52"/>
  <c r="F90" i="52"/>
  <c r="I83" i="52"/>
  <c r="F88" i="52"/>
  <c r="F94" i="52"/>
  <c r="I99" i="52"/>
  <c r="G106" i="52"/>
  <c r="G111" i="52"/>
  <c r="E115" i="52"/>
  <c r="H119" i="52"/>
  <c r="D127" i="52"/>
  <c r="D132" i="52"/>
  <c r="G138" i="52"/>
  <c r="D93" i="52"/>
  <c r="D97" i="52"/>
  <c r="D101" i="52"/>
  <c r="D105" i="52"/>
  <c r="D113" i="52"/>
  <c r="D125" i="52"/>
  <c r="D129" i="52"/>
  <c r="D133" i="52"/>
  <c r="E89" i="52"/>
  <c r="E129" i="52"/>
  <c r="H82" i="52"/>
  <c r="D84" i="52"/>
  <c r="F85" i="52"/>
  <c r="H86" i="52"/>
  <c r="D88" i="52"/>
  <c r="F89" i="52"/>
  <c r="H90" i="52"/>
  <c r="D92" i="52"/>
  <c r="F93" i="52"/>
  <c r="H94" i="52"/>
  <c r="D96" i="52"/>
  <c r="F97" i="52"/>
  <c r="H98" i="52"/>
  <c r="F101" i="52"/>
  <c r="H102" i="52"/>
  <c r="D104" i="52"/>
  <c r="F105" i="52"/>
  <c r="H106" i="52"/>
  <c r="D108" i="52"/>
  <c r="F109" i="52"/>
  <c r="H110" i="52"/>
  <c r="D112" i="52"/>
  <c r="F113" i="52"/>
  <c r="H114" i="52"/>
  <c r="D116" i="52"/>
  <c r="F117" i="52"/>
  <c r="H118" i="52"/>
  <c r="D120" i="52"/>
  <c r="F121" i="52"/>
  <c r="H122" i="52"/>
  <c r="D124" i="52"/>
  <c r="F125" i="52"/>
  <c r="H126" i="52"/>
  <c r="D128" i="52"/>
  <c r="F129" i="52"/>
  <c r="H130" i="52"/>
  <c r="F133" i="52"/>
  <c r="H134" i="52"/>
  <c r="D136" i="52"/>
  <c r="F137" i="52"/>
  <c r="H138" i="52"/>
  <c r="D85" i="52"/>
  <c r="D121" i="52"/>
  <c r="E93" i="52"/>
  <c r="E97" i="52"/>
  <c r="E101" i="52"/>
  <c r="E121" i="52"/>
  <c r="E125" i="52"/>
  <c r="I82" i="52"/>
  <c r="E84" i="52"/>
  <c r="G85" i="52"/>
  <c r="I86" i="52"/>
  <c r="E88" i="52"/>
  <c r="G89" i="52"/>
  <c r="I90" i="52"/>
  <c r="E92" i="52"/>
  <c r="G93" i="52"/>
  <c r="I94" i="52"/>
  <c r="E96" i="52"/>
  <c r="G97" i="52"/>
  <c r="I98" i="52"/>
  <c r="E100" i="52"/>
  <c r="G101" i="52"/>
  <c r="I102" i="52"/>
  <c r="E104" i="52"/>
  <c r="G105" i="52"/>
  <c r="I106" i="52"/>
  <c r="E108" i="52"/>
  <c r="I110" i="52"/>
  <c r="E112" i="52"/>
  <c r="G113" i="52"/>
  <c r="I114" i="52"/>
  <c r="E116" i="52"/>
  <c r="I118" i="52"/>
  <c r="E120" i="52"/>
  <c r="G121" i="52"/>
  <c r="I122" i="52"/>
  <c r="E124" i="52"/>
  <c r="G125" i="52"/>
  <c r="I126" i="52"/>
  <c r="E128" i="52"/>
  <c r="G129" i="52"/>
  <c r="I130" i="52"/>
  <c r="E132" i="52"/>
  <c r="G133" i="52"/>
  <c r="I134" i="52"/>
  <c r="E136" i="52"/>
  <c r="G137" i="52"/>
  <c r="I138" i="52"/>
  <c r="H85" i="52"/>
  <c r="F92" i="52"/>
  <c r="H93" i="52"/>
  <c r="D95" i="52"/>
  <c r="F96" i="52"/>
  <c r="H97" i="52"/>
  <c r="D99" i="52"/>
  <c r="F100" i="52"/>
  <c r="H101" i="52"/>
  <c r="D103" i="52"/>
  <c r="F104" i="52"/>
  <c r="H105" i="52"/>
  <c r="D107" i="52"/>
  <c r="F108" i="52"/>
  <c r="H109" i="52"/>
  <c r="F112" i="52"/>
  <c r="H113" i="52"/>
  <c r="F116" i="52"/>
  <c r="H117" i="52"/>
  <c r="D119" i="52"/>
  <c r="F120" i="52"/>
  <c r="H121" i="52"/>
  <c r="D123" i="52"/>
  <c r="F124" i="52"/>
  <c r="H125" i="52"/>
  <c r="F128" i="52"/>
  <c r="H129" i="52"/>
  <c r="D131" i="52"/>
  <c r="F132" i="52"/>
  <c r="H133" i="52"/>
  <c r="D135" i="52"/>
  <c r="F136" i="52"/>
  <c r="H137" i="52"/>
  <c r="D139" i="52"/>
  <c r="E85" i="52"/>
  <c r="E105" i="52"/>
  <c r="E109" i="52"/>
  <c r="E113" i="52"/>
  <c r="E117" i="52"/>
  <c r="E133" i="52"/>
  <c r="E137" i="52"/>
  <c r="E83" i="52"/>
  <c r="G84" i="52"/>
  <c r="I85" i="52"/>
  <c r="E87" i="52"/>
  <c r="G88" i="52"/>
  <c r="I89" i="52"/>
  <c r="E91" i="52"/>
  <c r="G92" i="52"/>
  <c r="I93" i="52"/>
  <c r="E95" i="52"/>
  <c r="G96" i="52"/>
  <c r="I97" i="52"/>
  <c r="E99" i="52"/>
  <c r="I101" i="52"/>
  <c r="E103" i="52"/>
  <c r="G104" i="52"/>
  <c r="I105" i="52"/>
  <c r="E107" i="52"/>
  <c r="G108" i="52"/>
  <c r="I109" i="52"/>
  <c r="E111" i="52"/>
  <c r="G112" i="52"/>
  <c r="I113" i="52"/>
  <c r="G116" i="52"/>
  <c r="I117" i="52"/>
  <c r="E119" i="52"/>
  <c r="G120" i="52"/>
  <c r="I121" i="52"/>
  <c r="E123" i="52"/>
  <c r="G124" i="52"/>
  <c r="I125" i="52"/>
  <c r="E127" i="52"/>
  <c r="G128" i="52"/>
  <c r="I129" i="52"/>
  <c r="E131" i="52"/>
  <c r="I133" i="52"/>
  <c r="E135" i="52"/>
  <c r="G136" i="52"/>
  <c r="I137" i="52"/>
  <c r="E139" i="52"/>
  <c r="H89" i="52"/>
  <c r="F83" i="52"/>
  <c r="H84" i="52"/>
  <c r="D86" i="52"/>
  <c r="F87" i="52"/>
  <c r="H88" i="52"/>
  <c r="D90" i="52"/>
  <c r="F91" i="52"/>
  <c r="H92" i="52"/>
  <c r="F95" i="52"/>
  <c r="H96" i="52"/>
  <c r="F99" i="52"/>
  <c r="H100" i="52"/>
  <c r="D102" i="52"/>
  <c r="F103" i="52"/>
  <c r="H104" i="52"/>
  <c r="D106" i="52"/>
  <c r="F107" i="52"/>
  <c r="H108" i="52"/>
  <c r="D110" i="52"/>
  <c r="F111" i="52"/>
  <c r="H112" i="52"/>
  <c r="F115" i="52"/>
  <c r="H116" i="52"/>
  <c r="D118" i="52"/>
  <c r="F119" i="52"/>
  <c r="H120" i="52"/>
  <c r="D122" i="52"/>
  <c r="F123" i="52"/>
  <c r="H124" i="52"/>
  <c r="D126" i="52"/>
  <c r="F127" i="52"/>
  <c r="H128" i="52"/>
  <c r="D130" i="52"/>
  <c r="F131" i="52"/>
  <c r="H132" i="52"/>
  <c r="F135" i="52"/>
  <c r="D138" i="52"/>
  <c r="D89" i="52"/>
  <c r="D137" i="52"/>
  <c r="D83" i="52"/>
  <c r="E82" i="52"/>
  <c r="G83" i="52"/>
  <c r="I84" i="52"/>
  <c r="E86" i="52"/>
  <c r="I88" i="52"/>
  <c r="E90" i="52"/>
  <c r="I92" i="52"/>
  <c r="E94" i="52"/>
  <c r="G95" i="52"/>
  <c r="I96" i="52"/>
  <c r="E98" i="52"/>
  <c r="G99" i="52"/>
  <c r="I100" i="52"/>
  <c r="E102" i="52"/>
  <c r="G103" i="52"/>
  <c r="I104" i="52"/>
  <c r="E106" i="52"/>
  <c r="G107" i="52"/>
  <c r="I108" i="52"/>
  <c r="E110" i="52"/>
  <c r="I112" i="52"/>
  <c r="I116" i="52"/>
  <c r="E118" i="52"/>
  <c r="G119" i="52"/>
  <c r="I120" i="52"/>
  <c r="E122" i="52"/>
  <c r="G123" i="52"/>
  <c r="I124" i="52"/>
  <c r="E126" i="52"/>
  <c r="I128" i="52"/>
  <c r="E130" i="52"/>
  <c r="G131" i="52"/>
  <c r="I132" i="52"/>
  <c r="E134" i="52"/>
  <c r="G135" i="52"/>
  <c r="I209" i="45"/>
  <c r="H209" i="45"/>
  <c r="G209" i="45"/>
  <c r="F209" i="45"/>
  <c r="E209" i="45"/>
  <c r="D209" i="45"/>
  <c r="I67" i="45"/>
  <c r="H67" i="45"/>
  <c r="G67" i="45"/>
  <c r="G85" i="45" s="1"/>
  <c r="F67" i="45"/>
  <c r="E67" i="45"/>
  <c r="D67" i="45"/>
  <c r="D85" i="45"/>
  <c r="E85" i="45"/>
  <c r="B74" i="7" l="1"/>
  <c r="B21" i="1" l="1"/>
  <c r="C21" i="1"/>
  <c r="D21" i="1"/>
  <c r="E21" i="1"/>
  <c r="F21" i="1"/>
  <c r="G21" i="1"/>
  <c r="H21" i="1"/>
  <c r="I21" i="1"/>
  <c r="J21" i="1"/>
  <c r="I201" i="53" l="1"/>
  <c r="H201" i="53"/>
  <c r="G201" i="53"/>
  <c r="F201" i="53"/>
  <c r="E201" i="53"/>
  <c r="D201" i="53"/>
  <c r="C201" i="53"/>
  <c r="B201" i="53"/>
  <c r="C131" i="53"/>
  <c r="I129" i="53"/>
  <c r="B115" i="53"/>
  <c r="B107" i="53"/>
  <c r="B99" i="53"/>
  <c r="B91" i="53"/>
  <c r="I65" i="53"/>
  <c r="I131" i="53" s="1"/>
  <c r="H65" i="53"/>
  <c r="H130" i="53" s="1"/>
  <c r="G65" i="53"/>
  <c r="G129" i="53" s="1"/>
  <c r="F65" i="53"/>
  <c r="F128" i="53" s="1"/>
  <c r="E65" i="53"/>
  <c r="E128" i="53" s="1"/>
  <c r="D65" i="53"/>
  <c r="D128" i="53" s="1"/>
  <c r="C65" i="53"/>
  <c r="C128" i="53" s="1"/>
  <c r="B65" i="53"/>
  <c r="B129" i="53" s="1"/>
  <c r="B134" i="49"/>
  <c r="I133" i="49"/>
  <c r="H133" i="49"/>
  <c r="G133" i="49"/>
  <c r="F133" i="49"/>
  <c r="E133" i="49"/>
  <c r="D133" i="49"/>
  <c r="C133" i="49"/>
  <c r="I132" i="49"/>
  <c r="H132" i="49"/>
  <c r="G132" i="49"/>
  <c r="F132" i="49"/>
  <c r="E132" i="49"/>
  <c r="D132" i="49"/>
  <c r="C132" i="49"/>
  <c r="I131" i="49"/>
  <c r="H131" i="49"/>
  <c r="G131" i="49"/>
  <c r="F131" i="49"/>
  <c r="E131" i="49"/>
  <c r="D131" i="49"/>
  <c r="C131" i="49"/>
  <c r="I130" i="49"/>
  <c r="H130" i="49"/>
  <c r="G130" i="49"/>
  <c r="F130" i="49"/>
  <c r="E130" i="49"/>
  <c r="D130" i="49"/>
  <c r="C130" i="49"/>
  <c r="B133" i="49"/>
  <c r="B132" i="49"/>
  <c r="B131" i="49"/>
  <c r="B130" i="49"/>
  <c r="B129" i="49"/>
  <c r="B128" i="49"/>
  <c r="B127" i="49"/>
  <c r="B126" i="49"/>
  <c r="B125" i="49"/>
  <c r="B124" i="49"/>
  <c r="B123" i="49"/>
  <c r="B122" i="49"/>
  <c r="B121" i="49"/>
  <c r="B120" i="49"/>
  <c r="B119" i="49"/>
  <c r="B118" i="49"/>
  <c r="B117" i="49"/>
  <c r="B116" i="49"/>
  <c r="B115" i="49"/>
  <c r="B114" i="49"/>
  <c r="B113" i="49"/>
  <c r="B112" i="49"/>
  <c r="B111" i="49"/>
  <c r="B110" i="49"/>
  <c r="B109" i="49"/>
  <c r="B108" i="49"/>
  <c r="B107" i="49"/>
  <c r="B106" i="49"/>
  <c r="B105" i="49"/>
  <c r="B104" i="49"/>
  <c r="B103" i="49"/>
  <c r="B102" i="49"/>
  <c r="B101" i="49"/>
  <c r="B100" i="49"/>
  <c r="B99" i="49"/>
  <c r="B98" i="49"/>
  <c r="B97" i="49"/>
  <c r="B96" i="49"/>
  <c r="B95" i="49"/>
  <c r="B94" i="49"/>
  <c r="B93" i="49"/>
  <c r="B92" i="49"/>
  <c r="B91" i="49"/>
  <c r="B90" i="49"/>
  <c r="B89" i="49"/>
  <c r="B88" i="49"/>
  <c r="B87" i="49"/>
  <c r="B86" i="49"/>
  <c r="B85" i="49"/>
  <c r="B84" i="49"/>
  <c r="B83" i="49"/>
  <c r="B82" i="49"/>
  <c r="B81" i="49"/>
  <c r="B80" i="49"/>
  <c r="B79" i="49"/>
  <c r="B78" i="49"/>
  <c r="I203" i="49"/>
  <c r="H203" i="49"/>
  <c r="G203" i="49"/>
  <c r="F203" i="49"/>
  <c r="E203" i="49"/>
  <c r="D203" i="49"/>
  <c r="C203" i="49"/>
  <c r="B203" i="49"/>
  <c r="I202" i="50"/>
  <c r="H202" i="50"/>
  <c r="G202" i="50"/>
  <c r="F202" i="50"/>
  <c r="E202" i="50"/>
  <c r="D202" i="50"/>
  <c r="C202" i="50"/>
  <c r="B202" i="50"/>
  <c r="F133" i="50"/>
  <c r="E133" i="50"/>
  <c r="D133" i="50"/>
  <c r="C133" i="50"/>
  <c r="F132" i="50"/>
  <c r="E132" i="50"/>
  <c r="D132" i="50"/>
  <c r="C132" i="50"/>
  <c r="F131" i="50"/>
  <c r="E131" i="50"/>
  <c r="D131" i="50"/>
  <c r="C131" i="50"/>
  <c r="F130" i="50"/>
  <c r="E130" i="50"/>
  <c r="D130" i="50"/>
  <c r="C130" i="50"/>
  <c r="B121" i="50"/>
  <c r="B85" i="50"/>
  <c r="I133" i="50"/>
  <c r="H133" i="50"/>
  <c r="G133" i="50"/>
  <c r="B134" i="50"/>
  <c r="B123" i="53" l="1"/>
  <c r="B131" i="53"/>
  <c r="B83" i="53"/>
  <c r="B82" i="53"/>
  <c r="B90" i="53"/>
  <c r="B98" i="53"/>
  <c r="B106" i="53"/>
  <c r="B114" i="53"/>
  <c r="B122" i="53"/>
  <c r="B130" i="53"/>
  <c r="G128" i="53"/>
  <c r="H129" i="53"/>
  <c r="I130" i="53"/>
  <c r="B84" i="53"/>
  <c r="B92" i="53"/>
  <c r="B100" i="53"/>
  <c r="B108" i="53"/>
  <c r="B116" i="53"/>
  <c r="B124" i="53"/>
  <c r="B132" i="53"/>
  <c r="I128" i="53"/>
  <c r="C130" i="53"/>
  <c r="D131" i="53"/>
  <c r="B77" i="53"/>
  <c r="B85" i="53"/>
  <c r="B93" i="53"/>
  <c r="B101" i="53"/>
  <c r="B109" i="53"/>
  <c r="B117" i="53"/>
  <c r="B125" i="53"/>
  <c r="B133" i="53"/>
  <c r="C129" i="53"/>
  <c r="D130" i="53"/>
  <c r="E131" i="53"/>
  <c r="B78" i="53"/>
  <c r="B86" i="53"/>
  <c r="B94" i="53"/>
  <c r="B102" i="53"/>
  <c r="B110" i="53"/>
  <c r="B118" i="53"/>
  <c r="B126" i="53"/>
  <c r="D129" i="53"/>
  <c r="E130" i="53"/>
  <c r="F131" i="53"/>
  <c r="H128" i="53"/>
  <c r="B79" i="53"/>
  <c r="B87" i="53"/>
  <c r="B95" i="53"/>
  <c r="B103" i="53"/>
  <c r="B111" i="53"/>
  <c r="B119" i="53"/>
  <c r="B127" i="53"/>
  <c r="E129" i="53"/>
  <c r="F130" i="53"/>
  <c r="G131" i="53"/>
  <c r="B80" i="53"/>
  <c r="B88" i="53"/>
  <c r="B96" i="53"/>
  <c r="B104" i="53"/>
  <c r="B112" i="53"/>
  <c r="B120" i="53"/>
  <c r="B128" i="53"/>
  <c r="F129" i="53"/>
  <c r="G130" i="53"/>
  <c r="H131" i="53"/>
  <c r="B81" i="53"/>
  <c r="B89" i="53"/>
  <c r="B97" i="53"/>
  <c r="B105" i="53"/>
  <c r="B113" i="53"/>
  <c r="B121" i="53"/>
  <c r="B108" i="50"/>
  <c r="B117" i="50"/>
  <c r="B101" i="50"/>
  <c r="B109" i="50"/>
  <c r="B93" i="50"/>
  <c r="B124" i="50"/>
  <c r="B84" i="50"/>
  <c r="B116" i="50"/>
  <c r="B92" i="50"/>
  <c r="B100" i="50"/>
  <c r="B125" i="50"/>
  <c r="B83" i="50"/>
  <c r="B91" i="50"/>
  <c r="B99" i="50"/>
  <c r="B107" i="50"/>
  <c r="B115" i="50"/>
  <c r="B123" i="50"/>
  <c r="B130" i="50"/>
  <c r="B131" i="50"/>
  <c r="B132" i="50"/>
  <c r="B133" i="50"/>
  <c r="B78" i="50"/>
  <c r="B80" i="50"/>
  <c r="B88" i="50"/>
  <c r="B96" i="50"/>
  <c r="B104" i="50"/>
  <c r="B112" i="50"/>
  <c r="B120" i="50"/>
  <c r="B128" i="50"/>
  <c r="G130" i="50"/>
  <c r="G131" i="50"/>
  <c r="G132" i="50"/>
  <c r="B129" i="50"/>
  <c r="H130" i="50"/>
  <c r="H131" i="50"/>
  <c r="H132" i="50"/>
  <c r="B86" i="50"/>
  <c r="B94" i="50"/>
  <c r="B102" i="50"/>
  <c r="B110" i="50"/>
  <c r="B118" i="50"/>
  <c r="B126" i="50"/>
  <c r="B79" i="50"/>
  <c r="B87" i="50"/>
  <c r="B95" i="50"/>
  <c r="B103" i="50"/>
  <c r="B111" i="50"/>
  <c r="B119" i="50"/>
  <c r="B127" i="50"/>
  <c r="B81" i="50"/>
  <c r="B89" i="50"/>
  <c r="B97" i="50"/>
  <c r="B105" i="50"/>
  <c r="B113" i="50"/>
  <c r="B82" i="50"/>
  <c r="B90" i="50"/>
  <c r="B98" i="50"/>
  <c r="B106" i="50"/>
  <c r="B114" i="50"/>
  <c r="B122" i="50"/>
  <c r="I130" i="50"/>
  <c r="I131" i="50"/>
  <c r="I132" i="50"/>
  <c r="B74" i="67"/>
  <c r="C88" i="64" l="1"/>
  <c r="C87" i="64"/>
  <c r="C86" i="64"/>
  <c r="C85" i="64"/>
  <c r="C84" i="64"/>
  <c r="C83" i="64"/>
  <c r="C82" i="64"/>
  <c r="C81" i="64"/>
  <c r="C79" i="64"/>
  <c r="C78" i="64"/>
  <c r="C77" i="64"/>
  <c r="C76" i="64"/>
  <c r="C75" i="64"/>
  <c r="C74" i="64"/>
  <c r="C73" i="64"/>
  <c r="C72" i="64"/>
  <c r="C71" i="64"/>
  <c r="C70" i="64"/>
  <c r="C69" i="64"/>
  <c r="C68" i="64"/>
  <c r="C67" i="64"/>
  <c r="C66" i="64"/>
  <c r="C65" i="64"/>
  <c r="C64" i="64"/>
  <c r="C63" i="64"/>
  <c r="J92" i="1"/>
  <c r="I92" i="1"/>
  <c r="H92" i="1"/>
  <c r="G92" i="1"/>
  <c r="F92" i="1"/>
  <c r="E92" i="1"/>
  <c r="D92" i="1"/>
  <c r="C92" i="1"/>
  <c r="B92" i="1"/>
  <c r="J91" i="1"/>
  <c r="I91" i="1"/>
  <c r="H91" i="1"/>
  <c r="G91" i="1"/>
  <c r="F91" i="1"/>
  <c r="E91" i="1"/>
  <c r="D91" i="1"/>
  <c r="C91" i="1"/>
  <c r="B91" i="1"/>
  <c r="J90" i="1"/>
  <c r="I90" i="1"/>
  <c r="H90" i="1"/>
  <c r="G90" i="1"/>
  <c r="F90" i="1"/>
  <c r="E90" i="1"/>
  <c r="D90" i="1"/>
  <c r="C90" i="1"/>
  <c r="B90" i="1"/>
  <c r="J89" i="1"/>
  <c r="I89" i="1"/>
  <c r="H89" i="1"/>
  <c r="G89" i="1"/>
  <c r="F89" i="1"/>
  <c r="E89" i="1"/>
  <c r="D89" i="1"/>
  <c r="C89" i="1"/>
  <c r="B89" i="1"/>
  <c r="J88" i="1"/>
  <c r="I88" i="1"/>
  <c r="H88" i="1"/>
  <c r="G88" i="1"/>
  <c r="F88" i="1"/>
  <c r="E88" i="1"/>
  <c r="D88" i="1"/>
  <c r="C88" i="1"/>
  <c r="B88" i="1"/>
  <c r="D12" i="2" l="1"/>
  <c r="G12" i="2"/>
  <c r="J12" i="2"/>
  <c r="B13" i="3" l="1"/>
  <c r="B87" i="23" l="1"/>
  <c r="B86" i="23"/>
  <c r="B85" i="23"/>
  <c r="B84" i="23"/>
  <c r="B83" i="23"/>
  <c r="B82" i="23"/>
  <c r="B81" i="23"/>
  <c r="B80" i="23"/>
  <c r="B78" i="23"/>
  <c r="B77" i="23"/>
  <c r="B76" i="23"/>
  <c r="B75" i="23"/>
  <c r="B74" i="23"/>
  <c r="B73" i="23"/>
  <c r="B72" i="23"/>
  <c r="B71" i="23"/>
  <c r="B70" i="23"/>
  <c r="B69" i="23"/>
  <c r="B68" i="23"/>
  <c r="B67" i="23"/>
  <c r="B66" i="23"/>
  <c r="B65" i="23"/>
  <c r="B64" i="23"/>
  <c r="B63" i="23"/>
  <c r="B62" i="23"/>
  <c r="B40" i="3" l="1"/>
  <c r="C40" i="3"/>
  <c r="D40" i="3"/>
  <c r="E40" i="3"/>
  <c r="F40" i="3"/>
  <c r="G40" i="3"/>
  <c r="H40" i="3"/>
  <c r="I40" i="3"/>
  <c r="J40" i="3"/>
  <c r="B54" i="1"/>
  <c r="B61" i="1" s="1"/>
  <c r="C54" i="1"/>
  <c r="C61" i="1" s="1"/>
  <c r="D54" i="1"/>
  <c r="D61" i="1" s="1"/>
  <c r="E54" i="1"/>
  <c r="E61" i="1" s="1"/>
  <c r="F54" i="1"/>
  <c r="F61" i="1" s="1"/>
  <c r="G54" i="1"/>
  <c r="G61" i="1" s="1"/>
  <c r="H54" i="1"/>
  <c r="H61" i="1" s="1"/>
  <c r="I54" i="1"/>
  <c r="I61" i="1" s="1"/>
  <c r="J54" i="1"/>
  <c r="J61" i="1" s="1"/>
  <c r="B28" i="1"/>
  <c r="C28" i="1"/>
  <c r="D28" i="1"/>
  <c r="E28" i="1"/>
  <c r="F28" i="1"/>
  <c r="G28" i="1"/>
  <c r="H28" i="1"/>
  <c r="I28" i="1"/>
  <c r="J28" i="1"/>
  <c r="D39" i="2"/>
  <c r="J39" i="2"/>
  <c r="G13" i="2"/>
  <c r="J13" i="2"/>
  <c r="D14" i="2"/>
  <c r="G14" i="2"/>
  <c r="J14" i="2"/>
  <c r="D15" i="2"/>
  <c r="G15" i="2"/>
  <c r="J15" i="2"/>
  <c r="D16" i="2"/>
  <c r="G16" i="2"/>
  <c r="J16" i="2"/>
  <c r="G17" i="2"/>
  <c r="J17" i="2"/>
  <c r="F140" i="52" l="1"/>
  <c r="E140" i="52"/>
  <c r="I140" i="52"/>
  <c r="H140" i="52"/>
  <c r="G140" i="52"/>
  <c r="D140" i="52"/>
  <c r="I85" i="45" l="1"/>
  <c r="H85" i="45"/>
  <c r="F85" i="45"/>
  <c r="D47" i="2"/>
  <c r="D46" i="2"/>
  <c r="D45" i="2"/>
  <c r="D43" i="2"/>
  <c r="D42" i="2"/>
  <c r="D41" i="2"/>
  <c r="G47" i="2"/>
  <c r="G46" i="2"/>
  <c r="G45" i="2"/>
  <c r="G44" i="2"/>
  <c r="G43" i="2"/>
  <c r="G42" i="2"/>
  <c r="G41" i="2"/>
  <c r="G40" i="2"/>
  <c r="G39" i="2"/>
  <c r="J47" i="2"/>
  <c r="J46" i="2"/>
  <c r="J45" i="2"/>
  <c r="J44" i="2"/>
  <c r="J43" i="2"/>
  <c r="J42" i="2"/>
  <c r="J41" i="2"/>
  <c r="J40" i="2"/>
  <c r="G127" i="45" l="1"/>
  <c r="G132" i="45"/>
  <c r="G115" i="45"/>
  <c r="G114" i="45"/>
  <c r="G134" i="45"/>
  <c r="E128" i="45"/>
  <c r="E132" i="45"/>
  <c r="E115" i="45"/>
  <c r="E114" i="45"/>
  <c r="D127" i="45"/>
  <c r="D132" i="45"/>
  <c r="D134" i="45"/>
  <c r="D114" i="45"/>
  <c r="D115" i="45"/>
  <c r="I137" i="45"/>
  <c r="I139" i="45"/>
  <c r="I136" i="45"/>
  <c r="I132" i="45"/>
  <c r="I128" i="45"/>
  <c r="I124" i="45"/>
  <c r="I120" i="45"/>
  <c r="I116" i="45"/>
  <c r="I135" i="45"/>
  <c r="I131" i="45"/>
  <c r="I127" i="45"/>
  <c r="I123" i="45"/>
  <c r="I119" i="45"/>
  <c r="I115" i="45"/>
  <c r="I138" i="45"/>
  <c r="I134" i="45"/>
  <c r="I130" i="45"/>
  <c r="I126" i="45"/>
  <c r="I122" i="45"/>
  <c r="I118" i="45"/>
  <c r="I114" i="45"/>
  <c r="I133" i="45"/>
  <c r="I129" i="45"/>
  <c r="I125" i="45"/>
  <c r="I121" i="45"/>
  <c r="I117" i="45"/>
  <c r="G126" i="45"/>
  <c r="G136" i="45"/>
  <c r="G120" i="45"/>
  <c r="G135" i="45"/>
  <c r="G131" i="45"/>
  <c r="G123" i="45"/>
  <c r="G119" i="45"/>
  <c r="G138" i="45"/>
  <c r="G130" i="45"/>
  <c r="G122" i="45"/>
  <c r="G118" i="45"/>
  <c r="G137" i="45"/>
  <c r="G133" i="45"/>
  <c r="G129" i="45"/>
  <c r="G125" i="45"/>
  <c r="G121" i="45"/>
  <c r="G117" i="45"/>
  <c r="G139" i="45"/>
  <c r="G128" i="45"/>
  <c r="G124" i="45"/>
  <c r="G116" i="45"/>
  <c r="F116" i="45"/>
  <c r="F129" i="45"/>
  <c r="F119" i="45"/>
  <c r="F138" i="45"/>
  <c r="F134" i="45"/>
  <c r="F130" i="45"/>
  <c r="F126" i="45"/>
  <c r="F122" i="45"/>
  <c r="F118" i="45"/>
  <c r="F114" i="45"/>
  <c r="F137" i="45"/>
  <c r="F133" i="45"/>
  <c r="F125" i="45"/>
  <c r="F121" i="45"/>
  <c r="F117" i="45"/>
  <c r="F139" i="45"/>
  <c r="F136" i="45"/>
  <c r="F132" i="45"/>
  <c r="F128" i="45"/>
  <c r="F124" i="45"/>
  <c r="F120" i="45"/>
  <c r="F135" i="45"/>
  <c r="F131" i="45"/>
  <c r="F127" i="45"/>
  <c r="F123" i="45"/>
  <c r="F115" i="45"/>
  <c r="E138" i="45"/>
  <c r="E134" i="45"/>
  <c r="E130" i="45"/>
  <c r="E126" i="45"/>
  <c r="E122" i="45"/>
  <c r="E118" i="45"/>
  <c r="E137" i="45"/>
  <c r="E133" i="45"/>
  <c r="E129" i="45"/>
  <c r="E125" i="45"/>
  <c r="E121" i="45"/>
  <c r="E117" i="45"/>
  <c r="E139" i="45"/>
  <c r="E136" i="45"/>
  <c r="E124" i="45"/>
  <c r="E120" i="45"/>
  <c r="E116" i="45"/>
  <c r="E135" i="45"/>
  <c r="E131" i="45"/>
  <c r="E127" i="45"/>
  <c r="E123" i="45"/>
  <c r="E119" i="45"/>
  <c r="H138" i="45"/>
  <c r="H128" i="45"/>
  <c r="H135" i="45"/>
  <c r="H131" i="45"/>
  <c r="H127" i="45"/>
  <c r="H123" i="45"/>
  <c r="H119" i="45"/>
  <c r="H115" i="45"/>
  <c r="H134" i="45"/>
  <c r="H130" i="45"/>
  <c r="H126" i="45"/>
  <c r="H122" i="45"/>
  <c r="H118" i="45"/>
  <c r="H114" i="45"/>
  <c r="H137" i="45"/>
  <c r="H133" i="45"/>
  <c r="H129" i="45"/>
  <c r="H125" i="45"/>
  <c r="H121" i="45"/>
  <c r="H117" i="45"/>
  <c r="H139" i="45"/>
  <c r="H136" i="45"/>
  <c r="H132" i="45"/>
  <c r="H124" i="45"/>
  <c r="H120" i="45"/>
  <c r="H116" i="45"/>
  <c r="D133" i="45"/>
  <c r="D139" i="45"/>
  <c r="D116" i="45"/>
  <c r="D119" i="45"/>
  <c r="D138" i="45"/>
  <c r="D137" i="45"/>
  <c r="D129" i="45"/>
  <c r="D125" i="45"/>
  <c r="D121" i="45"/>
  <c r="D117" i="45"/>
  <c r="D136" i="45"/>
  <c r="D128" i="45"/>
  <c r="D124" i="45"/>
  <c r="D120" i="45"/>
  <c r="D135" i="45"/>
  <c r="D131" i="45"/>
  <c r="D123" i="45"/>
  <c r="D130" i="45"/>
  <c r="D126" i="45"/>
  <c r="D122" i="45"/>
  <c r="D118" i="45"/>
  <c r="J87" i="67"/>
  <c r="I87" i="67"/>
  <c r="H87" i="67"/>
  <c r="G87" i="67"/>
  <c r="F87" i="67"/>
  <c r="E87" i="67"/>
  <c r="D87" i="67"/>
  <c r="C87" i="67"/>
  <c r="B87" i="67"/>
  <c r="J86" i="67"/>
  <c r="I86" i="67"/>
  <c r="H86" i="67"/>
  <c r="G86" i="67"/>
  <c r="F86" i="67"/>
  <c r="E86" i="67"/>
  <c r="D86" i="67"/>
  <c r="C86" i="67"/>
  <c r="B86" i="67"/>
  <c r="J85" i="67"/>
  <c r="I85" i="67"/>
  <c r="H85" i="67"/>
  <c r="G85" i="67"/>
  <c r="F85" i="67"/>
  <c r="E85" i="67"/>
  <c r="D85" i="67"/>
  <c r="C85" i="67"/>
  <c r="B85" i="67"/>
  <c r="J84" i="67"/>
  <c r="I84" i="67"/>
  <c r="H84" i="67"/>
  <c r="G84" i="67"/>
  <c r="F84" i="67"/>
  <c r="E84" i="67"/>
  <c r="D84" i="67"/>
  <c r="C84" i="67"/>
  <c r="B84" i="67"/>
  <c r="J83" i="67"/>
  <c r="I83" i="67"/>
  <c r="H83" i="67"/>
  <c r="G83" i="67"/>
  <c r="F83" i="67"/>
  <c r="E83" i="67"/>
  <c r="D83" i="67"/>
  <c r="C83" i="67"/>
  <c r="B83" i="67"/>
  <c r="J82" i="67"/>
  <c r="I82" i="67"/>
  <c r="H82" i="67"/>
  <c r="G82" i="67"/>
  <c r="F82" i="67"/>
  <c r="E82" i="67"/>
  <c r="D82" i="67"/>
  <c r="C82" i="67"/>
  <c r="B82" i="67"/>
  <c r="J81" i="67"/>
  <c r="I81" i="67"/>
  <c r="H81" i="67"/>
  <c r="G81" i="67"/>
  <c r="F81" i="67"/>
  <c r="E81" i="67"/>
  <c r="D81" i="67"/>
  <c r="C81" i="67"/>
  <c r="B81" i="67"/>
  <c r="J80" i="67"/>
  <c r="I80" i="67"/>
  <c r="H80" i="67"/>
  <c r="G80" i="67"/>
  <c r="F80" i="67"/>
  <c r="E80" i="67"/>
  <c r="D80" i="67"/>
  <c r="C80" i="67"/>
  <c r="B80" i="67"/>
  <c r="J78" i="67"/>
  <c r="I78" i="67"/>
  <c r="H78" i="67"/>
  <c r="G78" i="67"/>
  <c r="F78" i="67"/>
  <c r="E78" i="67"/>
  <c r="D78" i="67"/>
  <c r="C78" i="67"/>
  <c r="B78" i="67"/>
  <c r="J77" i="67"/>
  <c r="I77" i="67"/>
  <c r="H77" i="67"/>
  <c r="G77" i="67"/>
  <c r="F77" i="67"/>
  <c r="E77" i="67"/>
  <c r="D77" i="67"/>
  <c r="C77" i="67"/>
  <c r="B77" i="67"/>
  <c r="J76" i="67"/>
  <c r="I76" i="67"/>
  <c r="H76" i="67"/>
  <c r="G76" i="67"/>
  <c r="F76" i="67"/>
  <c r="E76" i="67"/>
  <c r="D76" i="67"/>
  <c r="C76" i="67"/>
  <c r="B76" i="67"/>
  <c r="J75" i="67"/>
  <c r="I75" i="67"/>
  <c r="H75" i="67"/>
  <c r="G75" i="67"/>
  <c r="F75" i="67"/>
  <c r="E75" i="67"/>
  <c r="D75" i="67"/>
  <c r="C75" i="67"/>
  <c r="B75" i="67"/>
  <c r="J74" i="67"/>
  <c r="I74" i="67"/>
  <c r="H74" i="67"/>
  <c r="G74" i="67"/>
  <c r="F74" i="67"/>
  <c r="E74" i="67"/>
  <c r="D74" i="67"/>
  <c r="C74" i="67"/>
  <c r="J73" i="67"/>
  <c r="I73" i="67"/>
  <c r="H73" i="67"/>
  <c r="G73" i="67"/>
  <c r="F73" i="67"/>
  <c r="E73" i="67"/>
  <c r="D73" i="67"/>
  <c r="C73" i="67"/>
  <c r="B73" i="67"/>
  <c r="J72" i="67"/>
  <c r="I72" i="67"/>
  <c r="H72" i="67"/>
  <c r="G72" i="67"/>
  <c r="F72" i="67"/>
  <c r="E72" i="67"/>
  <c r="D72" i="67"/>
  <c r="C72" i="67"/>
  <c r="B72" i="67"/>
  <c r="J71" i="67"/>
  <c r="I71" i="67"/>
  <c r="H71" i="67"/>
  <c r="G71" i="67"/>
  <c r="F71" i="67"/>
  <c r="E71" i="67"/>
  <c r="D71" i="67"/>
  <c r="C71" i="67"/>
  <c r="B71" i="67"/>
  <c r="J70" i="67"/>
  <c r="I70" i="67"/>
  <c r="H70" i="67"/>
  <c r="G70" i="67"/>
  <c r="F70" i="67"/>
  <c r="E70" i="67"/>
  <c r="D70" i="67"/>
  <c r="C70" i="67"/>
  <c r="B70" i="67"/>
  <c r="J69" i="67"/>
  <c r="I69" i="67"/>
  <c r="H69" i="67"/>
  <c r="G69" i="67"/>
  <c r="F69" i="67"/>
  <c r="E69" i="67"/>
  <c r="D69" i="67"/>
  <c r="C69" i="67"/>
  <c r="B69" i="67"/>
  <c r="J68" i="67"/>
  <c r="I68" i="67"/>
  <c r="H68" i="67"/>
  <c r="G68" i="67"/>
  <c r="F68" i="67"/>
  <c r="E68" i="67"/>
  <c r="D68" i="67"/>
  <c r="C68" i="67"/>
  <c r="B68" i="67"/>
  <c r="J67" i="67"/>
  <c r="I67" i="67"/>
  <c r="H67" i="67"/>
  <c r="G67" i="67"/>
  <c r="F67" i="67"/>
  <c r="E67" i="67"/>
  <c r="D67" i="67"/>
  <c r="C67" i="67"/>
  <c r="B67" i="67"/>
  <c r="J66" i="67"/>
  <c r="I66" i="67"/>
  <c r="H66" i="67"/>
  <c r="G66" i="67"/>
  <c r="F66" i="67"/>
  <c r="E66" i="67"/>
  <c r="D66" i="67"/>
  <c r="C66" i="67"/>
  <c r="B66" i="67"/>
  <c r="J65" i="67"/>
  <c r="I65" i="67"/>
  <c r="H65" i="67"/>
  <c r="G65" i="67"/>
  <c r="F65" i="67"/>
  <c r="E65" i="67"/>
  <c r="D65" i="67"/>
  <c r="C65" i="67"/>
  <c r="B65" i="67"/>
  <c r="J64" i="67"/>
  <c r="I64" i="67"/>
  <c r="H64" i="67"/>
  <c r="G64" i="67"/>
  <c r="F64" i="67"/>
  <c r="E64" i="67"/>
  <c r="D64" i="67"/>
  <c r="C64" i="67"/>
  <c r="B64" i="67"/>
  <c r="J63" i="67"/>
  <c r="I63" i="67"/>
  <c r="H63" i="67"/>
  <c r="G63" i="67"/>
  <c r="F63" i="67"/>
  <c r="E63" i="67"/>
  <c r="D63" i="67"/>
  <c r="C63" i="67"/>
  <c r="B63" i="67"/>
  <c r="J62" i="67"/>
  <c r="I62" i="67"/>
  <c r="H62" i="67"/>
  <c r="G62" i="67"/>
  <c r="F62" i="67"/>
  <c r="E62" i="67"/>
  <c r="D62" i="67"/>
  <c r="C62" i="67"/>
  <c r="B62" i="67"/>
  <c r="H105" i="45" l="1"/>
  <c r="G86" i="45"/>
  <c r="I75" i="62"/>
  <c r="H88" i="62"/>
  <c r="I86" i="62"/>
  <c r="H86" i="62"/>
  <c r="I88" i="62"/>
  <c r="H87" i="62"/>
  <c r="H84" i="62"/>
  <c r="I82" i="62"/>
  <c r="H82" i="62"/>
  <c r="I84" i="62"/>
  <c r="H83" i="62"/>
  <c r="I79" i="62"/>
  <c r="H79" i="62"/>
  <c r="I78" i="62"/>
  <c r="H78" i="62"/>
  <c r="H75" i="62"/>
  <c r="H66" i="62"/>
  <c r="C88" i="62"/>
  <c r="B88" i="62"/>
  <c r="C87" i="62"/>
  <c r="B87" i="62"/>
  <c r="C86" i="62"/>
  <c r="B86" i="62"/>
  <c r="C85" i="62"/>
  <c r="B85" i="62"/>
  <c r="C84" i="62"/>
  <c r="B84" i="62"/>
  <c r="C83" i="62"/>
  <c r="B83" i="62"/>
  <c r="C82" i="62"/>
  <c r="B82" i="62"/>
  <c r="C81" i="62"/>
  <c r="B81" i="62"/>
  <c r="C79" i="62"/>
  <c r="B79" i="62"/>
  <c r="C78" i="62"/>
  <c r="B78" i="62"/>
  <c r="C77" i="62"/>
  <c r="B77" i="62"/>
  <c r="C76" i="62"/>
  <c r="B76" i="62"/>
  <c r="C75" i="62"/>
  <c r="C74" i="62"/>
  <c r="B74" i="62"/>
  <c r="C73" i="62"/>
  <c r="B73" i="62"/>
  <c r="C72" i="62"/>
  <c r="B72" i="62"/>
  <c r="C71" i="62"/>
  <c r="B71" i="62"/>
  <c r="C70" i="62"/>
  <c r="B70" i="62"/>
  <c r="C69" i="62"/>
  <c r="B69" i="62"/>
  <c r="C68" i="62"/>
  <c r="B68" i="62"/>
  <c r="C67" i="62"/>
  <c r="B67" i="62"/>
  <c r="C66" i="62"/>
  <c r="B66" i="62"/>
  <c r="C65" i="62"/>
  <c r="B65" i="62"/>
  <c r="C64" i="62"/>
  <c r="B64" i="62"/>
  <c r="C63" i="62"/>
  <c r="B63" i="62"/>
  <c r="J88" i="62"/>
  <c r="F88" i="62"/>
  <c r="E88" i="62"/>
  <c r="D88" i="62"/>
  <c r="J87" i="62"/>
  <c r="F87" i="62"/>
  <c r="E87" i="62"/>
  <c r="D87" i="62"/>
  <c r="J86" i="62"/>
  <c r="F86" i="62"/>
  <c r="E86" i="62"/>
  <c r="D86" i="62"/>
  <c r="J85" i="62"/>
  <c r="I85" i="62"/>
  <c r="H85" i="62"/>
  <c r="F85" i="62"/>
  <c r="E85" i="62"/>
  <c r="D85" i="62"/>
  <c r="J84" i="62"/>
  <c r="F84" i="62"/>
  <c r="E84" i="62"/>
  <c r="D84" i="62"/>
  <c r="J83" i="62"/>
  <c r="F83" i="62"/>
  <c r="E83" i="62"/>
  <c r="D83" i="62"/>
  <c r="J82" i="62"/>
  <c r="F82" i="62"/>
  <c r="E82" i="62"/>
  <c r="D82" i="62"/>
  <c r="J81" i="62"/>
  <c r="I81" i="62"/>
  <c r="H81" i="62"/>
  <c r="F81" i="62"/>
  <c r="E81" i="62"/>
  <c r="D81" i="62"/>
  <c r="J79" i="62"/>
  <c r="F79" i="62"/>
  <c r="E79" i="62"/>
  <c r="D79" i="62"/>
  <c r="J78" i="62"/>
  <c r="F78" i="62"/>
  <c r="E78" i="62"/>
  <c r="D78" i="62"/>
  <c r="J77" i="62"/>
  <c r="I77" i="62"/>
  <c r="H77" i="62"/>
  <c r="F77" i="62"/>
  <c r="E77" i="62"/>
  <c r="D77" i="62"/>
  <c r="J76" i="62"/>
  <c r="I76" i="62"/>
  <c r="H76" i="62"/>
  <c r="F76" i="62"/>
  <c r="E76" i="62"/>
  <c r="D76" i="62"/>
  <c r="J75" i="62"/>
  <c r="E75" i="62"/>
  <c r="D75" i="62"/>
  <c r="J74" i="62"/>
  <c r="I74" i="62"/>
  <c r="H74" i="62"/>
  <c r="F74" i="62"/>
  <c r="E74" i="62"/>
  <c r="D74" i="62"/>
  <c r="J73" i="62"/>
  <c r="I73" i="62"/>
  <c r="H73" i="62"/>
  <c r="F73" i="62"/>
  <c r="E73" i="62"/>
  <c r="D73" i="62"/>
  <c r="J72" i="62"/>
  <c r="I72" i="62"/>
  <c r="H72" i="62"/>
  <c r="F72" i="62"/>
  <c r="E72" i="62"/>
  <c r="D72" i="62"/>
  <c r="J71" i="62"/>
  <c r="I71" i="62"/>
  <c r="H71" i="62"/>
  <c r="F71" i="62"/>
  <c r="E71" i="62"/>
  <c r="D71" i="62"/>
  <c r="J70" i="62"/>
  <c r="I70" i="62"/>
  <c r="H70" i="62"/>
  <c r="F70" i="62"/>
  <c r="E70" i="62"/>
  <c r="D70" i="62"/>
  <c r="J69" i="62"/>
  <c r="I69" i="62"/>
  <c r="H69" i="62"/>
  <c r="F69" i="62"/>
  <c r="E69" i="62"/>
  <c r="D69" i="62"/>
  <c r="J68" i="62"/>
  <c r="F68" i="62"/>
  <c r="E68" i="62"/>
  <c r="D68" i="62"/>
  <c r="J67" i="62"/>
  <c r="H67" i="62"/>
  <c r="F67" i="62"/>
  <c r="E67" i="62"/>
  <c r="D67" i="62"/>
  <c r="J66" i="62"/>
  <c r="F66" i="62"/>
  <c r="E66" i="62"/>
  <c r="D66" i="62"/>
  <c r="J65" i="62"/>
  <c r="F65" i="62"/>
  <c r="E65" i="62"/>
  <c r="D65" i="62"/>
  <c r="J64" i="62"/>
  <c r="F64" i="62"/>
  <c r="E64" i="62"/>
  <c r="D64" i="62"/>
  <c r="J63" i="62"/>
  <c r="H63" i="62"/>
  <c r="F63" i="62"/>
  <c r="E63" i="62"/>
  <c r="D63" i="62"/>
  <c r="D88" i="64"/>
  <c r="D87" i="64"/>
  <c r="D86" i="64"/>
  <c r="D85" i="64"/>
  <c r="D84" i="64"/>
  <c r="D83" i="64"/>
  <c r="D82" i="64"/>
  <c r="D81" i="64"/>
  <c r="D79" i="64"/>
  <c r="D78" i="64"/>
  <c r="D77" i="64"/>
  <c r="D76" i="64"/>
  <c r="D75" i="64"/>
  <c r="D74" i="64"/>
  <c r="D73" i="64"/>
  <c r="D72" i="64"/>
  <c r="D71" i="64"/>
  <c r="D70" i="64"/>
  <c r="D69" i="64"/>
  <c r="D68" i="64"/>
  <c r="D67" i="64"/>
  <c r="D66" i="64"/>
  <c r="D65" i="64"/>
  <c r="D64" i="64"/>
  <c r="D63" i="64"/>
  <c r="J88" i="64"/>
  <c r="I88" i="64"/>
  <c r="H88" i="64"/>
  <c r="G88" i="64"/>
  <c r="F88" i="64"/>
  <c r="E88" i="64"/>
  <c r="J87" i="64"/>
  <c r="I87" i="64"/>
  <c r="H87" i="64"/>
  <c r="G87" i="64"/>
  <c r="F87" i="64"/>
  <c r="E87" i="64"/>
  <c r="J86" i="64"/>
  <c r="I86" i="64"/>
  <c r="H86" i="64"/>
  <c r="G86" i="64"/>
  <c r="F86" i="64"/>
  <c r="E86" i="64"/>
  <c r="J85" i="64"/>
  <c r="I85" i="64"/>
  <c r="H85" i="64"/>
  <c r="G85" i="64"/>
  <c r="F85" i="64"/>
  <c r="E85" i="64"/>
  <c r="J84" i="64"/>
  <c r="I84" i="64"/>
  <c r="H84" i="64"/>
  <c r="G84" i="64"/>
  <c r="F84" i="64"/>
  <c r="E84" i="64"/>
  <c r="J83" i="64"/>
  <c r="I83" i="64"/>
  <c r="H83" i="64"/>
  <c r="G83" i="64"/>
  <c r="F83" i="64"/>
  <c r="E83" i="64"/>
  <c r="J82" i="64"/>
  <c r="I82" i="64"/>
  <c r="H82" i="64"/>
  <c r="G82" i="64"/>
  <c r="F82" i="64"/>
  <c r="E82" i="64"/>
  <c r="J81" i="64"/>
  <c r="I81" i="64"/>
  <c r="H81" i="64"/>
  <c r="G81" i="64"/>
  <c r="F81" i="64"/>
  <c r="E81" i="64"/>
  <c r="J79" i="64"/>
  <c r="I79" i="64"/>
  <c r="H79" i="64"/>
  <c r="G79" i="64"/>
  <c r="F79" i="64"/>
  <c r="E79" i="64"/>
  <c r="J78" i="64"/>
  <c r="I78" i="64"/>
  <c r="H78" i="64"/>
  <c r="G78" i="64"/>
  <c r="F78" i="64"/>
  <c r="E78" i="64"/>
  <c r="J77" i="64"/>
  <c r="I77" i="64"/>
  <c r="H77" i="64"/>
  <c r="G77" i="64"/>
  <c r="F77" i="64"/>
  <c r="E77" i="64"/>
  <c r="J76" i="64"/>
  <c r="I76" i="64"/>
  <c r="H76" i="64"/>
  <c r="G76" i="64"/>
  <c r="F76" i="64"/>
  <c r="E76" i="64"/>
  <c r="J75" i="64"/>
  <c r="I75" i="64"/>
  <c r="H75" i="64"/>
  <c r="F75" i="64"/>
  <c r="E75" i="64"/>
  <c r="J74" i="64"/>
  <c r="I74" i="64"/>
  <c r="H74" i="64"/>
  <c r="G74" i="64"/>
  <c r="F74" i="64"/>
  <c r="E74" i="64"/>
  <c r="J73" i="64"/>
  <c r="I73" i="64"/>
  <c r="H73" i="64"/>
  <c r="G73" i="64"/>
  <c r="F73" i="64"/>
  <c r="E73" i="64"/>
  <c r="J72" i="64"/>
  <c r="I72" i="64"/>
  <c r="H72" i="64"/>
  <c r="G72" i="64"/>
  <c r="F72" i="64"/>
  <c r="E72" i="64"/>
  <c r="J71" i="64"/>
  <c r="I71" i="64"/>
  <c r="H71" i="64"/>
  <c r="G71" i="64"/>
  <c r="F71" i="64"/>
  <c r="E71" i="64"/>
  <c r="J70" i="64"/>
  <c r="I70" i="64"/>
  <c r="H70" i="64"/>
  <c r="G70" i="64"/>
  <c r="F70" i="64"/>
  <c r="E70" i="64"/>
  <c r="J69" i="64"/>
  <c r="I69" i="64"/>
  <c r="H69" i="64"/>
  <c r="G69" i="64"/>
  <c r="F69" i="64"/>
  <c r="E69" i="64"/>
  <c r="J68" i="64"/>
  <c r="I68" i="64"/>
  <c r="H68" i="64"/>
  <c r="G68" i="64"/>
  <c r="F68" i="64"/>
  <c r="E68" i="64"/>
  <c r="J67" i="64"/>
  <c r="I67" i="64"/>
  <c r="H67" i="64"/>
  <c r="G67" i="64"/>
  <c r="F67" i="64"/>
  <c r="E67" i="64"/>
  <c r="J66" i="64"/>
  <c r="I66" i="64"/>
  <c r="H66" i="64"/>
  <c r="G66" i="64"/>
  <c r="F66" i="64"/>
  <c r="E66" i="64"/>
  <c r="J65" i="64"/>
  <c r="I65" i="64"/>
  <c r="H65" i="64"/>
  <c r="G65" i="64"/>
  <c r="F65" i="64"/>
  <c r="E65" i="64"/>
  <c r="J64" i="64"/>
  <c r="I64" i="64"/>
  <c r="H64" i="64"/>
  <c r="G64" i="64"/>
  <c r="F64" i="64"/>
  <c r="E64" i="64"/>
  <c r="J63" i="64"/>
  <c r="I63" i="64"/>
  <c r="H63" i="64"/>
  <c r="G63" i="64"/>
  <c r="F63" i="64"/>
  <c r="E63" i="64"/>
  <c r="J89" i="55"/>
  <c r="I89" i="55"/>
  <c r="H89" i="55"/>
  <c r="G89" i="55"/>
  <c r="F89" i="55"/>
  <c r="E89" i="55"/>
  <c r="J88" i="55"/>
  <c r="I88" i="55"/>
  <c r="H88" i="55"/>
  <c r="G88" i="55"/>
  <c r="F88" i="55"/>
  <c r="E88" i="55"/>
  <c r="J87" i="55"/>
  <c r="I87" i="55"/>
  <c r="H87" i="55"/>
  <c r="G87" i="55"/>
  <c r="F87" i="55"/>
  <c r="E87" i="55"/>
  <c r="J86" i="55"/>
  <c r="I86" i="55"/>
  <c r="H86" i="55"/>
  <c r="G86" i="55"/>
  <c r="F86" i="55"/>
  <c r="E86" i="55"/>
  <c r="J85" i="55"/>
  <c r="I85" i="55"/>
  <c r="H85" i="55"/>
  <c r="G85" i="55"/>
  <c r="F85" i="55"/>
  <c r="E85" i="55"/>
  <c r="J84" i="55"/>
  <c r="I84" i="55"/>
  <c r="H84" i="55"/>
  <c r="G84" i="55"/>
  <c r="F84" i="55"/>
  <c r="E84" i="55"/>
  <c r="J83" i="55"/>
  <c r="I83" i="55"/>
  <c r="H83" i="55"/>
  <c r="G83" i="55"/>
  <c r="F83" i="55"/>
  <c r="E83" i="55"/>
  <c r="J82" i="55"/>
  <c r="I82" i="55"/>
  <c r="H82" i="55"/>
  <c r="G82" i="55"/>
  <c r="F82" i="55"/>
  <c r="E82" i="55"/>
  <c r="J80" i="55"/>
  <c r="I80" i="55"/>
  <c r="H80" i="55"/>
  <c r="G80" i="55"/>
  <c r="F80" i="55"/>
  <c r="E80" i="55"/>
  <c r="J79" i="55"/>
  <c r="I79" i="55"/>
  <c r="H79" i="55"/>
  <c r="G79" i="55"/>
  <c r="F79" i="55"/>
  <c r="E79" i="55"/>
  <c r="J78" i="55"/>
  <c r="I78" i="55"/>
  <c r="H78" i="55"/>
  <c r="G78" i="55"/>
  <c r="F78" i="55"/>
  <c r="E78" i="55"/>
  <c r="J77" i="55"/>
  <c r="I77" i="55"/>
  <c r="H77" i="55"/>
  <c r="G77" i="55"/>
  <c r="F77" i="55"/>
  <c r="E77" i="55"/>
  <c r="J76" i="55"/>
  <c r="I76" i="55"/>
  <c r="H76" i="55"/>
  <c r="G76" i="55"/>
  <c r="F76" i="55"/>
  <c r="E76" i="55"/>
  <c r="J75" i="55"/>
  <c r="I75" i="55"/>
  <c r="H75" i="55"/>
  <c r="G75" i="55"/>
  <c r="F75" i="55"/>
  <c r="E75" i="55"/>
  <c r="J74" i="55"/>
  <c r="I74" i="55"/>
  <c r="H74" i="55"/>
  <c r="G74" i="55"/>
  <c r="F74" i="55"/>
  <c r="E74" i="55"/>
  <c r="J73" i="55"/>
  <c r="I73" i="55"/>
  <c r="H73" i="55"/>
  <c r="G73" i="55"/>
  <c r="F73" i="55"/>
  <c r="E73" i="55"/>
  <c r="J72" i="55"/>
  <c r="I72" i="55"/>
  <c r="H72" i="55"/>
  <c r="G72" i="55"/>
  <c r="F72" i="55"/>
  <c r="E72" i="55"/>
  <c r="J71" i="55"/>
  <c r="I71" i="55"/>
  <c r="H71" i="55"/>
  <c r="G71" i="55"/>
  <c r="F71" i="55"/>
  <c r="E71" i="55"/>
  <c r="J70" i="55"/>
  <c r="I70" i="55"/>
  <c r="H70" i="55"/>
  <c r="G70" i="55"/>
  <c r="F70" i="55"/>
  <c r="E70" i="55"/>
  <c r="J69" i="55"/>
  <c r="I69" i="55"/>
  <c r="H69" i="55"/>
  <c r="G69" i="55"/>
  <c r="F69" i="55"/>
  <c r="E69" i="55"/>
  <c r="J68" i="55"/>
  <c r="I68" i="55"/>
  <c r="H68" i="55"/>
  <c r="G68" i="55"/>
  <c r="F68" i="55"/>
  <c r="E68" i="55"/>
  <c r="J67" i="55"/>
  <c r="I67" i="55"/>
  <c r="H67" i="55"/>
  <c r="G67" i="55"/>
  <c r="F67" i="55"/>
  <c r="E67" i="55"/>
  <c r="J66" i="55"/>
  <c r="I66" i="55"/>
  <c r="H66" i="55"/>
  <c r="G66" i="55"/>
  <c r="F66" i="55"/>
  <c r="E66" i="55"/>
  <c r="J65" i="55"/>
  <c r="I65" i="55"/>
  <c r="H65" i="55"/>
  <c r="G65" i="55"/>
  <c r="F65" i="55"/>
  <c r="E65" i="55"/>
  <c r="J64" i="55"/>
  <c r="I64" i="55"/>
  <c r="H64" i="55"/>
  <c r="G64" i="55"/>
  <c r="F64" i="55"/>
  <c r="E64" i="55"/>
  <c r="F137" i="44"/>
  <c r="I137" i="44"/>
  <c r="D137" i="44"/>
  <c r="C137" i="44"/>
  <c r="E133" i="53"/>
  <c r="F125" i="53"/>
  <c r="G121" i="53"/>
  <c r="F121" i="53"/>
  <c r="E119" i="53"/>
  <c r="E107" i="53"/>
  <c r="E104" i="53"/>
  <c r="H102" i="53"/>
  <c r="E97" i="53"/>
  <c r="E93" i="53"/>
  <c r="F91" i="53"/>
  <c r="E88" i="53"/>
  <c r="F85" i="53"/>
  <c r="E85" i="53"/>
  <c r="F83" i="53"/>
  <c r="E83" i="53"/>
  <c r="E79" i="53"/>
  <c r="D132" i="53"/>
  <c r="C133" i="53"/>
  <c r="I123" i="49"/>
  <c r="C106" i="49"/>
  <c r="C97" i="49"/>
  <c r="I96" i="49"/>
  <c r="H92" i="49"/>
  <c r="F92" i="49"/>
  <c r="C91" i="49"/>
  <c r="C90" i="49"/>
  <c r="F85" i="49"/>
  <c r="F84" i="49"/>
  <c r="D129" i="49"/>
  <c r="C134" i="49"/>
  <c r="C122" i="50"/>
  <c r="C121" i="50"/>
  <c r="C115" i="50"/>
  <c r="C114" i="50"/>
  <c r="C113" i="50"/>
  <c r="C107" i="50"/>
  <c r="C106" i="50"/>
  <c r="C99" i="50"/>
  <c r="C98" i="50"/>
  <c r="C97" i="50"/>
  <c r="C96" i="50"/>
  <c r="C91" i="50"/>
  <c r="C90" i="50"/>
  <c r="C89" i="50"/>
  <c r="C82" i="50"/>
  <c r="C81" i="50"/>
  <c r="I109" i="50"/>
  <c r="G100" i="50"/>
  <c r="E95" i="50"/>
  <c r="D95" i="50"/>
  <c r="E112" i="45"/>
  <c r="D111" i="45"/>
  <c r="D109" i="45"/>
  <c r="D100" i="45"/>
  <c r="D98" i="45"/>
  <c r="E97" i="45"/>
  <c r="D94" i="45"/>
  <c r="D91" i="45"/>
  <c r="D90" i="45"/>
  <c r="G87" i="45"/>
  <c r="D87" i="45"/>
  <c r="D84" i="45"/>
  <c r="I88" i="45"/>
  <c r="D119" i="53" l="1"/>
  <c r="E80" i="53"/>
  <c r="E89" i="53"/>
  <c r="F97" i="53"/>
  <c r="E111" i="53"/>
  <c r="E102" i="53"/>
  <c r="E114" i="53"/>
  <c r="E132" i="53"/>
  <c r="D97" i="53"/>
  <c r="D77" i="53"/>
  <c r="D81" i="53"/>
  <c r="G89" i="53"/>
  <c r="D102" i="53"/>
  <c r="G113" i="53"/>
  <c r="E127" i="53"/>
  <c r="D79" i="53"/>
  <c r="D107" i="53"/>
  <c r="D94" i="53"/>
  <c r="F80" i="53"/>
  <c r="F89" i="53"/>
  <c r="E98" i="53"/>
  <c r="F113" i="53"/>
  <c r="D127" i="53"/>
  <c r="I91" i="53"/>
  <c r="H106" i="53"/>
  <c r="H82" i="53"/>
  <c r="H91" i="53"/>
  <c r="G106" i="53"/>
  <c r="F87" i="53"/>
  <c r="E77" i="53"/>
  <c r="E81" i="53"/>
  <c r="D90" i="53"/>
  <c r="E94" i="53"/>
  <c r="E99" i="53"/>
  <c r="F104" i="53"/>
  <c r="F108" i="53"/>
  <c r="F114" i="53"/>
  <c r="E122" i="53"/>
  <c r="G82" i="53"/>
  <c r="F96" i="53"/>
  <c r="E101" i="53"/>
  <c r="E106" i="53"/>
  <c r="D111" i="53"/>
  <c r="E118" i="53"/>
  <c r="H78" i="53"/>
  <c r="E82" i="53"/>
  <c r="E87" i="53"/>
  <c r="E91" i="53"/>
  <c r="E96" i="53"/>
  <c r="H99" i="53"/>
  <c r="E105" i="53"/>
  <c r="E110" i="53"/>
  <c r="F116" i="53"/>
  <c r="E125" i="53"/>
  <c r="E78" i="53"/>
  <c r="D82" i="53"/>
  <c r="H85" i="53"/>
  <c r="E90" i="53"/>
  <c r="H94" i="53"/>
  <c r="F99" i="53"/>
  <c r="D105" i="53"/>
  <c r="E109" i="53"/>
  <c r="E115" i="53"/>
  <c r="G122" i="53"/>
  <c r="C83" i="49"/>
  <c r="D124" i="49"/>
  <c r="C114" i="49"/>
  <c r="C82" i="49"/>
  <c r="I113" i="49"/>
  <c r="I121" i="49"/>
  <c r="C89" i="49"/>
  <c r="C107" i="49"/>
  <c r="C81" i="49"/>
  <c r="D88" i="49"/>
  <c r="D94" i="49"/>
  <c r="C105" i="49"/>
  <c r="C113" i="49"/>
  <c r="C122" i="49"/>
  <c r="D80" i="49"/>
  <c r="D86" i="49"/>
  <c r="D102" i="49"/>
  <c r="F110" i="49"/>
  <c r="D78" i="49"/>
  <c r="D83" i="49"/>
  <c r="C98" i="49"/>
  <c r="D107" i="49"/>
  <c r="C115" i="49"/>
  <c r="I127" i="49"/>
  <c r="D99" i="49"/>
  <c r="D110" i="49"/>
  <c r="C121" i="49"/>
  <c r="D92" i="49"/>
  <c r="C99" i="49"/>
  <c r="F108" i="49"/>
  <c r="D118" i="49"/>
  <c r="D84" i="49"/>
  <c r="D91" i="49"/>
  <c r="D98" i="49"/>
  <c r="E107" i="49"/>
  <c r="E115" i="49"/>
  <c r="C129" i="49"/>
  <c r="C83" i="50"/>
  <c r="C105" i="50"/>
  <c r="C123" i="50"/>
  <c r="C129" i="50"/>
  <c r="C85" i="50"/>
  <c r="C93" i="50"/>
  <c r="C101" i="50"/>
  <c r="C109" i="50"/>
  <c r="C117" i="50"/>
  <c r="C125" i="50"/>
  <c r="C84" i="50"/>
  <c r="C92" i="50"/>
  <c r="C100" i="50"/>
  <c r="C108" i="50"/>
  <c r="C116" i="50"/>
  <c r="C124" i="50"/>
  <c r="C79" i="50"/>
  <c r="C87" i="50"/>
  <c r="C95" i="50"/>
  <c r="C103" i="50"/>
  <c r="C111" i="50"/>
  <c r="C119" i="50"/>
  <c r="C127" i="50"/>
  <c r="C80" i="50"/>
  <c r="C88" i="50"/>
  <c r="C104" i="50"/>
  <c r="C112" i="50"/>
  <c r="C120" i="50"/>
  <c r="C128" i="50"/>
  <c r="C134" i="50"/>
  <c r="C78" i="50"/>
  <c r="C86" i="50"/>
  <c r="C94" i="50"/>
  <c r="C102" i="50"/>
  <c r="C110" i="50"/>
  <c r="C118" i="50"/>
  <c r="C126" i="50"/>
  <c r="D103" i="45"/>
  <c r="H90" i="45"/>
  <c r="H97" i="45"/>
  <c r="G113" i="45"/>
  <c r="D83" i="45"/>
  <c r="D113" i="45"/>
  <c r="E90" i="45"/>
  <c r="G94" i="45"/>
  <c r="G101" i="45"/>
  <c r="G100" i="45"/>
  <c r="G91" i="45"/>
  <c r="G111" i="45"/>
  <c r="G84" i="45"/>
  <c r="G109" i="45"/>
  <c r="G97" i="45"/>
  <c r="G105" i="45"/>
  <c r="G98" i="45"/>
  <c r="G90" i="45"/>
  <c r="D107" i="45"/>
  <c r="D95" i="45"/>
  <c r="D99" i="45"/>
  <c r="H109" i="45"/>
  <c r="G83" i="45"/>
  <c r="I86" i="45"/>
  <c r="H86" i="45"/>
  <c r="G81" i="45"/>
  <c r="I83" i="62"/>
  <c r="I87" i="62"/>
  <c r="I67" i="62"/>
  <c r="I63" i="62"/>
  <c r="I65" i="62"/>
  <c r="I66" i="62"/>
  <c r="I68" i="62"/>
  <c r="I64" i="62"/>
  <c r="H64" i="62"/>
  <c r="H68" i="62"/>
  <c r="H65" i="62"/>
  <c r="B137" i="44"/>
  <c r="G93" i="45"/>
  <c r="I82" i="45"/>
  <c r="G89" i="45"/>
  <c r="I91" i="45"/>
  <c r="I95" i="45"/>
  <c r="I102" i="45"/>
  <c r="H82" i="45"/>
  <c r="H102" i="45"/>
  <c r="H98" i="45"/>
  <c r="G102" i="45"/>
  <c r="H106" i="45"/>
  <c r="H113" i="45"/>
  <c r="H81" i="45"/>
  <c r="I90" i="45"/>
  <c r="H94" i="45"/>
  <c r="H101" i="45"/>
  <c r="G106" i="45"/>
  <c r="G110" i="45"/>
  <c r="I107" i="45"/>
  <c r="I83" i="45"/>
  <c r="I110" i="45"/>
  <c r="H93" i="45"/>
  <c r="I103" i="45"/>
  <c r="I111" i="45"/>
  <c r="H89" i="45"/>
  <c r="I99" i="45"/>
  <c r="I87" i="45"/>
  <c r="I98" i="45"/>
  <c r="I106" i="45"/>
  <c r="G82" i="45"/>
  <c r="I94" i="45"/>
  <c r="H110" i="45"/>
  <c r="F100" i="45"/>
  <c r="F108" i="45"/>
  <c r="E92" i="45"/>
  <c r="F81" i="45"/>
  <c r="F93" i="45"/>
  <c r="F97" i="45"/>
  <c r="D108" i="45"/>
  <c r="E105" i="45"/>
  <c r="E82" i="45"/>
  <c r="I84" i="45"/>
  <c r="I81" i="45"/>
  <c r="E83" i="45"/>
  <c r="E87" i="45"/>
  <c r="G88" i="45"/>
  <c r="I89" i="45"/>
  <c r="E91" i="45"/>
  <c r="G92" i="45"/>
  <c r="I93" i="45"/>
  <c r="E95" i="45"/>
  <c r="G96" i="45"/>
  <c r="I97" i="45"/>
  <c r="E99" i="45"/>
  <c r="I101" i="45"/>
  <c r="E103" i="45"/>
  <c r="G104" i="45"/>
  <c r="I105" i="45"/>
  <c r="E107" i="45"/>
  <c r="G108" i="45"/>
  <c r="I109" i="45"/>
  <c r="E111" i="45"/>
  <c r="G112" i="45"/>
  <c r="I113" i="45"/>
  <c r="F84" i="45"/>
  <c r="F96" i="45"/>
  <c r="F104" i="45"/>
  <c r="E88" i="45"/>
  <c r="D88" i="45"/>
  <c r="D92" i="45"/>
  <c r="D96" i="45"/>
  <c r="F101" i="45"/>
  <c r="F105" i="45"/>
  <c r="D112" i="45"/>
  <c r="E81" i="45"/>
  <c r="E89" i="45"/>
  <c r="E93" i="45"/>
  <c r="D81" i="45"/>
  <c r="F82" i="45"/>
  <c r="H83" i="45"/>
  <c r="F86" i="45"/>
  <c r="H87" i="45"/>
  <c r="D89" i="45"/>
  <c r="F90" i="45"/>
  <c r="H91" i="45"/>
  <c r="D93" i="45"/>
  <c r="F94" i="45"/>
  <c r="H95" i="45"/>
  <c r="D97" i="45"/>
  <c r="F98" i="45"/>
  <c r="H99" i="45"/>
  <c r="D101" i="45"/>
  <c r="F102" i="45"/>
  <c r="H103" i="45"/>
  <c r="D105" i="45"/>
  <c r="F106" i="45"/>
  <c r="H107" i="45"/>
  <c r="F110" i="45"/>
  <c r="H111" i="45"/>
  <c r="F88" i="45"/>
  <c r="E96" i="45"/>
  <c r="E104" i="45"/>
  <c r="E101" i="45"/>
  <c r="E109" i="45"/>
  <c r="I92" i="45"/>
  <c r="E94" i="45"/>
  <c r="G95" i="45"/>
  <c r="I96" i="45"/>
  <c r="E98" i="45"/>
  <c r="G99" i="45"/>
  <c r="I100" i="45"/>
  <c r="E102" i="45"/>
  <c r="G103" i="45"/>
  <c r="I104" i="45"/>
  <c r="E106" i="45"/>
  <c r="G107" i="45"/>
  <c r="I108" i="45"/>
  <c r="E110" i="45"/>
  <c r="I112" i="45"/>
  <c r="F92" i="45"/>
  <c r="F112" i="45"/>
  <c r="E84" i="45"/>
  <c r="E100" i="45"/>
  <c r="E108" i="45"/>
  <c r="F89" i="45"/>
  <c r="D104" i="45"/>
  <c r="F109" i="45"/>
  <c r="F113" i="45"/>
  <c r="E113" i="45"/>
  <c r="E86" i="45"/>
  <c r="D82" i="45"/>
  <c r="F83" i="45"/>
  <c r="H84" i="45"/>
  <c r="D86" i="45"/>
  <c r="F87" i="45"/>
  <c r="H88" i="45"/>
  <c r="F91" i="45"/>
  <c r="H92" i="45"/>
  <c r="F95" i="45"/>
  <c r="H96" i="45"/>
  <c r="F99" i="45"/>
  <c r="H100" i="45"/>
  <c r="D102" i="45"/>
  <c r="F103" i="45"/>
  <c r="H104" i="45"/>
  <c r="D106" i="45"/>
  <c r="F107" i="45"/>
  <c r="H108" i="45"/>
  <c r="D110" i="45"/>
  <c r="F111" i="45"/>
  <c r="H112" i="45"/>
  <c r="H137" i="44"/>
  <c r="G137" i="44"/>
  <c r="E137" i="44"/>
  <c r="C86" i="53"/>
  <c r="C92" i="53"/>
  <c r="I115" i="53"/>
  <c r="C125" i="53"/>
  <c r="I107" i="53"/>
  <c r="D78" i="53"/>
  <c r="C85" i="53"/>
  <c r="D87" i="53"/>
  <c r="H93" i="53"/>
  <c r="G98" i="53"/>
  <c r="H101" i="53"/>
  <c r="H107" i="53"/>
  <c r="D110" i="53"/>
  <c r="E113" i="53"/>
  <c r="F115" i="53"/>
  <c r="D118" i="53"/>
  <c r="E121" i="53"/>
  <c r="H123" i="53"/>
  <c r="E126" i="53"/>
  <c r="D133" i="53"/>
  <c r="C88" i="53"/>
  <c r="C107" i="53"/>
  <c r="C78" i="53"/>
  <c r="C80" i="53"/>
  <c r="F84" i="53"/>
  <c r="H86" i="53"/>
  <c r="D89" i="53"/>
  <c r="H90" i="53"/>
  <c r="C96" i="53"/>
  <c r="C104" i="53"/>
  <c r="D106" i="53"/>
  <c r="G107" i="53"/>
  <c r="C110" i="53"/>
  <c r="D113" i="53"/>
  <c r="C118" i="53"/>
  <c r="D121" i="53"/>
  <c r="F123" i="53"/>
  <c r="D126" i="53"/>
  <c r="C112" i="53"/>
  <c r="C120" i="53"/>
  <c r="C79" i="53"/>
  <c r="C81" i="53"/>
  <c r="H115" i="53"/>
  <c r="I123" i="53"/>
  <c r="H77" i="53"/>
  <c r="F79" i="53"/>
  <c r="G81" i="53"/>
  <c r="I83" i="53"/>
  <c r="E86" i="53"/>
  <c r="C89" i="53"/>
  <c r="G90" i="53"/>
  <c r="C93" i="53"/>
  <c r="E95" i="53"/>
  <c r="D98" i="53"/>
  <c r="C101" i="53"/>
  <c r="E103" i="53"/>
  <c r="G105" i="53"/>
  <c r="F107" i="53"/>
  <c r="H109" i="53"/>
  <c r="F112" i="53"/>
  <c r="H114" i="53"/>
  <c r="H117" i="53"/>
  <c r="F120" i="53"/>
  <c r="E123" i="53"/>
  <c r="C126" i="53"/>
  <c r="C117" i="53"/>
  <c r="C77" i="53"/>
  <c r="C90" i="53"/>
  <c r="C109" i="53"/>
  <c r="C132" i="53"/>
  <c r="C105" i="53"/>
  <c r="C94" i="53"/>
  <c r="H98" i="53"/>
  <c r="C102" i="53"/>
  <c r="F81" i="53"/>
  <c r="H83" i="53"/>
  <c r="D86" i="53"/>
  <c r="F88" i="53"/>
  <c r="F92" i="53"/>
  <c r="D95" i="53"/>
  <c r="G97" i="53"/>
  <c r="I99" i="53"/>
  <c r="D103" i="53"/>
  <c r="F105" i="53"/>
  <c r="F109" i="53"/>
  <c r="E112" i="53"/>
  <c r="G114" i="53"/>
  <c r="E117" i="53"/>
  <c r="E120" i="53"/>
  <c r="H122" i="53"/>
  <c r="H125" i="53"/>
  <c r="F132" i="53"/>
  <c r="I84" i="53"/>
  <c r="I92" i="53"/>
  <c r="I100" i="53"/>
  <c r="I108" i="53"/>
  <c r="I116" i="53"/>
  <c r="I124" i="53"/>
  <c r="I78" i="53"/>
  <c r="G84" i="53"/>
  <c r="I86" i="53"/>
  <c r="G92" i="53"/>
  <c r="I94" i="53"/>
  <c r="G100" i="53"/>
  <c r="I102" i="53"/>
  <c r="G108" i="53"/>
  <c r="I110" i="53"/>
  <c r="G116" i="53"/>
  <c r="I118" i="53"/>
  <c r="G124" i="53"/>
  <c r="I126" i="53"/>
  <c r="G77" i="53"/>
  <c r="I79" i="53"/>
  <c r="G85" i="53"/>
  <c r="I87" i="53"/>
  <c r="G93" i="53"/>
  <c r="I95" i="53"/>
  <c r="C97" i="53"/>
  <c r="F100" i="53"/>
  <c r="G101" i="53"/>
  <c r="I103" i="53"/>
  <c r="G109" i="53"/>
  <c r="H110" i="53"/>
  <c r="I111" i="53"/>
  <c r="C113" i="53"/>
  <c r="D114" i="53"/>
  <c r="G117" i="53"/>
  <c r="H118" i="53"/>
  <c r="I119" i="53"/>
  <c r="C121" i="53"/>
  <c r="D122" i="53"/>
  <c r="F124" i="53"/>
  <c r="G125" i="53"/>
  <c r="H126" i="53"/>
  <c r="I127" i="53"/>
  <c r="I133" i="53"/>
  <c r="F77" i="53"/>
  <c r="G78" i="53"/>
  <c r="H79" i="53"/>
  <c r="I80" i="53"/>
  <c r="C82" i="53"/>
  <c r="D83" i="53"/>
  <c r="E84" i="53"/>
  <c r="G86" i="53"/>
  <c r="H87" i="53"/>
  <c r="I88" i="53"/>
  <c r="D91" i="53"/>
  <c r="E92" i="53"/>
  <c r="F93" i="53"/>
  <c r="G94" i="53"/>
  <c r="H95" i="53"/>
  <c r="I96" i="53"/>
  <c r="C98" i="53"/>
  <c r="D99" i="53"/>
  <c r="E100" i="53"/>
  <c r="F101" i="53"/>
  <c r="G102" i="53"/>
  <c r="H103" i="53"/>
  <c r="I104" i="53"/>
  <c r="C106" i="53"/>
  <c r="E108" i="53"/>
  <c r="G110" i="53"/>
  <c r="H111" i="53"/>
  <c r="I112" i="53"/>
  <c r="C114" i="53"/>
  <c r="D115" i="53"/>
  <c r="E116" i="53"/>
  <c r="F117" i="53"/>
  <c r="G118" i="53"/>
  <c r="H119" i="53"/>
  <c r="I120" i="53"/>
  <c r="C122" i="53"/>
  <c r="D123" i="53"/>
  <c r="E124" i="53"/>
  <c r="G126" i="53"/>
  <c r="H127" i="53"/>
  <c r="I132" i="53"/>
  <c r="H133" i="53"/>
  <c r="F78" i="53"/>
  <c r="G79" i="53"/>
  <c r="H80" i="53"/>
  <c r="I81" i="53"/>
  <c r="C83" i="53"/>
  <c r="D84" i="53"/>
  <c r="F86" i="53"/>
  <c r="G87" i="53"/>
  <c r="H88" i="53"/>
  <c r="I89" i="53"/>
  <c r="C91" i="53"/>
  <c r="D92" i="53"/>
  <c r="F94" i="53"/>
  <c r="G95" i="53"/>
  <c r="H96" i="53"/>
  <c r="I97" i="53"/>
  <c r="C99" i="53"/>
  <c r="D100" i="53"/>
  <c r="F102" i="53"/>
  <c r="G103" i="53"/>
  <c r="H104" i="53"/>
  <c r="I105" i="53"/>
  <c r="D108" i="53"/>
  <c r="F110" i="53"/>
  <c r="G111" i="53"/>
  <c r="H112" i="53"/>
  <c r="I113" i="53"/>
  <c r="C115" i="53"/>
  <c r="D116" i="53"/>
  <c r="F118" i="53"/>
  <c r="G119" i="53"/>
  <c r="H120" i="53"/>
  <c r="I121" i="53"/>
  <c r="C123" i="53"/>
  <c r="D124" i="53"/>
  <c r="F126" i="53"/>
  <c r="G127" i="53"/>
  <c r="H132" i="53"/>
  <c r="G133" i="53"/>
  <c r="G80" i="53"/>
  <c r="H81" i="53"/>
  <c r="I82" i="53"/>
  <c r="C84" i="53"/>
  <c r="D85" i="53"/>
  <c r="G88" i="53"/>
  <c r="H89" i="53"/>
  <c r="I90" i="53"/>
  <c r="D93" i="53"/>
  <c r="F95" i="53"/>
  <c r="G96" i="53"/>
  <c r="H97" i="53"/>
  <c r="I98" i="53"/>
  <c r="C100" i="53"/>
  <c r="D101" i="53"/>
  <c r="F103" i="53"/>
  <c r="G104" i="53"/>
  <c r="H105" i="53"/>
  <c r="I106" i="53"/>
  <c r="C108" i="53"/>
  <c r="D109" i="53"/>
  <c r="F111" i="53"/>
  <c r="G112" i="53"/>
  <c r="H113" i="53"/>
  <c r="I114" i="53"/>
  <c r="C116" i="53"/>
  <c r="D117" i="53"/>
  <c r="F119" i="53"/>
  <c r="G120" i="53"/>
  <c r="H121" i="53"/>
  <c r="I122" i="53"/>
  <c r="C124" i="53"/>
  <c r="D125" i="53"/>
  <c r="F127" i="53"/>
  <c r="G132" i="53"/>
  <c r="F133" i="53"/>
  <c r="I77" i="53"/>
  <c r="D80" i="53"/>
  <c r="F82" i="53"/>
  <c r="G83" i="53"/>
  <c r="H84" i="53"/>
  <c r="I85" i="53"/>
  <c r="C87" i="53"/>
  <c r="D88" i="53"/>
  <c r="F90" i="53"/>
  <c r="G91" i="53"/>
  <c r="H92" i="53"/>
  <c r="I93" i="53"/>
  <c r="C95" i="53"/>
  <c r="D96" i="53"/>
  <c r="F98" i="53"/>
  <c r="G99" i="53"/>
  <c r="H100" i="53"/>
  <c r="I101" i="53"/>
  <c r="C103" i="53"/>
  <c r="D104" i="53"/>
  <c r="F106" i="53"/>
  <c r="H108" i="53"/>
  <c r="I109" i="53"/>
  <c r="C111" i="53"/>
  <c r="D112" i="53"/>
  <c r="G115" i="53"/>
  <c r="H116" i="53"/>
  <c r="I117" i="53"/>
  <c r="C119" i="53"/>
  <c r="D120" i="53"/>
  <c r="F122" i="53"/>
  <c r="G123" i="53"/>
  <c r="H124" i="53"/>
  <c r="I125" i="53"/>
  <c r="C127" i="53"/>
  <c r="H80" i="49"/>
  <c r="H84" i="49"/>
  <c r="H88" i="49"/>
  <c r="H105" i="49"/>
  <c r="H115" i="49"/>
  <c r="H118" i="49"/>
  <c r="H128" i="49"/>
  <c r="H90" i="49"/>
  <c r="H96" i="49"/>
  <c r="H100" i="49"/>
  <c r="H113" i="49"/>
  <c r="H79" i="49"/>
  <c r="H87" i="49"/>
  <c r="I95" i="49"/>
  <c r="E100" i="49"/>
  <c r="H104" i="49"/>
  <c r="H106" i="49"/>
  <c r="I112" i="49"/>
  <c r="H116" i="49"/>
  <c r="I120" i="49"/>
  <c r="E123" i="49"/>
  <c r="H126" i="49"/>
  <c r="D79" i="49"/>
  <c r="I81" i="49"/>
  <c r="I83" i="49"/>
  <c r="H86" i="49"/>
  <c r="I89" i="49"/>
  <c r="I91" i="49"/>
  <c r="H95" i="49"/>
  <c r="D100" i="49"/>
  <c r="D104" i="49"/>
  <c r="F106" i="49"/>
  <c r="E108" i="49"/>
  <c r="H112" i="49"/>
  <c r="H114" i="49"/>
  <c r="F116" i="49"/>
  <c r="H120" i="49"/>
  <c r="D123" i="49"/>
  <c r="D126" i="49"/>
  <c r="I134" i="49"/>
  <c r="H78" i="49"/>
  <c r="H81" i="49"/>
  <c r="H83" i="49"/>
  <c r="F86" i="49"/>
  <c r="H89" i="49"/>
  <c r="H91" i="49"/>
  <c r="H94" i="49"/>
  <c r="I97" i="49"/>
  <c r="I99" i="49"/>
  <c r="I103" i="49"/>
  <c r="D106" i="49"/>
  <c r="D108" i="49"/>
  <c r="I111" i="49"/>
  <c r="F114" i="49"/>
  <c r="E116" i="49"/>
  <c r="I119" i="49"/>
  <c r="C123" i="49"/>
  <c r="H124" i="49"/>
  <c r="I129" i="49"/>
  <c r="H134" i="49"/>
  <c r="E83" i="49"/>
  <c r="E91" i="49"/>
  <c r="H97" i="49"/>
  <c r="H99" i="49"/>
  <c r="H103" i="49"/>
  <c r="I107" i="49"/>
  <c r="H111" i="49"/>
  <c r="D114" i="49"/>
  <c r="D116" i="49"/>
  <c r="H119" i="49"/>
  <c r="H122" i="49"/>
  <c r="F124" i="49"/>
  <c r="I80" i="49"/>
  <c r="I88" i="49"/>
  <c r="F93" i="49"/>
  <c r="E99" i="49"/>
  <c r="H102" i="49"/>
  <c r="I105" i="49"/>
  <c r="H107" i="49"/>
  <c r="H110" i="49"/>
  <c r="I115" i="49"/>
  <c r="E119" i="49"/>
  <c r="D122" i="49"/>
  <c r="E124" i="49"/>
  <c r="I128" i="49"/>
  <c r="H82" i="49"/>
  <c r="I79" i="49"/>
  <c r="D82" i="49"/>
  <c r="E84" i="49"/>
  <c r="I87" i="49"/>
  <c r="D90" i="49"/>
  <c r="E92" i="49"/>
  <c r="D96" i="49"/>
  <c r="H98" i="49"/>
  <c r="F100" i="49"/>
  <c r="I104" i="49"/>
  <c r="H108" i="49"/>
  <c r="D115" i="49"/>
  <c r="F117" i="49"/>
  <c r="H123" i="49"/>
  <c r="H127" i="49"/>
  <c r="E78" i="49"/>
  <c r="F79" i="49"/>
  <c r="G80" i="49"/>
  <c r="I82" i="49"/>
  <c r="C84" i="49"/>
  <c r="D85" i="49"/>
  <c r="E86" i="49"/>
  <c r="F87" i="49"/>
  <c r="G88" i="49"/>
  <c r="I90" i="49"/>
  <c r="C92" i="49"/>
  <c r="D93" i="49"/>
  <c r="E94" i="49"/>
  <c r="F95" i="49"/>
  <c r="G96" i="49"/>
  <c r="I98" i="49"/>
  <c r="C100" i="49"/>
  <c r="D101" i="49"/>
  <c r="E102" i="49"/>
  <c r="F103" i="49"/>
  <c r="G104" i="49"/>
  <c r="I106" i="49"/>
  <c r="C108" i="49"/>
  <c r="D109" i="49"/>
  <c r="E110" i="49"/>
  <c r="F111" i="49"/>
  <c r="G112" i="49"/>
  <c r="I114" i="49"/>
  <c r="C116" i="49"/>
  <c r="D117" i="49"/>
  <c r="E118" i="49"/>
  <c r="F119" i="49"/>
  <c r="G120" i="49"/>
  <c r="H121" i="49"/>
  <c r="I122" i="49"/>
  <c r="C124" i="49"/>
  <c r="D125" i="49"/>
  <c r="E126" i="49"/>
  <c r="F127" i="49"/>
  <c r="G128" i="49"/>
  <c r="H129" i="49"/>
  <c r="G134" i="49"/>
  <c r="G117" i="49"/>
  <c r="G78" i="49"/>
  <c r="F109" i="49"/>
  <c r="G118" i="49"/>
  <c r="G87" i="49"/>
  <c r="E93" i="49"/>
  <c r="G95" i="49"/>
  <c r="E101" i="49"/>
  <c r="G103" i="49"/>
  <c r="E109" i="49"/>
  <c r="F118" i="49"/>
  <c r="G81" i="49"/>
  <c r="C85" i="49"/>
  <c r="E87" i="49"/>
  <c r="G89" i="49"/>
  <c r="E95" i="49"/>
  <c r="G97" i="49"/>
  <c r="F104" i="49"/>
  <c r="F112" i="49"/>
  <c r="G121" i="49"/>
  <c r="C78" i="49"/>
  <c r="E80" i="49"/>
  <c r="F81" i="49"/>
  <c r="G82" i="49"/>
  <c r="I84" i="49"/>
  <c r="C86" i="49"/>
  <c r="D87" i="49"/>
  <c r="E88" i="49"/>
  <c r="F89" i="49"/>
  <c r="G90" i="49"/>
  <c r="I92" i="49"/>
  <c r="C94" i="49"/>
  <c r="D95" i="49"/>
  <c r="E96" i="49"/>
  <c r="F97" i="49"/>
  <c r="G98" i="49"/>
  <c r="I100" i="49"/>
  <c r="C102" i="49"/>
  <c r="D103" i="49"/>
  <c r="E104" i="49"/>
  <c r="F105" i="49"/>
  <c r="G106" i="49"/>
  <c r="I108" i="49"/>
  <c r="C110" i="49"/>
  <c r="D111" i="49"/>
  <c r="E112" i="49"/>
  <c r="F113" i="49"/>
  <c r="G114" i="49"/>
  <c r="I116" i="49"/>
  <c r="C118" i="49"/>
  <c r="D119" i="49"/>
  <c r="E120" i="49"/>
  <c r="F121" i="49"/>
  <c r="G122" i="49"/>
  <c r="I124" i="49"/>
  <c r="C126" i="49"/>
  <c r="D127" i="49"/>
  <c r="E128" i="49"/>
  <c r="F129" i="49"/>
  <c r="E134" i="49"/>
  <c r="G85" i="49"/>
  <c r="G93" i="49"/>
  <c r="G101" i="49"/>
  <c r="G109" i="49"/>
  <c r="G125" i="49"/>
  <c r="G86" i="49"/>
  <c r="G94" i="49"/>
  <c r="F101" i="49"/>
  <c r="G102" i="49"/>
  <c r="G110" i="49"/>
  <c r="F125" i="49"/>
  <c r="G126" i="49"/>
  <c r="F78" i="49"/>
  <c r="G79" i="49"/>
  <c r="E85" i="49"/>
  <c r="F94" i="49"/>
  <c r="F102" i="49"/>
  <c r="G111" i="49"/>
  <c r="E117" i="49"/>
  <c r="G119" i="49"/>
  <c r="E125" i="49"/>
  <c r="F126" i="49"/>
  <c r="G127" i="49"/>
  <c r="E79" i="49"/>
  <c r="F80" i="49"/>
  <c r="F88" i="49"/>
  <c r="C93" i="49"/>
  <c r="F96" i="49"/>
  <c r="C101" i="49"/>
  <c r="E103" i="49"/>
  <c r="G105" i="49"/>
  <c r="C109" i="49"/>
  <c r="E111" i="49"/>
  <c r="G113" i="49"/>
  <c r="C117" i="49"/>
  <c r="G83" i="49"/>
  <c r="F90" i="49"/>
  <c r="C95" i="49"/>
  <c r="E97" i="49"/>
  <c r="F98" i="49"/>
  <c r="G99" i="49"/>
  <c r="I101" i="49"/>
  <c r="C103" i="49"/>
  <c r="G107" i="49"/>
  <c r="I109" i="49"/>
  <c r="C111" i="49"/>
  <c r="D112" i="49"/>
  <c r="E113" i="49"/>
  <c r="G115" i="49"/>
  <c r="I117" i="49"/>
  <c r="C119" i="49"/>
  <c r="D120" i="49"/>
  <c r="E121" i="49"/>
  <c r="F122" i="49"/>
  <c r="G123" i="49"/>
  <c r="I125" i="49"/>
  <c r="C127" i="49"/>
  <c r="D128" i="49"/>
  <c r="E129" i="49"/>
  <c r="D134" i="49"/>
  <c r="F120" i="49"/>
  <c r="C125" i="49"/>
  <c r="E127" i="49"/>
  <c r="F128" i="49"/>
  <c r="G129" i="49"/>
  <c r="F134" i="49"/>
  <c r="C79" i="49"/>
  <c r="E81" i="49"/>
  <c r="F82" i="49"/>
  <c r="I85" i="49"/>
  <c r="C87" i="49"/>
  <c r="E89" i="49"/>
  <c r="G91" i="49"/>
  <c r="I93" i="49"/>
  <c r="E105" i="49"/>
  <c r="I78" i="49"/>
  <c r="C80" i="49"/>
  <c r="D81" i="49"/>
  <c r="E82" i="49"/>
  <c r="F83" i="49"/>
  <c r="G84" i="49"/>
  <c r="H85" i="49"/>
  <c r="I86" i="49"/>
  <c r="C88" i="49"/>
  <c r="D89" i="49"/>
  <c r="E90" i="49"/>
  <c r="F91" i="49"/>
  <c r="G92" i="49"/>
  <c r="H93" i="49"/>
  <c r="I94" i="49"/>
  <c r="C96" i="49"/>
  <c r="D97" i="49"/>
  <c r="E98" i="49"/>
  <c r="F99" i="49"/>
  <c r="G100" i="49"/>
  <c r="H101" i="49"/>
  <c r="I102" i="49"/>
  <c r="C104" i="49"/>
  <c r="D105" i="49"/>
  <c r="E106" i="49"/>
  <c r="F107" i="49"/>
  <c r="G108" i="49"/>
  <c r="H109" i="49"/>
  <c r="I110" i="49"/>
  <c r="C112" i="49"/>
  <c r="D113" i="49"/>
  <c r="E114" i="49"/>
  <c r="F115" i="49"/>
  <c r="G116" i="49"/>
  <c r="H117" i="49"/>
  <c r="I118" i="49"/>
  <c r="C120" i="49"/>
  <c r="D121" i="49"/>
  <c r="E122" i="49"/>
  <c r="F123" i="49"/>
  <c r="G124" i="49"/>
  <c r="H125" i="49"/>
  <c r="I126" i="49"/>
  <c r="C128" i="49"/>
  <c r="G95" i="50"/>
  <c r="E92" i="50"/>
  <c r="H84" i="50"/>
  <c r="G84" i="50"/>
  <c r="G129" i="50"/>
  <c r="E113" i="50"/>
  <c r="D113" i="50"/>
  <c r="G106" i="50"/>
  <c r="I104" i="50"/>
  <c r="H126" i="50"/>
  <c r="D84" i="50"/>
  <c r="H104" i="50"/>
  <c r="H111" i="50"/>
  <c r="G119" i="50"/>
  <c r="G82" i="50"/>
  <c r="D92" i="50"/>
  <c r="H103" i="50"/>
  <c r="I110" i="50"/>
  <c r="I118" i="50"/>
  <c r="G81" i="50"/>
  <c r="H90" i="50"/>
  <c r="H98" i="50"/>
  <c r="H110" i="50"/>
  <c r="H118" i="50"/>
  <c r="D81" i="50"/>
  <c r="G88" i="50"/>
  <c r="G97" i="50"/>
  <c r="G110" i="50"/>
  <c r="G118" i="50"/>
  <c r="I79" i="50"/>
  <c r="G87" i="50"/>
  <c r="D97" i="50"/>
  <c r="G108" i="50"/>
  <c r="I115" i="50"/>
  <c r="H79" i="50"/>
  <c r="D87" i="50"/>
  <c r="H95" i="50"/>
  <c r="D108" i="50"/>
  <c r="G113" i="50"/>
  <c r="E89" i="50"/>
  <c r="I78" i="50"/>
  <c r="I88" i="50"/>
  <c r="H102" i="50"/>
  <c r="H115" i="50"/>
  <c r="I124" i="50"/>
  <c r="H78" i="50"/>
  <c r="I83" i="50"/>
  <c r="H88" i="50"/>
  <c r="I100" i="50"/>
  <c r="E108" i="50"/>
  <c r="I120" i="50"/>
  <c r="H83" i="50"/>
  <c r="G93" i="50"/>
  <c r="H100" i="50"/>
  <c r="E120" i="50"/>
  <c r="H87" i="50"/>
  <c r="H92" i="50"/>
  <c r="H99" i="50"/>
  <c r="H106" i="50"/>
  <c r="D129" i="50"/>
  <c r="I80" i="50"/>
  <c r="I86" i="50"/>
  <c r="I91" i="50"/>
  <c r="I94" i="50"/>
  <c r="I96" i="50"/>
  <c r="E100" i="50"/>
  <c r="E104" i="50"/>
  <c r="I107" i="50"/>
  <c r="I112" i="50"/>
  <c r="I114" i="50"/>
  <c r="D120" i="50"/>
  <c r="E124" i="50"/>
  <c r="I128" i="50"/>
  <c r="H80" i="50"/>
  <c r="I82" i="50"/>
  <c r="H86" i="50"/>
  <c r="H91" i="50"/>
  <c r="H94" i="50"/>
  <c r="H96" i="50"/>
  <c r="D100" i="50"/>
  <c r="D104" i="50"/>
  <c r="H107" i="50"/>
  <c r="D110" i="50"/>
  <c r="H112" i="50"/>
  <c r="H114" i="50"/>
  <c r="D118" i="50"/>
  <c r="I119" i="50"/>
  <c r="D124" i="50"/>
  <c r="E128" i="50"/>
  <c r="E80" i="50"/>
  <c r="H82" i="50"/>
  <c r="I84" i="50"/>
  <c r="E88" i="50"/>
  <c r="G91" i="50"/>
  <c r="E94" i="50"/>
  <c r="E96" i="50"/>
  <c r="I99" i="50"/>
  <c r="I103" i="50"/>
  <c r="I106" i="50"/>
  <c r="E109" i="50"/>
  <c r="E112" i="50"/>
  <c r="G114" i="50"/>
  <c r="E117" i="50"/>
  <c r="H119" i="50"/>
  <c r="I123" i="50"/>
  <c r="D128" i="50"/>
  <c r="I134" i="50"/>
  <c r="D80" i="50"/>
  <c r="D88" i="50"/>
  <c r="D91" i="50"/>
  <c r="D96" i="50"/>
  <c r="I108" i="50"/>
  <c r="D112" i="50"/>
  <c r="E114" i="50"/>
  <c r="I116" i="50"/>
  <c r="H123" i="50"/>
  <c r="I127" i="50"/>
  <c r="H134" i="50"/>
  <c r="E82" i="50"/>
  <c r="I87" i="50"/>
  <c r="I90" i="50"/>
  <c r="I92" i="50"/>
  <c r="I95" i="50"/>
  <c r="I98" i="50"/>
  <c r="I102" i="50"/>
  <c r="H108" i="50"/>
  <c r="I111" i="50"/>
  <c r="D114" i="50"/>
  <c r="E116" i="50"/>
  <c r="F119" i="50"/>
  <c r="I122" i="50"/>
  <c r="H127" i="50"/>
  <c r="D82" i="50"/>
  <c r="E84" i="50"/>
  <c r="D106" i="50"/>
  <c r="D116" i="50"/>
  <c r="D119" i="50"/>
  <c r="H122" i="50"/>
  <c r="I126" i="50"/>
  <c r="G78" i="50"/>
  <c r="E85" i="50"/>
  <c r="E93" i="50"/>
  <c r="E101" i="50"/>
  <c r="F78" i="50"/>
  <c r="F82" i="50"/>
  <c r="D85" i="50"/>
  <c r="F86" i="50"/>
  <c r="D89" i="50"/>
  <c r="F90" i="50"/>
  <c r="D93" i="50"/>
  <c r="F94" i="50"/>
  <c r="F98" i="50"/>
  <c r="D101" i="50"/>
  <c r="F102" i="50"/>
  <c r="D105" i="50"/>
  <c r="F106" i="50"/>
  <c r="D109" i="50"/>
  <c r="F110" i="50"/>
  <c r="F114" i="50"/>
  <c r="D117" i="50"/>
  <c r="F118" i="50"/>
  <c r="D121" i="50"/>
  <c r="F122" i="50"/>
  <c r="D125" i="50"/>
  <c r="F126" i="50"/>
  <c r="F134" i="50"/>
  <c r="E105" i="50"/>
  <c r="D78" i="50"/>
  <c r="F79" i="50"/>
  <c r="F83" i="50"/>
  <c r="D86" i="50"/>
  <c r="F87" i="50"/>
  <c r="D90" i="50"/>
  <c r="F91" i="50"/>
  <c r="D94" i="50"/>
  <c r="F95" i="50"/>
  <c r="D98" i="50"/>
  <c r="F99" i="50"/>
  <c r="D102" i="50"/>
  <c r="F103" i="50"/>
  <c r="F107" i="50"/>
  <c r="F111" i="50"/>
  <c r="F115" i="50"/>
  <c r="H116" i="50"/>
  <c r="H120" i="50"/>
  <c r="D122" i="50"/>
  <c r="F123" i="50"/>
  <c r="H124" i="50"/>
  <c r="D126" i="50"/>
  <c r="F127" i="50"/>
  <c r="H128" i="50"/>
  <c r="D134" i="50"/>
  <c r="E81" i="50"/>
  <c r="G86" i="50"/>
  <c r="I81" i="50"/>
  <c r="E87" i="50"/>
  <c r="I93" i="50"/>
  <c r="E99" i="50"/>
  <c r="E103" i="50"/>
  <c r="G104" i="50"/>
  <c r="I105" i="50"/>
  <c r="E107" i="50"/>
  <c r="E111" i="50"/>
  <c r="G112" i="50"/>
  <c r="I113" i="50"/>
  <c r="E115" i="50"/>
  <c r="G116" i="50"/>
  <c r="I117" i="50"/>
  <c r="E119" i="50"/>
  <c r="G120" i="50"/>
  <c r="I121" i="50"/>
  <c r="E123" i="50"/>
  <c r="G124" i="50"/>
  <c r="I125" i="50"/>
  <c r="E127" i="50"/>
  <c r="G128" i="50"/>
  <c r="I129" i="50"/>
  <c r="G85" i="50"/>
  <c r="G89" i="50"/>
  <c r="G101" i="50"/>
  <c r="G105" i="50"/>
  <c r="G109" i="50"/>
  <c r="G117" i="50"/>
  <c r="G121" i="50"/>
  <c r="G125" i="50"/>
  <c r="F81" i="50"/>
  <c r="F85" i="50"/>
  <c r="F89" i="50"/>
  <c r="F93" i="50"/>
  <c r="F97" i="50"/>
  <c r="F101" i="50"/>
  <c r="F105" i="50"/>
  <c r="F109" i="50"/>
  <c r="F113" i="50"/>
  <c r="F117" i="50"/>
  <c r="F121" i="50"/>
  <c r="F125" i="50"/>
  <c r="F129" i="50"/>
  <c r="G90" i="50"/>
  <c r="G94" i="50"/>
  <c r="E97" i="50"/>
  <c r="G98" i="50"/>
  <c r="G102" i="50"/>
  <c r="E121" i="50"/>
  <c r="G122" i="50"/>
  <c r="E125" i="50"/>
  <c r="G126" i="50"/>
  <c r="E129" i="50"/>
  <c r="G134" i="50"/>
  <c r="E78" i="50"/>
  <c r="G79" i="50"/>
  <c r="G83" i="50"/>
  <c r="E86" i="50"/>
  <c r="E90" i="50"/>
  <c r="E98" i="50"/>
  <c r="G99" i="50"/>
  <c r="E102" i="50"/>
  <c r="G103" i="50"/>
  <c r="E106" i="50"/>
  <c r="G107" i="50"/>
  <c r="E110" i="50"/>
  <c r="G111" i="50"/>
  <c r="G115" i="50"/>
  <c r="E118" i="50"/>
  <c r="E122" i="50"/>
  <c r="G123" i="50"/>
  <c r="E126" i="50"/>
  <c r="G127" i="50"/>
  <c r="E134" i="50"/>
  <c r="E79" i="50"/>
  <c r="G80" i="50"/>
  <c r="E83" i="50"/>
  <c r="I85" i="50"/>
  <c r="I89" i="50"/>
  <c r="E91" i="50"/>
  <c r="G92" i="50"/>
  <c r="G96" i="50"/>
  <c r="I97" i="50"/>
  <c r="I101" i="50"/>
  <c r="D79" i="50"/>
  <c r="F80" i="50"/>
  <c r="H81" i="50"/>
  <c r="D83" i="50"/>
  <c r="F84" i="50"/>
  <c r="H85" i="50"/>
  <c r="F88" i="50"/>
  <c r="H89" i="50"/>
  <c r="F92" i="50"/>
  <c r="H93" i="50"/>
  <c r="F96" i="50"/>
  <c r="H97" i="50"/>
  <c r="D99" i="50"/>
  <c r="F100" i="50"/>
  <c r="H101" i="50"/>
  <c r="D103" i="50"/>
  <c r="F104" i="50"/>
  <c r="H105" i="50"/>
  <c r="D107" i="50"/>
  <c r="F108" i="50"/>
  <c r="H109" i="50"/>
  <c r="D111" i="50"/>
  <c r="F112" i="50"/>
  <c r="H113" i="50"/>
  <c r="D115" i="50"/>
  <c r="F116" i="50"/>
  <c r="H117" i="50"/>
  <c r="F120" i="50"/>
  <c r="H121" i="50"/>
  <c r="D123" i="50"/>
  <c r="F124" i="50"/>
  <c r="H125" i="50"/>
  <c r="D127" i="50"/>
  <c r="F128" i="50"/>
  <c r="H129" i="50"/>
  <c r="B80" i="44" l="1"/>
  <c r="G46" i="3" l="1"/>
  <c r="F46" i="3"/>
  <c r="G45" i="3"/>
  <c r="B44" i="3"/>
  <c r="B43" i="3"/>
  <c r="B46" i="3"/>
  <c r="C47" i="3"/>
  <c r="D47" i="3"/>
  <c r="E47" i="3"/>
  <c r="F47" i="3"/>
  <c r="G44" i="3"/>
  <c r="H46" i="3"/>
  <c r="I44" i="3"/>
  <c r="J46" i="3"/>
  <c r="B17" i="3"/>
  <c r="D16" i="3"/>
  <c r="B16" i="3"/>
  <c r="B18" i="3"/>
  <c r="C13" i="3"/>
  <c r="C18" i="3" s="1"/>
  <c r="D13" i="3"/>
  <c r="D19" i="3" s="1"/>
  <c r="E13" i="3"/>
  <c r="E19" i="3" s="1"/>
  <c r="F13" i="3"/>
  <c r="F17" i="3" s="1"/>
  <c r="G13" i="3"/>
  <c r="G20" i="3" s="1"/>
  <c r="H13" i="3"/>
  <c r="H19" i="3" s="1"/>
  <c r="I13" i="3"/>
  <c r="I18" i="3" s="1"/>
  <c r="J13" i="3"/>
  <c r="J20" i="3" s="1"/>
  <c r="J93" i="1"/>
  <c r="I93" i="1"/>
  <c r="H93" i="1"/>
  <c r="G93" i="1"/>
  <c r="F93" i="1"/>
  <c r="E93" i="1"/>
  <c r="D93" i="1"/>
  <c r="C93" i="1"/>
  <c r="B93"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I19" i="3" l="1"/>
  <c r="G18" i="3"/>
  <c r="G19" i="3"/>
  <c r="C44" i="3"/>
  <c r="I46" i="3"/>
  <c r="D43" i="3"/>
  <c r="C43" i="3"/>
  <c r="F19" i="3"/>
  <c r="C17" i="3"/>
  <c r="C16" i="3"/>
  <c r="E18" i="3"/>
  <c r="G47" i="3"/>
  <c r="E16" i="3"/>
  <c r="E20" i="3"/>
  <c r="B45" i="3"/>
  <c r="D20" i="3"/>
  <c r="I47" i="3"/>
  <c r="E17" i="3"/>
  <c r="C20" i="3"/>
  <c r="I43" i="3"/>
  <c r="G43" i="3"/>
  <c r="H47" i="3"/>
  <c r="H43" i="3"/>
  <c r="E44" i="3"/>
  <c r="I45" i="3"/>
  <c r="I17" i="3"/>
  <c r="E46" i="3"/>
  <c r="J45" i="3"/>
  <c r="H45" i="3"/>
  <c r="J47" i="3"/>
  <c r="J43" i="3"/>
  <c r="F44" i="3"/>
  <c r="C19" i="3"/>
  <c r="B47" i="3"/>
  <c r="B20" i="3"/>
  <c r="F43" i="3"/>
  <c r="J44" i="3"/>
  <c r="F45" i="3"/>
  <c r="D44" i="3"/>
  <c r="D18" i="3"/>
  <c r="E43" i="3"/>
  <c r="E45" i="3"/>
  <c r="G17" i="3"/>
  <c r="B19" i="3"/>
  <c r="D46" i="3"/>
  <c r="H44" i="3"/>
  <c r="D45" i="3"/>
  <c r="G16" i="3"/>
  <c r="C46" i="3"/>
  <c r="C45" i="3"/>
  <c r="H17" i="3"/>
  <c r="I16" i="3"/>
  <c r="I20" i="3"/>
  <c r="F16" i="3"/>
  <c r="J17" i="3"/>
  <c r="F18" i="3"/>
  <c r="J19" i="3"/>
  <c r="F20" i="3"/>
  <c r="J16" i="3"/>
  <c r="J18" i="3"/>
  <c r="H16" i="3"/>
  <c r="D17" i="3"/>
  <c r="H18" i="3"/>
  <c r="H20" i="3"/>
  <c r="D20" i="2"/>
  <c r="D19" i="2"/>
  <c r="D18" i="2"/>
  <c r="G20" i="2"/>
  <c r="G19" i="2"/>
  <c r="G18" i="2"/>
  <c r="J20" i="2"/>
  <c r="J19" i="2"/>
  <c r="J18" i="2"/>
  <c r="J87" i="23"/>
  <c r="I87" i="23"/>
  <c r="H87" i="23"/>
  <c r="J86" i="23"/>
  <c r="I86" i="23"/>
  <c r="H86" i="23"/>
  <c r="J85" i="23"/>
  <c r="I85" i="23"/>
  <c r="H85" i="23"/>
  <c r="J84" i="23"/>
  <c r="I84" i="23"/>
  <c r="H84" i="23"/>
  <c r="J83" i="23"/>
  <c r="I83" i="23"/>
  <c r="H83" i="23"/>
  <c r="J82" i="23"/>
  <c r="I82" i="23"/>
  <c r="H82" i="23"/>
  <c r="J81" i="23"/>
  <c r="I81" i="23"/>
  <c r="H81" i="23"/>
  <c r="J80" i="23"/>
  <c r="I80" i="23"/>
  <c r="H80" i="23"/>
  <c r="J78" i="23"/>
  <c r="I78" i="23"/>
  <c r="H78" i="23"/>
  <c r="J77" i="23"/>
  <c r="I77" i="23"/>
  <c r="H77" i="23"/>
  <c r="J76" i="23"/>
  <c r="I76" i="23"/>
  <c r="H76" i="23"/>
  <c r="J75" i="23"/>
  <c r="I75" i="23"/>
  <c r="H75" i="23"/>
  <c r="J74" i="23"/>
  <c r="I74" i="23"/>
  <c r="H74" i="23"/>
  <c r="J73" i="23"/>
  <c r="I73" i="23"/>
  <c r="H73" i="23"/>
  <c r="J72" i="23"/>
  <c r="I72" i="23"/>
  <c r="H72" i="23"/>
  <c r="J71" i="23"/>
  <c r="I71" i="23"/>
  <c r="H71" i="23"/>
  <c r="J70" i="23"/>
  <c r="I70" i="23"/>
  <c r="H70" i="23"/>
  <c r="J69" i="23"/>
  <c r="I69" i="23"/>
  <c r="H69" i="23"/>
  <c r="J68" i="23"/>
  <c r="I68" i="23"/>
  <c r="H68" i="23"/>
  <c r="J67" i="23"/>
  <c r="I67" i="23"/>
  <c r="H67" i="23"/>
  <c r="J66" i="23"/>
  <c r="I66" i="23"/>
  <c r="H66" i="23"/>
  <c r="J65" i="23"/>
  <c r="I65" i="23"/>
  <c r="H65" i="23"/>
  <c r="J64" i="23"/>
  <c r="I64" i="23"/>
  <c r="H64" i="23"/>
  <c r="J63" i="23"/>
  <c r="I63" i="23"/>
  <c r="H63" i="23"/>
  <c r="J62" i="23"/>
  <c r="I62" i="23"/>
  <c r="H62" i="23"/>
  <c r="G87" i="23"/>
  <c r="F87" i="23"/>
  <c r="E87" i="23"/>
  <c r="D87" i="23"/>
  <c r="C87" i="23"/>
  <c r="G86" i="23"/>
  <c r="F86" i="23"/>
  <c r="E86" i="23"/>
  <c r="D86" i="23"/>
  <c r="C86" i="23"/>
  <c r="G85" i="23"/>
  <c r="F85" i="23"/>
  <c r="E85" i="23"/>
  <c r="D85" i="23"/>
  <c r="C85" i="23"/>
  <c r="G84" i="23"/>
  <c r="F84" i="23"/>
  <c r="E84" i="23"/>
  <c r="D84" i="23"/>
  <c r="C84" i="23"/>
  <c r="G83" i="23"/>
  <c r="F83" i="23"/>
  <c r="E83" i="23"/>
  <c r="D83" i="23"/>
  <c r="C83" i="23"/>
  <c r="G82" i="23"/>
  <c r="F82" i="23"/>
  <c r="E82" i="23"/>
  <c r="D82" i="23"/>
  <c r="C82" i="23"/>
  <c r="G81" i="23"/>
  <c r="F81" i="23"/>
  <c r="E81" i="23"/>
  <c r="D81" i="23"/>
  <c r="C81" i="23"/>
  <c r="G80" i="23"/>
  <c r="F80" i="23"/>
  <c r="E80" i="23"/>
  <c r="D80" i="23"/>
  <c r="C80" i="23"/>
  <c r="G78" i="23"/>
  <c r="F78" i="23"/>
  <c r="E78" i="23"/>
  <c r="D78" i="23"/>
  <c r="C78" i="23"/>
  <c r="G77" i="23"/>
  <c r="F77" i="23"/>
  <c r="E77" i="23"/>
  <c r="D77" i="23"/>
  <c r="C77" i="23"/>
  <c r="G76" i="23"/>
  <c r="F76" i="23"/>
  <c r="E76" i="23"/>
  <c r="D76" i="23"/>
  <c r="C76" i="23"/>
  <c r="G75" i="23"/>
  <c r="F75" i="23"/>
  <c r="E75" i="23"/>
  <c r="D75" i="23"/>
  <c r="C75" i="23"/>
  <c r="G74" i="23"/>
  <c r="F74" i="23"/>
  <c r="E74" i="23"/>
  <c r="D74" i="23"/>
  <c r="C74" i="23"/>
  <c r="G73" i="23"/>
  <c r="F73" i="23"/>
  <c r="E73" i="23"/>
  <c r="D73" i="23"/>
  <c r="C73" i="23"/>
  <c r="G72" i="23"/>
  <c r="F72" i="23"/>
  <c r="E72" i="23"/>
  <c r="D72" i="23"/>
  <c r="C72" i="23"/>
  <c r="G71" i="23"/>
  <c r="F71" i="23"/>
  <c r="E71" i="23"/>
  <c r="D71" i="23"/>
  <c r="C71" i="23"/>
  <c r="G70" i="23"/>
  <c r="F70" i="23"/>
  <c r="E70" i="23"/>
  <c r="D70" i="23"/>
  <c r="C70" i="23"/>
  <c r="G69" i="23"/>
  <c r="F69" i="23"/>
  <c r="E69" i="23"/>
  <c r="D69" i="23"/>
  <c r="C69" i="23"/>
  <c r="G68" i="23"/>
  <c r="F68" i="23"/>
  <c r="E68" i="23"/>
  <c r="D68" i="23"/>
  <c r="C68" i="23"/>
  <c r="G67" i="23"/>
  <c r="F67" i="23"/>
  <c r="E67" i="23"/>
  <c r="D67" i="23"/>
  <c r="C67" i="23"/>
  <c r="G66" i="23"/>
  <c r="F66" i="23"/>
  <c r="E66" i="23"/>
  <c r="D66" i="23"/>
  <c r="C66" i="23"/>
  <c r="G65" i="23"/>
  <c r="F65" i="23"/>
  <c r="E65" i="23"/>
  <c r="D65" i="23"/>
  <c r="C65" i="23"/>
  <c r="G64" i="23"/>
  <c r="F64" i="23"/>
  <c r="E64" i="23"/>
  <c r="D64" i="23"/>
  <c r="C64" i="23"/>
  <c r="G63" i="23"/>
  <c r="F63" i="23"/>
  <c r="E63" i="23"/>
  <c r="D63" i="23"/>
  <c r="C63" i="23"/>
  <c r="G62" i="23"/>
  <c r="F62" i="23"/>
  <c r="E62" i="23"/>
  <c r="D62" i="23"/>
  <c r="C62" i="23"/>
  <c r="J87" i="7" l="1"/>
  <c r="I87" i="7"/>
  <c r="H87" i="7"/>
  <c r="G87" i="7"/>
  <c r="F87" i="7"/>
  <c r="E87" i="7"/>
  <c r="D87" i="7"/>
  <c r="C87" i="7"/>
  <c r="B87" i="7"/>
  <c r="J86" i="7"/>
  <c r="I86" i="7"/>
  <c r="H86" i="7"/>
  <c r="G86" i="7"/>
  <c r="F86" i="7"/>
  <c r="E86" i="7"/>
  <c r="D86" i="7"/>
  <c r="C86" i="7"/>
  <c r="B86" i="7"/>
  <c r="J85" i="7"/>
  <c r="I85" i="7"/>
  <c r="H85" i="7"/>
  <c r="G85" i="7"/>
  <c r="F85" i="7"/>
  <c r="E85" i="7"/>
  <c r="D85" i="7"/>
  <c r="C85" i="7"/>
  <c r="B85" i="7"/>
  <c r="J84" i="7"/>
  <c r="I84" i="7"/>
  <c r="H84" i="7"/>
  <c r="G84" i="7"/>
  <c r="F84" i="7"/>
  <c r="E84" i="7"/>
  <c r="D84" i="7"/>
  <c r="C84" i="7"/>
  <c r="B84" i="7"/>
  <c r="J83" i="7"/>
  <c r="I83" i="7"/>
  <c r="H83" i="7"/>
  <c r="G83" i="7"/>
  <c r="F83" i="7"/>
  <c r="E83" i="7"/>
  <c r="D83" i="7"/>
  <c r="C83" i="7"/>
  <c r="B83" i="7"/>
  <c r="J82" i="7"/>
  <c r="I82" i="7"/>
  <c r="H82" i="7"/>
  <c r="G82" i="7"/>
  <c r="F82" i="7"/>
  <c r="E82" i="7"/>
  <c r="D82" i="7"/>
  <c r="C82" i="7"/>
  <c r="B82" i="7"/>
  <c r="J81" i="7"/>
  <c r="I81" i="7"/>
  <c r="H81" i="7"/>
  <c r="G81" i="7"/>
  <c r="F81" i="7"/>
  <c r="E81" i="7"/>
  <c r="D81" i="7"/>
  <c r="C81" i="7"/>
  <c r="B81" i="7"/>
  <c r="J80" i="7"/>
  <c r="I80" i="7"/>
  <c r="H80" i="7"/>
  <c r="G80" i="7"/>
  <c r="F80" i="7"/>
  <c r="E80" i="7"/>
  <c r="D80" i="7"/>
  <c r="C80" i="7"/>
  <c r="B80" i="7"/>
  <c r="J78" i="7"/>
  <c r="I78" i="7"/>
  <c r="H78" i="7"/>
  <c r="G78" i="7"/>
  <c r="F78" i="7"/>
  <c r="E78" i="7"/>
  <c r="D78" i="7"/>
  <c r="C78" i="7"/>
  <c r="B78" i="7"/>
  <c r="J77" i="7"/>
  <c r="I77" i="7"/>
  <c r="H77" i="7"/>
  <c r="G77" i="7"/>
  <c r="F77" i="7"/>
  <c r="E77" i="7"/>
  <c r="D77" i="7"/>
  <c r="C77" i="7"/>
  <c r="B77" i="7"/>
  <c r="J76" i="7"/>
  <c r="I76" i="7"/>
  <c r="H76" i="7"/>
  <c r="G76" i="7"/>
  <c r="F76" i="7"/>
  <c r="E76" i="7"/>
  <c r="D76" i="7"/>
  <c r="C76" i="7"/>
  <c r="B76" i="7"/>
  <c r="J75" i="7"/>
  <c r="I75" i="7"/>
  <c r="H75" i="7"/>
  <c r="G75" i="7"/>
  <c r="F75" i="7"/>
  <c r="E75" i="7"/>
  <c r="D75" i="7"/>
  <c r="C75" i="7"/>
  <c r="B75" i="7"/>
  <c r="J74" i="7"/>
  <c r="I74" i="7"/>
  <c r="H74" i="7"/>
  <c r="G74" i="7"/>
  <c r="F74" i="7"/>
  <c r="E74" i="7"/>
  <c r="D74" i="7"/>
  <c r="C74" i="7"/>
  <c r="J73" i="7"/>
  <c r="I73" i="7"/>
  <c r="H73" i="7"/>
  <c r="G73" i="7"/>
  <c r="F73" i="7"/>
  <c r="E73" i="7"/>
  <c r="D73" i="7"/>
  <c r="C73" i="7"/>
  <c r="B73" i="7"/>
  <c r="J72" i="7"/>
  <c r="I72" i="7"/>
  <c r="H72" i="7"/>
  <c r="G72" i="7"/>
  <c r="F72" i="7"/>
  <c r="E72" i="7"/>
  <c r="D72" i="7"/>
  <c r="C72" i="7"/>
  <c r="B72" i="7"/>
  <c r="J71" i="7"/>
  <c r="I71" i="7"/>
  <c r="H71" i="7"/>
  <c r="G71" i="7"/>
  <c r="F71" i="7"/>
  <c r="E71" i="7"/>
  <c r="D71" i="7"/>
  <c r="C71" i="7"/>
  <c r="B71" i="7"/>
  <c r="J70" i="7"/>
  <c r="I70" i="7"/>
  <c r="H70" i="7"/>
  <c r="G70" i="7"/>
  <c r="F70" i="7"/>
  <c r="E70" i="7"/>
  <c r="D70" i="7"/>
  <c r="C70" i="7"/>
  <c r="B70" i="7"/>
  <c r="J69" i="7"/>
  <c r="I69" i="7"/>
  <c r="H69" i="7"/>
  <c r="G69" i="7"/>
  <c r="F69" i="7"/>
  <c r="E69" i="7"/>
  <c r="D69" i="7"/>
  <c r="C69" i="7"/>
  <c r="B69" i="7"/>
  <c r="J68" i="7"/>
  <c r="I68" i="7"/>
  <c r="H68" i="7"/>
  <c r="G68" i="7"/>
  <c r="F68" i="7"/>
  <c r="E68" i="7"/>
  <c r="D68" i="7"/>
  <c r="C68" i="7"/>
  <c r="B68" i="7"/>
  <c r="J67" i="7"/>
  <c r="I67" i="7"/>
  <c r="H67" i="7"/>
  <c r="G67" i="7"/>
  <c r="F67" i="7"/>
  <c r="E67" i="7"/>
  <c r="D67" i="7"/>
  <c r="C67" i="7"/>
  <c r="B67" i="7"/>
  <c r="J66" i="7"/>
  <c r="I66" i="7"/>
  <c r="H66" i="7"/>
  <c r="G66" i="7"/>
  <c r="F66" i="7"/>
  <c r="E66" i="7"/>
  <c r="D66" i="7"/>
  <c r="C66" i="7"/>
  <c r="B66" i="7"/>
  <c r="J65" i="7"/>
  <c r="I65" i="7"/>
  <c r="H65" i="7"/>
  <c r="G65" i="7"/>
  <c r="F65" i="7"/>
  <c r="E65" i="7"/>
  <c r="D65" i="7"/>
  <c r="C65" i="7"/>
  <c r="B65" i="7"/>
  <c r="J64" i="7"/>
  <c r="I64" i="7"/>
  <c r="H64" i="7"/>
  <c r="G64" i="7"/>
  <c r="F64" i="7"/>
  <c r="E64" i="7"/>
  <c r="D64" i="7"/>
  <c r="C64" i="7"/>
  <c r="B64" i="7"/>
  <c r="J63" i="7"/>
  <c r="I63" i="7"/>
  <c r="H63" i="7"/>
  <c r="G63" i="7"/>
  <c r="F63" i="7"/>
  <c r="E63" i="7"/>
  <c r="D63" i="7"/>
  <c r="C63" i="7"/>
  <c r="B63" i="7"/>
  <c r="J62" i="7"/>
  <c r="I62" i="7"/>
  <c r="H62" i="7"/>
  <c r="G62" i="7"/>
  <c r="F62" i="7"/>
  <c r="E62" i="7"/>
  <c r="D62" i="7"/>
  <c r="C62" i="7"/>
  <c r="B62" i="7"/>
</calcChain>
</file>

<file path=xl/sharedStrings.xml><?xml version="1.0" encoding="utf-8"?>
<sst xmlns="http://schemas.openxmlformats.org/spreadsheetml/2006/main" count="11309" uniqueCount="811">
  <si>
    <t>recettes réelles de fonctionnement</t>
  </si>
  <si>
    <t xml:space="preserve">Epargne brute : excédent des recettes réelles de fonctionnement sur les dépenses réelles de fonctionnement. </t>
  </si>
  <si>
    <t>T 5.1</t>
  </si>
  <si>
    <t>T 5.2</t>
  </si>
  <si>
    <t>T 5.3</t>
  </si>
  <si>
    <t>T 5.4</t>
  </si>
  <si>
    <t>En nombre d'années</t>
  </si>
  <si>
    <t>T 5.5</t>
  </si>
  <si>
    <r>
      <t>Dépenses réelles totales</t>
    </r>
    <r>
      <rPr>
        <sz val="10"/>
        <color indexed="12"/>
        <rFont val="Arial"/>
        <family val="2"/>
      </rPr>
      <t xml:space="preserve"> hors gestion active de la dette :</t>
    </r>
    <r>
      <rPr>
        <sz val="10"/>
        <rFont val="Arial"/>
        <family val="2"/>
      </rPr>
      <t xml:space="preserve"> </t>
    </r>
    <r>
      <rPr>
        <sz val="10"/>
        <rFont val="Arial"/>
        <family val="2"/>
      </rPr>
      <t>somme des dépenses réelles de fonctionnement et des dépenses réelles d'investissement.</t>
    </r>
  </si>
  <si>
    <r>
      <t xml:space="preserve">Recettes réelles totales </t>
    </r>
    <r>
      <rPr>
        <sz val="10"/>
        <color indexed="12"/>
        <rFont val="Arial"/>
        <family val="2"/>
      </rPr>
      <t>hors gestion active de la dette :</t>
    </r>
    <r>
      <rPr>
        <sz val="10"/>
        <rFont val="Arial"/>
        <family val="2"/>
      </rPr>
      <t xml:space="preserve"> sommes des recettes de fonctionnement et des recettes réelles d'investissement.</t>
    </r>
  </si>
  <si>
    <t>Evaluation de l'ensemble des recettes courantes, en euros par habitant.</t>
  </si>
  <si>
    <t>Sources et définitions des grandeurs comptables utilisées</t>
  </si>
  <si>
    <t>6 – Emprunts réalisés hors gestion active de la dette / population</t>
  </si>
  <si>
    <t>Niveau des dépenses d'investissement réalisées, en euros par habitant.</t>
  </si>
  <si>
    <t>Epargne brute : excédent des recettes réelles de fonctionnement sur les dépenses réelles de fonctionnement.</t>
  </si>
  <si>
    <t>Evaluation de la charge de la dette payée, en euros par habitant pour l'exercice considéré.</t>
  </si>
  <si>
    <t>Ce ratio exprime le poids de la dette en nombre d'années d'épargne.</t>
  </si>
  <si>
    <t>Emprunts réalisés : recettes du compte 16 calculées hors gestion active de la dette.</t>
  </si>
  <si>
    <t>Produit des emprunts réalisés, en euros par habitant.</t>
  </si>
  <si>
    <t>Evaluation de l'effort d'équipement, en euros par habitant.</t>
  </si>
  <si>
    <t>Population</t>
  </si>
  <si>
    <t>T 2.1</t>
  </si>
  <si>
    <t>T 2.2</t>
  </si>
  <si>
    <t>T 2.3</t>
  </si>
  <si>
    <t>en %</t>
  </si>
  <si>
    <t>T 4.1</t>
  </si>
  <si>
    <t>T 4.2</t>
  </si>
  <si>
    <t>T 4.3</t>
  </si>
  <si>
    <t>T 4.4</t>
  </si>
  <si>
    <t>T 4.5</t>
  </si>
  <si>
    <t>T 4.6</t>
  </si>
  <si>
    <t>Part des dépenses réelles de fonctionnement affectée aux frais de personnel.</t>
  </si>
  <si>
    <t>Les dépenses d'investissement sont calculées hors gestion active de la dette.</t>
  </si>
  <si>
    <t>Expression du volume budgétaire, en euros par habitant.</t>
  </si>
  <si>
    <t>Moins</t>
  </si>
  <si>
    <t>à moins de</t>
  </si>
  <si>
    <t>habitants</t>
  </si>
  <si>
    <t>Alsace</t>
  </si>
  <si>
    <t>Aquitaine</t>
  </si>
  <si>
    <t>Auvergne</t>
  </si>
  <si>
    <t>Bourgogne</t>
  </si>
  <si>
    <t>Bretagne</t>
  </si>
  <si>
    <t>Centre</t>
  </si>
  <si>
    <t>Champagne-Ardenne</t>
  </si>
  <si>
    <t>Corse</t>
  </si>
  <si>
    <t>Franche-Comté</t>
  </si>
  <si>
    <t>Languedoc-Roussillon</t>
  </si>
  <si>
    <t>Limousin</t>
  </si>
  <si>
    <t>Lorraine</t>
  </si>
  <si>
    <t>Midi-Pyrénées</t>
  </si>
  <si>
    <t>Nord-Pas-de-Calais</t>
  </si>
  <si>
    <t>Basse-Normandie</t>
  </si>
  <si>
    <t>Haute-Normandie</t>
  </si>
  <si>
    <t>Pays de la Loire</t>
  </si>
  <si>
    <t>Picardie</t>
  </si>
  <si>
    <t>Poitou-Charentes</t>
  </si>
  <si>
    <t>Rhône-Alpes</t>
  </si>
  <si>
    <t xml:space="preserve">France entière </t>
  </si>
  <si>
    <t>Nombre</t>
  </si>
  <si>
    <t xml:space="preserve">de </t>
  </si>
  <si>
    <t>d'habitants</t>
  </si>
  <si>
    <t>Ensemble</t>
  </si>
  <si>
    <r>
      <t>FA</t>
    </r>
    <r>
      <rPr>
        <sz val="8"/>
        <rFont val="Arial"/>
        <family val="2"/>
      </rPr>
      <t xml:space="preserve">: Fiscalité Additionnelle ; </t>
    </r>
    <r>
      <rPr>
        <b/>
        <sz val="8"/>
        <rFont val="Arial"/>
        <family val="2"/>
      </rPr>
      <t>FPU</t>
    </r>
    <r>
      <rPr>
        <sz val="8"/>
        <rFont val="Arial"/>
        <family val="2"/>
      </rPr>
      <t>: Fiscalité Professionnelle Unique ;</t>
    </r>
  </si>
  <si>
    <t>Impôts et taxes</t>
  </si>
  <si>
    <t>En millions d'euros</t>
  </si>
  <si>
    <t>Hors gestion active de la dette</t>
  </si>
  <si>
    <t>T 1.1</t>
  </si>
  <si>
    <t>T 1.2</t>
  </si>
  <si>
    <t>T 1.3</t>
  </si>
  <si>
    <t>de 10 000 habitants</t>
  </si>
  <si>
    <t>Evaluation de l'effort d'équipement, en euros par habitant</t>
  </si>
  <si>
    <t>Comparaison de l'effort d'équipement au niveau des recettes réelles de fonctionnement</t>
  </si>
  <si>
    <t>France entière</t>
  </si>
  <si>
    <t>Métropole</t>
  </si>
  <si>
    <t>Ile-de-France</t>
  </si>
  <si>
    <t>Provence-Alpes-Côte d'Azur</t>
  </si>
  <si>
    <t>Outre-Mer</t>
  </si>
  <si>
    <t>- à une CU à FA</t>
  </si>
  <si>
    <t>- à une CC à FA</t>
  </si>
  <si>
    <t>- à une CC à FPU</t>
  </si>
  <si>
    <t>En €/hab.</t>
  </si>
  <si>
    <t>En %</t>
  </si>
  <si>
    <t>Part relative des ventes de produits, prestations de services, marchandises dans le total des recettes de fonctionnement.</t>
  </si>
  <si>
    <t>Evaluation de l'endettement total en fin d'exercice, en euros par habitant.</t>
  </si>
  <si>
    <t>-</t>
  </si>
  <si>
    <t xml:space="preserve">Département des Etudes et Statistiques Locales - DGCL </t>
  </si>
  <si>
    <t>►</t>
  </si>
  <si>
    <t>:</t>
  </si>
  <si>
    <t>Abréviations :</t>
  </si>
  <si>
    <t>- M€ : millions d'€</t>
  </si>
  <si>
    <t>- n.s. : non-significatif</t>
  </si>
  <si>
    <t>- n.d. : non-disponible</t>
  </si>
  <si>
    <t>moyenne des</t>
  </si>
  <si>
    <t>budgets</t>
  </si>
  <si>
    <t>Population des</t>
  </si>
  <si>
    <t>De 10 000</t>
  </si>
  <si>
    <t>De 20 000</t>
  </si>
  <si>
    <t>De 50 000</t>
  </si>
  <si>
    <t>20 000 hab.</t>
  </si>
  <si>
    <t>50 000 hab.</t>
  </si>
  <si>
    <t>100 000 hab.</t>
  </si>
  <si>
    <t>et plus</t>
  </si>
  <si>
    <t>Auvergne - Rhône-Alpes</t>
  </si>
  <si>
    <t>Bourgogne - Franche-Comté</t>
  </si>
  <si>
    <t>Centre - Val de Loire</t>
  </si>
  <si>
    <t>Grand Est</t>
  </si>
  <si>
    <t>Hauts de France</t>
  </si>
  <si>
    <t>Normandie</t>
  </si>
  <si>
    <t>Nouvelle Aquitaine</t>
  </si>
  <si>
    <t>Occitanie</t>
  </si>
  <si>
    <t>Île-de-France</t>
  </si>
  <si>
    <t>des</t>
  </si>
  <si>
    <t>totale des</t>
  </si>
  <si>
    <t>REGIONS</t>
  </si>
  <si>
    <t>Taille moyenne des</t>
  </si>
  <si>
    <t>Taille</t>
  </si>
  <si>
    <t>Nombre d'habitants appartenant à:</t>
  </si>
  <si>
    <t>Pourcentage d'habitants appartenant à:</t>
  </si>
  <si>
    <t xml:space="preserve">  CC à FPU</t>
  </si>
  <si>
    <t xml:space="preserve">  CC à FA</t>
  </si>
  <si>
    <t>DÉPENSES DE FONCTIONNEMENT (1)</t>
  </si>
  <si>
    <t>Achats et charges externes</t>
  </si>
  <si>
    <t>Frais de personnel</t>
  </si>
  <si>
    <t>Charges financières</t>
  </si>
  <si>
    <t>Dépenses d'intervention</t>
  </si>
  <si>
    <t>Autres dépenses de fonctionnement</t>
  </si>
  <si>
    <t>RECETTES DE FONCTIONNEMENT (2)</t>
  </si>
  <si>
    <t>- Impôts locaux</t>
  </si>
  <si>
    <t>- Autres impôts et taxes</t>
  </si>
  <si>
    <t>Concours de l'État</t>
  </si>
  <si>
    <t>- DGF</t>
  </si>
  <si>
    <t>- Autres dotations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</si>
  <si>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</si>
  <si>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</si>
  <si>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</si>
  <si>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</si>
  <si>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</si>
  <si>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</si>
  <si>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</si>
  <si>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</si>
  <si>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</si>
  <si>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</si>
  <si>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</si>
  <si>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</si>
  <si>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</si>
  <si>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</si>
  <si>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</si>
  <si>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</si>
  <si>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</si>
  <si>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</si>
  <si>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</si>
  <si>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</si>
  <si>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</si>
  <si>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</si>
  <si>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</si>
  <si>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</si>
  <si>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</si>
  <si>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</si>
  <si>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Opérations réelles</t>
  </si>
  <si>
    <t>Structure de fonctionnement</t>
  </si>
  <si>
    <t>Structure d'investissement</t>
  </si>
  <si>
    <t xml:space="preserve"> En €/habitant</t>
  </si>
  <si>
    <t>Habitants décomptés selon la population totale de l'Insee</t>
  </si>
  <si>
    <t>En milliers d'habitants</t>
  </si>
  <si>
    <t>Liste des 11 ratios</t>
  </si>
  <si>
    <t>Pour les communes de 3 500 habitants et plus, les données synthétiques sur la situation financière de la collectivité, prévues par l’article L. 2313-1 du code général des collectivités territoriales (CGCT), comprennent 11 ratios définis à l’article R. 2313-1. Ces ratios sont aussi calculés pour les groupements à fiscalité propre, les départements (articles L. 3313-1 et R. 3313-1) et les régions (articles L. 4313-2 et R. 4313-1). Toutefois, le ratio 8, qui correspond au coefficient de mobilisation du potentiel fiscal, n’est plus calculé.</t>
  </si>
  <si>
    <t>Les ratios 1 à 6 sont exprimés en euros par habitant : la population utilisée est la population totale légale en vigueur de l'année.</t>
  </si>
  <si>
    <t>Les ratios 7 à 11 sont exprimés en pourcentage.</t>
  </si>
  <si>
    <t>Ensemble des</t>
  </si>
  <si>
    <t xml:space="preserve">       -  : néant</t>
  </si>
  <si>
    <t>Symbole :</t>
  </si>
  <si>
    <t>(dépenses réelles de fonctionnement+remboursement de dette) / recettes réelles de fonctionnement</t>
  </si>
  <si>
    <t xml:space="preserve"> et dépenses pour compte de tiers / recettes réelles de fonctionnement</t>
  </si>
  <si>
    <t>T 5.6</t>
  </si>
  <si>
    <t>Niveau des recettes d'investissement réalisées, en euros par habitant.</t>
  </si>
  <si>
    <t>Moyenne métropole en 2014 : 24,2 %</t>
  </si>
  <si>
    <t>France métropolitaine</t>
  </si>
  <si>
    <t>et dépenses pour compte de tiers / population</t>
  </si>
  <si>
    <t xml:space="preserve"> Les dépenses d'investissement sont calculées hors gestion active de la dette.</t>
  </si>
  <si>
    <t>Les recettes d'investissement sont calculées hors gestion active de la dette.</t>
  </si>
  <si>
    <t>Dépenses de fonctionnement :</t>
  </si>
  <si>
    <t>débit net du compte 6 hormis les comptes 675, 676 et 68</t>
  </si>
  <si>
    <t>Dépenses d'investissement :</t>
  </si>
  <si>
    <t>Dépenses de fonctionnement : débit net du compte 6 hormis les comptes 675, 676 et 68</t>
  </si>
  <si>
    <t>Achats et charges externes : débit net des comptes 60, 61, 62, excepté les comptes 621, 6031</t>
  </si>
  <si>
    <t>Ratio (R1) de l'article L.2313-1 du CGCT</t>
  </si>
  <si>
    <t>Ratio (R7) de l'article L.2313-1 du CGCT</t>
  </si>
  <si>
    <t>Charges financières : débit net du compte 66</t>
  </si>
  <si>
    <t>Recettes réelles de fonctionnement : crédit net du compte 7 excepté les comptes 775, 776, 777 et 78</t>
  </si>
  <si>
    <t>Autres dépenses de fonctionnement : par déduction des dépenses de fonctionnement précédentes</t>
  </si>
  <si>
    <t>Emprunts réalisés :  crédit du compte 16 excepté les comptes 169, 1645 et 1688</t>
  </si>
  <si>
    <t>Emprunts réalisés : cfrédits du compte 16 calculées hors gestion active de la dette.</t>
  </si>
  <si>
    <t>augmenté du crédit net des comptes 103, 775</t>
  </si>
  <si>
    <t>augmenté du crédit net des comptes 103, 775 et des emprunts réalisés :  crédit du compte 16 excepté les comptes 169, 1645 et 1688</t>
  </si>
  <si>
    <t>augmenté du crédit net des comptes 103, 775  et des emprunts réalisés :  crédit du compte 16 excepté les comptes 169, 1645 et 1688</t>
  </si>
  <si>
    <t>Ratio R9 de l'article L.2313-1 du CGCT</t>
  </si>
  <si>
    <t>Ratio R11 de l'article L.2313-1 du CGCT</t>
  </si>
  <si>
    <t>Part des dépenses réelles de fonctionnement affectée aux autres dépenses de fonctionnement.</t>
  </si>
  <si>
    <t>Part relative des impôts locaux dans le total des recettes réelles de fonctionnement.</t>
  </si>
  <si>
    <t>Part relative de la dotation globale de fonctionnement dans le total des recettes réelles de fonctionnement.</t>
  </si>
  <si>
    <t>Niveau des recettes d'investissement réalisées hors emprunts, en euros par habitant.</t>
  </si>
  <si>
    <t>Ratio (R3) de l'article L.2313-1 du CGCT</t>
  </si>
  <si>
    <t>Ratio (R4) de l'article L.2313-1 du CGCT</t>
  </si>
  <si>
    <t>Ratio (R10) de l'article L.2313-1 du CGCT</t>
  </si>
  <si>
    <t>Ratio (R5) de l'article L.2313-1 du CGCT</t>
  </si>
  <si>
    <t>(b) Il s'agit des 5 départements d'outre-mer (y compris Mayotte).</t>
  </si>
  <si>
    <t>moyenne</t>
  </si>
  <si>
    <t>en milliers</t>
  </si>
  <si>
    <t>Nombre total</t>
  </si>
  <si>
    <t xml:space="preserve">REGIONS </t>
  </si>
  <si>
    <t>Habitants comptés selon la population totale de l'Insee</t>
  </si>
  <si>
    <t xml:space="preserve">Dette au 31 décembre (12) </t>
  </si>
  <si>
    <t xml:space="preserve">RECETTES DE FONCTIONNEMENT </t>
  </si>
  <si>
    <t xml:space="preserve">DÉPENSES D'INVESTISSEMENT hors remboursements </t>
  </si>
  <si>
    <t xml:space="preserve">RECETTES D'INVESTISSEMENT hors emprunts </t>
  </si>
  <si>
    <t>DÉPENSES DE FONCTIONNEMENT</t>
  </si>
  <si>
    <t>(a) Habitants comptés selon la population totale de l'Insee</t>
  </si>
  <si>
    <t>Aux dépenses réelles de fonctionnement, on retire les travaux en régie (compte 72) pour obtenir les dépenses réelles de fonctionnement hors travaux en régie.</t>
  </si>
  <si>
    <t>Part des dépenses réelles de fonctionnement affectée aux charges financières.</t>
  </si>
  <si>
    <t>Evaluation des impôts et taxes en euros par habitant.</t>
  </si>
  <si>
    <t>Niveau hors remboursements de dette, en euros par habitant.</t>
  </si>
  <si>
    <t>L'annuité de la dette comprend les remboursements de dettes, soit le débit du compte 16 excepté les comptes 169, 1645 et 1688</t>
  </si>
  <si>
    <t>Intérêt des emprunts et dettes : débit net du compte 6611</t>
  </si>
  <si>
    <t>et les charges d'intérêts des emprunts et dettes (débit net du compte 6611)</t>
  </si>
  <si>
    <t>Champ : France entière (France métropolitaine et DOM).</t>
  </si>
  <si>
    <t>Frais de personnel : débit net des comptes 621, 631, 633, 64</t>
  </si>
  <si>
    <t>Sources et définitions des grandeurs comptables et de population utilisées</t>
  </si>
  <si>
    <t>(c) Ensemble constitué de la France métropolitaine et des départements d'Outre-mer y compris Mayotte.</t>
  </si>
  <si>
    <r>
      <rPr>
        <u/>
        <sz val="10"/>
        <color rgb="FF0000FF"/>
        <rFont val="Arial"/>
        <family val="2"/>
      </rPr>
      <t>À noter</t>
    </r>
    <r>
      <rPr>
        <sz val="10"/>
        <color rgb="FF0000FF"/>
        <rFont val="Arial"/>
        <family val="2"/>
      </rPr>
      <t xml:space="preserve"> :</t>
    </r>
    <r>
      <rPr>
        <sz val="10"/>
        <color rgb="FF000000"/>
        <rFont val="Arial"/>
        <family val="2"/>
      </rPr>
      <t xml:space="preserve"> pour la détermination des montants de dépenses ou recettes réelles de fonctionnement à retenir pour le calcul des ratios, les reversements de fiscalité liés au FNGIR et aux différents fonds de péréquation horizontale sont comptabilisés en moindres recettes.</t>
    </r>
  </si>
  <si>
    <r>
      <rPr>
        <sz val="10"/>
        <color rgb="FF0000FF"/>
        <rFont val="Arial"/>
        <family val="2"/>
      </rPr>
      <t>• </t>
    </r>
    <r>
      <rPr>
        <u/>
        <sz val="10"/>
        <color rgb="FF0000FF"/>
        <rFont val="Arial"/>
        <family val="2"/>
      </rPr>
      <t>Ratio 2</t>
    </r>
    <r>
      <rPr>
        <sz val="10"/>
        <color rgb="FF0000FF"/>
        <rFont val="Arial"/>
        <family val="2"/>
      </rPr>
      <t xml:space="preserve"> = produit des impositions directes / population :</t>
    </r>
    <r>
      <rPr>
        <sz val="10"/>
        <rFont val="Arial"/>
        <family val="2"/>
      </rPr>
      <t xml:space="preserve"> (recettes hors fiscalité reversée).</t>
    </r>
  </si>
  <si>
    <r>
      <rPr>
        <sz val="10"/>
        <color rgb="FF0000FF"/>
        <rFont val="Arial"/>
        <family val="2"/>
      </rPr>
      <t xml:space="preserve">• </t>
    </r>
    <r>
      <rPr>
        <u/>
        <sz val="10"/>
        <color rgb="FF0000FF"/>
        <rFont val="Arial"/>
        <family val="2"/>
      </rPr>
      <t>Ratio 2 bis</t>
    </r>
    <r>
      <rPr>
        <sz val="10"/>
        <color rgb="FF0000FF"/>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</si>
  <si>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rPr>
        <sz val="10"/>
        <color rgb="FF0000FF"/>
        <rFont val="Arial"/>
        <family val="2"/>
      </rPr>
      <t xml:space="preserve">• </t>
    </r>
    <r>
      <rPr>
        <u/>
        <sz val="10"/>
        <color rgb="FF0000FF"/>
        <rFont val="Arial"/>
        <family val="2"/>
      </rPr>
      <t>Ratio 3</t>
    </r>
    <r>
      <rPr>
        <sz val="10"/>
        <color rgb="FF0000FF"/>
        <rFont val="Arial"/>
        <family val="2"/>
      </rPr>
      <t xml:space="preserve"> = recettes réelles de fonctionnement (RRF) / population :</t>
    </r>
    <r>
      <rPr>
        <sz val="10"/>
        <rFont val="Arial"/>
        <family val="2"/>
      </rPr>
      <t xml:space="preserve"> montant total des recettes de fonctionnement en mouvements réels. Ressources dont dispose la collectivité, à comparer aux dépenses de fonctionnement dans leur rythme de croissance.</t>
    </r>
  </si>
  <si>
    <r>
      <rPr>
        <sz val="10"/>
        <color rgb="FF0000FF"/>
        <rFont val="Arial"/>
        <family val="2"/>
      </rPr>
      <t xml:space="preserve">• </t>
    </r>
    <r>
      <rPr>
        <u/>
        <sz val="10"/>
        <color rgb="FF0000FF"/>
        <rFont val="Arial"/>
        <family val="2"/>
      </rPr>
      <t>Ratio 5</t>
    </r>
    <r>
      <rPr>
        <sz val="10"/>
        <color rgb="FF0000FF"/>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</si>
  <si>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rPr>
        <sz val="10"/>
        <color rgb="FF0000FF"/>
        <rFont val="Arial"/>
        <family val="2"/>
      </rPr>
      <t xml:space="preserve">• </t>
    </r>
    <r>
      <rPr>
        <u/>
        <sz val="10"/>
        <color rgb="FF0000FF"/>
        <rFont val="Arial"/>
        <family val="2"/>
      </rPr>
      <t>Ratio 7</t>
    </r>
    <r>
      <rPr>
        <sz val="10"/>
        <color rgb="FF0000FF"/>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</si>
  <si>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rPr>
        <sz val="10"/>
        <color rgb="FF0000FF"/>
        <rFont val="Arial"/>
        <family val="2"/>
      </rPr>
      <t xml:space="preserve">• </t>
    </r>
    <r>
      <rPr>
        <u/>
        <sz val="10"/>
        <color rgb="FF0000FF"/>
        <rFont val="Arial"/>
        <family val="2"/>
      </rPr>
      <t>Ratio 11</t>
    </r>
    <r>
      <rPr>
        <sz val="10"/>
        <color rgb="FF0000FF"/>
        <rFont val="Arial"/>
        <family val="2"/>
      </rPr>
      <t xml:space="preserve"> = dette / RRF = taux d’endettement :</t>
    </r>
    <r>
      <rPr>
        <sz val="10"/>
        <rFont val="Arial"/>
        <family val="2"/>
      </rPr>
      <t xml:space="preserve"> mesure la charge de la dette d’une collectivité relativement à ses ressources.</t>
    </r>
  </si>
  <si>
    <t>Annexe 1</t>
  </si>
  <si>
    <t>Annexe 2</t>
  </si>
  <si>
    <t>Annexe 3</t>
  </si>
  <si>
    <t>Définitions des ratios financiers obligatoires</t>
  </si>
  <si>
    <t>Zonages et classifications utilisés</t>
  </si>
  <si>
    <t>augmenté du crédit net des comptes 103, 775 et des emprunts réalisés : crédit du compte 16 excepté les comptes 169, 1645 et 1688</t>
  </si>
  <si>
    <t>Evolutions en %, en € courants</t>
  </si>
  <si>
    <r>
      <rPr>
        <sz val="10"/>
        <color rgb="FF0000FF"/>
        <rFont val="Arial"/>
        <family val="2"/>
      </rPr>
      <t xml:space="preserve">• </t>
    </r>
    <r>
      <rPr>
        <u/>
        <sz val="10"/>
        <color rgb="FF0000FF"/>
        <rFont val="Arial"/>
        <family val="2"/>
      </rPr>
      <t>Ratio 6</t>
    </r>
    <r>
      <rPr>
        <sz val="10"/>
        <color rgb="FF0000FF"/>
        <rFont val="Arial"/>
        <family val="2"/>
      </rPr>
      <t xml:space="preserve"> = dotation globale de fonctionnement (DGF) / population :</t>
    </r>
    <r>
      <rPr>
        <sz val="10"/>
        <color rgb="FF000000"/>
        <rFont val="Arial"/>
        <family val="2"/>
      </rPr>
      <t xml:space="preserve"> recettes du compte 741 en mouvements réels. Part de la contribution de l’État au fonctionnement de la collectivité.</t>
    </r>
  </si>
  <si>
    <t>Évaluation des dépenses de fonctionnement, en euros par habitant.</t>
  </si>
  <si>
    <t>Part des dépenses réelles de fonctionnement affectée aux achats et charges externes.</t>
  </si>
  <si>
    <t>Rapport entre les subventions d'équipement versées et les dépenses d'investissement.</t>
  </si>
  <si>
    <r>
      <t>Epargne brute :</t>
    </r>
    <r>
      <rPr>
        <sz val="10"/>
        <rFont val="Arial"/>
        <family val="2"/>
      </rPr>
      <t xml:space="preserve"> excédent des recettes réelles de fonctionnement sur les dépenses réelles de fonctionnement. </t>
    </r>
  </si>
  <si>
    <t>Nombre de</t>
  </si>
  <si>
    <r>
      <t xml:space="preserve">  CU ou métropoles</t>
    </r>
    <r>
      <rPr>
        <vertAlign val="superscript"/>
        <sz val="10"/>
        <rFont val="Arial"/>
        <family val="2"/>
      </rPr>
      <t>(a)</t>
    </r>
  </si>
  <si>
    <t>moins crédit des comptes 237, 238</t>
  </si>
  <si>
    <t>Évaluation des dépenses réelles de fonctionnement hors travaux en régie, en euros par habitant.</t>
  </si>
  <si>
    <t>Part des dépenses réelles de fonctionnement affectée aux dépenses d'intervention.</t>
  </si>
  <si>
    <r>
      <t xml:space="preserve">Outre-Mer </t>
    </r>
    <r>
      <rPr>
        <b/>
        <i/>
        <vertAlign val="superscript"/>
        <sz val="10"/>
        <rFont val="Arial"/>
        <family val="2"/>
      </rPr>
      <t>(b)</t>
    </r>
  </si>
  <si>
    <r>
      <t xml:space="preserve">France entière </t>
    </r>
    <r>
      <rPr>
        <b/>
        <vertAlign val="superscript"/>
        <sz val="10"/>
        <rFont val="Arial"/>
        <family val="2"/>
      </rPr>
      <t>(c)</t>
    </r>
  </si>
  <si>
    <r>
      <rPr>
        <b/>
        <sz val="11"/>
        <rFont val="Arial"/>
        <family val="2"/>
      </rPr>
      <t>R1</t>
    </r>
    <r>
      <rPr>
        <sz val="11"/>
        <rFont val="Arial"/>
        <family val="2"/>
      </rPr>
      <t xml:space="preserve"> : Dépenses réelles de fonctionnement (DRF)  /  habitant</t>
    </r>
  </si>
  <si>
    <r>
      <rPr>
        <b/>
        <sz val="11"/>
        <rFont val="Arial"/>
        <family val="2"/>
      </rPr>
      <t>R2 bis</t>
    </r>
    <r>
      <rPr>
        <sz val="11"/>
        <rFont val="Arial"/>
        <family val="2"/>
      </rPr>
      <t xml:space="preserve"> : Produit des impositions directes y compris fiscalité reversée / habitant</t>
    </r>
  </si>
  <si>
    <r>
      <rPr>
        <b/>
        <sz val="11"/>
        <rFont val="Arial"/>
        <family val="2"/>
      </rPr>
      <t>R3</t>
    </r>
    <r>
      <rPr>
        <sz val="11"/>
        <rFont val="Arial"/>
        <family val="2"/>
      </rPr>
      <t xml:space="preserve"> : Recettes réelles de fonctionnement (RRF) / habitant</t>
    </r>
  </si>
  <si>
    <r>
      <rPr>
        <b/>
        <sz val="11"/>
        <rFont val="Arial"/>
        <family val="2"/>
      </rPr>
      <t>R5</t>
    </r>
    <r>
      <rPr>
        <sz val="11"/>
        <rFont val="Arial"/>
        <family val="2"/>
      </rPr>
      <t xml:space="preserve"> : Dette / habitant</t>
    </r>
  </si>
  <si>
    <r>
      <rPr>
        <b/>
        <sz val="11"/>
        <rFont val="Arial"/>
        <family val="2"/>
      </rPr>
      <t>R2</t>
    </r>
    <r>
      <rPr>
        <sz val="11"/>
        <rFont val="Arial"/>
        <family val="2"/>
      </rPr>
      <t xml:space="preserve"> : Produit des impositions directes hors fiscalité reversée / habitant</t>
    </r>
  </si>
  <si>
    <r>
      <rPr>
        <b/>
        <sz val="11"/>
        <rFont val="Arial"/>
        <family val="2"/>
      </rPr>
      <t>R6</t>
    </r>
    <r>
      <rPr>
        <sz val="11"/>
        <rFont val="Arial"/>
        <family val="2"/>
      </rPr>
      <t xml:space="preserve"> : DGF / habitant</t>
    </r>
  </si>
  <si>
    <t>Annexe 2 : Zonages et classifications utilisés</t>
  </si>
  <si>
    <t>Annexe 3 : Les ratios financiers obligatoires</t>
  </si>
  <si>
    <t>Dette au 31 décembre (12)</t>
  </si>
  <si>
    <t xml:space="preserve"> </t>
  </si>
  <si>
    <t>de 100 000 à moins de  300 000 habitants</t>
  </si>
  <si>
    <t>300 000 habitants et plus</t>
  </si>
  <si>
    <t>De 50 000 à moins de 100 000 habitants</t>
  </si>
  <si>
    <t>Groupements de moins de 100 000 habitants</t>
  </si>
  <si>
    <t>Ensemble des groupements (y compris la métropole de Lyon)</t>
  </si>
  <si>
    <t>d'un</t>
  </si>
  <si>
    <t>groupement</t>
  </si>
  <si>
    <t>des groupements</t>
  </si>
  <si>
    <t>intercommunaux</t>
  </si>
  <si>
    <t xml:space="preserve"> groupements de</t>
  </si>
  <si>
    <t>groupements de</t>
  </si>
  <si>
    <t xml:space="preserve"> groupements</t>
  </si>
  <si>
    <t>groupements</t>
  </si>
  <si>
    <t>(a) Il s'agit des groupements des 5 départements d'outre-mer (y compris Mayotte).</t>
  </si>
  <si>
    <t>De 100 000</t>
  </si>
  <si>
    <t>300 000 hab.</t>
  </si>
  <si>
    <t>moins de 100 000 hab.</t>
  </si>
  <si>
    <t>100 000 hab. et plus</t>
  </si>
  <si>
    <r>
      <t xml:space="preserve">  CU ou métropoles</t>
    </r>
    <r>
      <rPr>
        <vertAlign val="superscript"/>
        <sz val="10"/>
        <rFont val="Arial"/>
        <family val="2"/>
      </rPr>
      <t>(b)</t>
    </r>
  </si>
  <si>
    <t>Strate des groupements</t>
  </si>
  <si>
    <t>Nombre de groupements appartenant à :</t>
  </si>
  <si>
    <t>Pourcentage de groupements appartenant à:</t>
  </si>
  <si>
    <r>
      <rPr>
        <b/>
        <sz val="10"/>
        <color theme="1"/>
        <rFont val="Arial"/>
        <family val="2"/>
      </rPr>
      <t xml:space="preserve">R7 </t>
    </r>
    <r>
      <rPr>
        <sz val="10"/>
        <color theme="1"/>
        <rFont val="Arial"/>
        <family val="2"/>
      </rPr>
      <t>: Dépenses de personnel / dépenses réelles de fonctionnement (DRF)</t>
    </r>
  </si>
  <si>
    <r>
      <rPr>
        <b/>
        <sz val="10"/>
        <color theme="1"/>
        <rFont val="Arial"/>
        <family val="2"/>
      </rPr>
      <t>R9</t>
    </r>
    <r>
      <rPr>
        <sz val="10"/>
        <color theme="1"/>
        <rFont val="Arial"/>
        <family val="2"/>
      </rPr>
      <t xml:space="preserve"> : Marge d'autofinancement courant (MAC)=(DRF+Remboursement de dette) / RRF</t>
    </r>
  </si>
  <si>
    <r>
      <rPr>
        <b/>
        <sz val="11"/>
        <color theme="1"/>
        <rFont val="Arial"/>
        <family val="2"/>
      </rPr>
      <t>R1</t>
    </r>
    <r>
      <rPr>
        <sz val="11"/>
        <color theme="1"/>
        <rFont val="Arial"/>
        <family val="2"/>
      </rPr>
      <t xml:space="preserve"> : Dépenses réelles de fonctionnement (DRF)  /  habitant</t>
    </r>
  </si>
  <si>
    <r>
      <rPr>
        <b/>
        <sz val="11"/>
        <color theme="1"/>
        <rFont val="Arial"/>
        <family val="2"/>
      </rPr>
      <t>R2 bis</t>
    </r>
    <r>
      <rPr>
        <sz val="11"/>
        <color theme="1"/>
        <rFont val="Arial"/>
        <family val="2"/>
      </rPr>
      <t xml:space="preserve"> : Produit des impositions directes y compris fiscalité reversée / habitant</t>
    </r>
  </si>
  <si>
    <r>
      <rPr>
        <b/>
        <sz val="11"/>
        <color theme="1"/>
        <rFont val="Arial"/>
        <family val="2"/>
      </rPr>
      <t>R3</t>
    </r>
    <r>
      <rPr>
        <sz val="11"/>
        <color theme="1"/>
        <rFont val="Arial"/>
        <family val="2"/>
      </rPr>
      <t xml:space="preserve"> : Recettes réelles de fonctionnement (RRF) / habitant</t>
    </r>
  </si>
  <si>
    <r>
      <rPr>
        <b/>
        <sz val="11"/>
        <color theme="1"/>
        <rFont val="Arial"/>
        <family val="2"/>
      </rPr>
      <t>R5</t>
    </r>
    <r>
      <rPr>
        <sz val="11"/>
        <color theme="1"/>
        <rFont val="Arial"/>
        <family val="2"/>
      </rPr>
      <t xml:space="preserve"> : Dette / habitant</t>
    </r>
  </si>
  <si>
    <t>de moins de</t>
  </si>
  <si>
    <t>de 100 000 hab.</t>
  </si>
  <si>
    <t xml:space="preserve">Groupements </t>
  </si>
  <si>
    <t>groupements en</t>
  </si>
  <si>
    <t>T 4.1.a – Dépenses réelles totales / population</t>
  </si>
  <si>
    <t>T 4.1.b – Dépenses réelles totales hors remboursements de dettes / population</t>
  </si>
  <si>
    <t>Strates de groupements</t>
  </si>
  <si>
    <t>- à une CA</t>
  </si>
  <si>
    <t>T 4.2.a – Dépenses réelles de fonctionnement / population</t>
  </si>
  <si>
    <t>T 4.2.a bis – (R1) : Dépenses réelles de fonctionnement hors travaux en régie / population</t>
  </si>
  <si>
    <t>T 4.2.b – Achats et charges externes / dépenses réelles de fonctionnement</t>
  </si>
  <si>
    <t>T 4.2.c – (R7) : Frais de personnel / dépenses réelles de fonctionnement</t>
  </si>
  <si>
    <t>T 4.2.d - Dépenses d'intervention / dépenses réelles de fonctionnement</t>
  </si>
  <si>
    <t>T 4.2.e - Charges financières / dépenses réelles de fonctionnement</t>
  </si>
  <si>
    <t>T 4.2.f - Autres dépenses de fonctionnement / dépenses réelles de fonctionnement</t>
  </si>
  <si>
    <t>T 4.3.g - Ventes de produits, prestations de services, marchandises /</t>
  </si>
  <si>
    <t>T 4.3.a - (R3) : Recettes réelles de fonctionnement / population</t>
  </si>
  <si>
    <t>T 4.3.b - Impôts et taxes / population</t>
  </si>
  <si>
    <t>T 4.3.c - Impôts et taxes / Recettes réelles de fonctionnement</t>
  </si>
  <si>
    <t>T 4.3.d - Impôts locaux / recettes réelles de fonctionnement</t>
  </si>
  <si>
    <t>T 4.3.e - Concours et dotations de l'Etat / recettes réelles de fonctionnement</t>
  </si>
  <si>
    <t>T 4.3.f - Dotation globale de fonctionnement / recettes réelles de fonctionnement</t>
  </si>
  <si>
    <t>T 4.3.h – Taux d'épargne brute : épargne brute / recettes réelles de fonctionnement</t>
  </si>
  <si>
    <t xml:space="preserve">  CA </t>
  </si>
  <si>
    <t xml:space="preserve">  CA</t>
  </si>
  <si>
    <t xml:space="preserve">Groupements de moins </t>
  </si>
  <si>
    <t>Groupements selon l'appartenance à un groupement au 01/01/2010 (1) :</t>
  </si>
  <si>
    <t xml:space="preserve">T 4.4.b bis – (R4) : Dépenses d'équipement y compris travaux en régie </t>
  </si>
  <si>
    <t>T 4.4.c – (R10) Taux d'équipement : dépenses d'équipement y compris travaux en régie</t>
  </si>
  <si>
    <t>T 4.4.a – Dépenses réelles d'investissement / population</t>
  </si>
  <si>
    <t>T 4.4.a bis – Dépenses réelles d'investissement hors remboursements / population</t>
  </si>
  <si>
    <t>T 4.4.b – Dépenses d'équipement / population</t>
  </si>
  <si>
    <t>T 4.4.d – Subventions d'équipement versées  / dépenses réelles d'investissement</t>
  </si>
  <si>
    <t>T 4.4.e – Emprunts réalisés / dépenses réelles d'investissement</t>
  </si>
  <si>
    <t>T 4.5.a bis – Recettes réelles d'investissement hors emprunts / population</t>
  </si>
  <si>
    <t>T 4.5.b – Dotations et subventions d'équipement / recettes réelles d'investissement</t>
  </si>
  <si>
    <t>T 4.5.c – Fonds de compensation pour la TVA (FCTVA) / recettes réelles d'investissement</t>
  </si>
  <si>
    <t>T 4.5.d – Autres recettes d'investissement / recettes réelles d'investissement</t>
  </si>
  <si>
    <t>T 4.6.e - (R9) : Marge d'autofinancement courant (MAC) :</t>
  </si>
  <si>
    <t>T 4.6.b – Annuité de la dette / population</t>
  </si>
  <si>
    <t>Dépenses d'intervention : en M14, débit net des comptes 655 et 657; en M57, débit net des comptes 651, 652, 655, 656, 657</t>
  </si>
  <si>
    <t>Services généraux des administrations publiques locales</t>
  </si>
  <si>
    <t>Administration générale</t>
  </si>
  <si>
    <t>Conseil, assemblée locale</t>
  </si>
  <si>
    <t>Sécurité et salubrité publiques</t>
  </si>
  <si>
    <t>Gendarmerie, police, sécurité, justice</t>
  </si>
  <si>
    <t>Pompiers, incendies et secours</t>
  </si>
  <si>
    <t>Hygiène et salubrité publique</t>
  </si>
  <si>
    <t>Autres services de protection civile</t>
  </si>
  <si>
    <t>Enseignement, formation et apprentissage</t>
  </si>
  <si>
    <t>Services communs</t>
  </si>
  <si>
    <t>Enseignement du premier degré</t>
  </si>
  <si>
    <t>Enseignement du second degré</t>
  </si>
  <si>
    <t>Enseignement supérieur, professionnel et continue</t>
  </si>
  <si>
    <t>Hébergement et restauration scolaire</t>
  </si>
  <si>
    <t>Autres services annexes de l'enseignement</t>
  </si>
  <si>
    <t>Culture</t>
  </si>
  <si>
    <t>Expression et action culturelles</t>
  </si>
  <si>
    <t>Conservation et diffusion des patrimoines</t>
  </si>
  <si>
    <t>Sport et jeunesse</t>
  </si>
  <si>
    <t>Sports</t>
  </si>
  <si>
    <t>Jeunesse et loisirs</t>
  </si>
  <si>
    <t>Santé, action sociale et familiale</t>
  </si>
  <si>
    <t>Santé</t>
  </si>
  <si>
    <t>Personnes handicapées</t>
  </si>
  <si>
    <t>Personnes âgées</t>
  </si>
  <si>
    <t>Autre actions sociales et familiales</t>
  </si>
  <si>
    <t>Environnement, aménagement et services urbains</t>
  </si>
  <si>
    <t>Eau et assainissement</t>
  </si>
  <si>
    <t>Déchets et propreté urbaine</t>
  </si>
  <si>
    <t>Eclairage public</t>
  </si>
  <si>
    <t>Espaces verts urbains</t>
  </si>
  <si>
    <t>Autres aménagements et services urbains divers</t>
  </si>
  <si>
    <t>Transports</t>
  </si>
  <si>
    <t>Transports scolaires</t>
  </si>
  <si>
    <t>Transports (hors scolaire)</t>
  </si>
  <si>
    <t>Voirie et routes</t>
  </si>
  <si>
    <t>Equipement de voirie</t>
  </si>
  <si>
    <t>Action économique transversale</t>
  </si>
  <si>
    <t>Interventions économiques</t>
  </si>
  <si>
    <t>Foires et marchés</t>
  </si>
  <si>
    <t>Aides au tourisme</t>
  </si>
  <si>
    <t>Autres aides sectorielles</t>
  </si>
  <si>
    <t>Autres opérations non ventilées</t>
  </si>
  <si>
    <t>en millions d'euros</t>
  </si>
  <si>
    <t>TOTAL</t>
  </si>
  <si>
    <r>
      <rPr>
        <b/>
        <sz val="11"/>
        <color theme="1"/>
        <rFont val="Arial"/>
        <family val="2"/>
      </rPr>
      <t xml:space="preserve">R2 </t>
    </r>
    <r>
      <rPr>
        <sz val="11"/>
        <color theme="1"/>
        <rFont val="Arial"/>
        <family val="2"/>
      </rPr>
      <t>: Produit des impositions directes hors fiscalité reversée / habitant</t>
    </r>
  </si>
  <si>
    <r>
      <rPr>
        <b/>
        <sz val="11"/>
        <color theme="1"/>
        <rFont val="Arial"/>
        <family val="2"/>
      </rPr>
      <t xml:space="preserve">R6 </t>
    </r>
    <r>
      <rPr>
        <sz val="11"/>
        <color theme="1"/>
        <rFont val="Arial"/>
        <family val="2"/>
      </rPr>
      <t>: DGF / habitant</t>
    </r>
  </si>
  <si>
    <t>Dépenses de fonctionnement</t>
  </si>
  <si>
    <t>de 10 000 à moins</t>
  </si>
  <si>
    <t>10 000 hab. et plus</t>
  </si>
  <si>
    <t>Dépenses d'investissement hors remboursement</t>
  </si>
  <si>
    <t>en € / habitant</t>
  </si>
  <si>
    <t>APA</t>
  </si>
  <si>
    <t>RSA-Régularisations du RMI</t>
  </si>
  <si>
    <t>Infrastructures et services liés aux transports</t>
  </si>
  <si>
    <t>de 50 000 à moins</t>
  </si>
  <si>
    <t xml:space="preserve">Ensemble </t>
  </si>
  <si>
    <t>(b) Il n'y a pas de métropole, ni de communauté urbaine (CU) de moins de 50 000 habitants.</t>
  </si>
  <si>
    <t xml:space="preserve">Services communs </t>
  </si>
  <si>
    <t xml:space="preserve">Services communs  </t>
  </si>
  <si>
    <t xml:space="preserve">Services communs   </t>
  </si>
  <si>
    <t xml:space="preserve">Services communs    </t>
  </si>
  <si>
    <t xml:space="preserve">Services communs     </t>
  </si>
  <si>
    <t xml:space="preserve">Services communs      </t>
  </si>
  <si>
    <t xml:space="preserve">Services communs       </t>
  </si>
  <si>
    <t xml:space="preserve"> CA </t>
  </si>
  <si>
    <t xml:space="preserve"> CA</t>
  </si>
  <si>
    <t xml:space="preserve"> Métropoles et CU </t>
  </si>
  <si>
    <t xml:space="preserve"> métropoles et CU</t>
  </si>
  <si>
    <r>
      <t xml:space="preserve">T 5.1 -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de fonctionnement</t>
    </r>
  </si>
  <si>
    <r>
      <t>T 5.2 - Présentation fonctionnelle des comptes des métropoles</t>
    </r>
    <r>
      <rPr>
        <b/>
        <vertAlign val="superscript"/>
        <sz val="14"/>
        <color indexed="12"/>
        <rFont val="Arial"/>
        <family val="2"/>
      </rPr>
      <t xml:space="preserve"> (a) </t>
    </r>
    <r>
      <rPr>
        <b/>
        <sz val="14"/>
        <color indexed="12"/>
        <rFont val="Arial"/>
        <family val="2"/>
      </rPr>
      <t xml:space="preserve">et communautés urbaines par strate de population des groupements </t>
    </r>
    <r>
      <rPr>
        <b/>
        <vertAlign val="superscript"/>
        <sz val="14"/>
        <color indexed="12"/>
        <rFont val="Arial"/>
        <family val="2"/>
      </rPr>
      <t>(b)</t>
    </r>
    <r>
      <rPr>
        <b/>
        <sz val="14"/>
        <color indexed="12"/>
        <rFont val="Arial"/>
        <family val="2"/>
      </rPr>
      <t xml:space="preserve"> : dépenses d'investissement</t>
    </r>
  </si>
  <si>
    <t>Dépenses totales hors remboursement</t>
  </si>
  <si>
    <t>Somme des dépenses réelles de fonctionnement et des dépenses réelles d'investissement hors remboursement.</t>
  </si>
  <si>
    <t>Dépenses réelles totales hors remboursement : Somme des dépenses réelles de fonctionnement et des dépenses réelles d'investissement hors remboursement.</t>
  </si>
  <si>
    <t xml:space="preserve">CC </t>
  </si>
  <si>
    <t xml:space="preserve"> des CC de</t>
  </si>
  <si>
    <t>Logement, habitat</t>
  </si>
  <si>
    <r>
      <t>CU</t>
    </r>
    <r>
      <rPr>
        <i/>
        <sz val="10"/>
        <rFont val="Arial"/>
        <family val="2"/>
      </rPr>
      <t xml:space="preserve">: Communauté Urbaine ; </t>
    </r>
    <r>
      <rPr>
        <b/>
        <i/>
        <sz val="10"/>
        <rFont val="Arial"/>
        <family val="2"/>
      </rPr>
      <t>CA</t>
    </r>
    <r>
      <rPr>
        <i/>
        <sz val="10"/>
        <rFont val="Arial"/>
        <family val="2"/>
      </rPr>
      <t xml:space="preserve">: Communauté d'Agglomération; </t>
    </r>
    <r>
      <rPr>
        <b/>
        <i/>
        <sz val="10"/>
        <rFont val="Arial"/>
        <family val="2"/>
      </rPr>
      <t>CC</t>
    </r>
    <r>
      <rPr>
        <i/>
        <sz val="10"/>
        <rFont val="Arial"/>
        <family val="2"/>
      </rPr>
      <t>: Communauté de Communes.</t>
    </r>
  </si>
  <si>
    <r>
      <rPr>
        <b/>
        <sz val="8"/>
        <rFont val="Arial"/>
        <family val="2"/>
      </rPr>
      <t>Article R5211-14 du Code général des collectivités territoriales :</t>
    </r>
    <r>
      <rPr>
        <sz val="8"/>
        <rFont val="Arial"/>
        <family val="2"/>
      </rPr>
      <t xml:space="preserve"> Entrée en vigueur le 2005-12-29. Les chapitres et les articles du budget d'un établissement public de coopération intercommunale sont définis par le décret mentionné à l'article R. 2311-1. Les dispositions de l'article R. 2311-1 relatives à la présentation fonctionnelle et à la présentation par nature sont applicables au budget de l'établissement public de coopération intercommunale, compte tenu des modalités de vote retenues par l'assemblée délibérante et des dispositions ci-après. Le budget de l'établissement public de coopération intercommunale comprenant une commune de 10 000 habitants et plus est voté et présenté comme celui des communes de 10 000 habitants et plus dans les conditions de l'article R. 2311-1. Lorsqu'il comprend une commune de 3 500 habitants à moins de 10 000 habitants, il est voté par nature avec une présentation fonctionnelle identique à celle des communes de 3 500 à moins de 10 000 habitants dans les conditions de l'article R. 2311-1. Lorsqu'il ne comprend aucune commune de 3 500 habitants et plus, il est voté par nature ; si l'assemblée délibérante en décide ainsi, il peut comporter une présentation fonctionnelle dans les conditions prévues au dernier alinéa du 1° du II de l'article R. 2311-1. La présentation fonctionnelle croisée n'est pas applicable à un service public intercommunal à activité unique érigé en établissement public ou faisant l'objet d'un budget annexe. Nota: Les dispositions du décret 2005-1661 du 27 décembre 2005 entrent en vigueur à compter de l'exercice 2006.</t>
    </r>
  </si>
  <si>
    <t>(a) cf. Article R5211-14 du Code général des collectivités territoriales  (ci-dessous)</t>
  </si>
  <si>
    <t>(c) Il n'y a pas de métropole, ni de communauté urbaine (CU) de moins de 50 000 habitants.</t>
  </si>
  <si>
    <r>
      <t xml:space="preserve">Groupements </t>
    </r>
    <r>
      <rPr>
        <vertAlign val="superscript"/>
        <sz val="10"/>
        <color indexed="12"/>
        <rFont val="Arial"/>
        <family val="2"/>
      </rPr>
      <t>(b)</t>
    </r>
  </si>
  <si>
    <r>
      <t xml:space="preserve">Nombre de groupements </t>
    </r>
    <r>
      <rPr>
        <i/>
        <vertAlign val="superscript"/>
        <sz val="10"/>
        <rFont val="Arial"/>
        <family val="2"/>
      </rPr>
      <t>(a)</t>
    </r>
  </si>
  <si>
    <t>(a) Il s'agit, plus précisément, du nombre de budgets principaux d'EPCI à fiscalité propre. Bien qu'elle ne soit pas « stricto sensu » un EPCI, la métropole de Lyon est comptabilisée comme un budget intercommunal à fiscalité propre.</t>
  </si>
  <si>
    <t>(b) Il s'agit des groupements des 5 départements d'outre-mer (y compris Mayotte).</t>
  </si>
  <si>
    <t xml:space="preserve">(a) Il s'agit, plus précisément, du nombre de budgets principaux d'EPCI à fiscalité propre. </t>
  </si>
  <si>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Communauté de communes.</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</si>
  <si>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xml:space="preserve"> Communauté de Communes.</t>
    </r>
  </si>
  <si>
    <r>
      <t xml:space="preserve">Groupements </t>
    </r>
    <r>
      <rPr>
        <vertAlign val="superscript"/>
        <sz val="10"/>
        <color indexed="12"/>
        <rFont val="Arial"/>
        <family val="2"/>
      </rPr>
      <t>(a)</t>
    </r>
  </si>
  <si>
    <t>par strate</t>
  </si>
  <si>
    <t xml:space="preserve"> communes</t>
  </si>
  <si>
    <t>moyen de</t>
  </si>
  <si>
    <t>Strate par taille de population de groupement (Strate intercommunale)</t>
  </si>
  <si>
    <t>de groupement</t>
  </si>
  <si>
    <t>par groupement</t>
  </si>
  <si>
    <t xml:space="preserve"> communes </t>
  </si>
  <si>
    <t>(a) Il s'agit, plus précisément, du nombre de budgets principaux d'EPCI à fiscalité propre présents dans le fichier des comptes de gestion. Bien qu'elle ne soit pas « stricto sensu » un EPCI puisqu'elle est une collectivité territoriale à part entière avec un statut particulier, au sens de l'article 72 de la Constitution,</t>
  </si>
  <si>
    <t>Définitions des grandeurs comptables à partir de la nomenclature M14 et M57 :</t>
  </si>
  <si>
    <t>Le régime fiscal :</t>
  </si>
  <si>
    <r>
      <rPr>
        <b/>
        <u/>
        <sz val="10"/>
        <color rgb="FF0000FF"/>
        <rFont val="Arial"/>
        <family val="2"/>
      </rPr>
      <t xml:space="preserve">France entière </t>
    </r>
    <r>
      <rPr>
        <b/>
        <sz val="10"/>
        <color rgb="FF0000FF"/>
        <rFont val="Arial"/>
        <family val="2"/>
      </rPr>
      <t>:</t>
    </r>
    <r>
      <rPr>
        <sz val="10"/>
        <rFont val="Arial"/>
        <family val="2"/>
      </rPr>
      <t xml:space="preserve"> ensemble constitué de la France métropolitaine et des départements d'Outre-mer y compris Mayotte.</t>
    </r>
  </si>
  <si>
    <r>
      <rPr>
        <b/>
        <u/>
        <sz val="10"/>
        <color rgb="FF0000FF"/>
        <rFont val="Arial"/>
        <family val="2"/>
      </rPr>
      <t>Métropole </t>
    </r>
    <r>
      <rPr>
        <b/>
        <sz val="10"/>
        <color rgb="FF0000FF"/>
        <rFont val="Arial"/>
        <family val="2"/>
      </rPr>
      <t>:</t>
    </r>
    <r>
      <rPr>
        <b/>
        <sz val="10"/>
        <color rgb="FF000000"/>
        <rFont val="Arial"/>
        <family val="2"/>
      </rPr>
      <t xml:space="preserve"> </t>
    </r>
    <r>
      <rPr>
        <sz val="10"/>
        <color rgb="FF000000"/>
        <rFont val="Arial"/>
        <family val="2"/>
      </rPr>
      <t>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t>
    </r>
    <r>
      <rPr>
        <vertAlign val="superscript"/>
        <sz val="10"/>
        <color rgb="FF000000"/>
        <rFont val="Arial"/>
        <family val="2"/>
      </rPr>
      <t>er</t>
    </r>
    <r>
      <rPr>
        <sz val="10"/>
        <color rgb="FF000000"/>
        <rFont val="Arial"/>
        <family val="2"/>
      </rPr>
      <t xml:space="preserve">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A noter que la loi n° 2017-257 du 28 février 2017 relative au statut de Paris et à l’aménagement métropolitain ouvre la possibilité à 7 nouveaux EPCI de se transformer en métropoles à l’avenir.</t>
    </r>
  </si>
  <si>
    <r>
      <rPr>
        <b/>
        <u/>
        <sz val="10"/>
        <color rgb="FF0000FF"/>
        <rFont val="Arial"/>
        <family val="2"/>
      </rPr>
      <t xml:space="preserve">Communauté d’agglomération (CA) </t>
    </r>
    <r>
      <rPr>
        <b/>
        <sz val="10"/>
        <color rgb="FF0000FF"/>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</si>
  <si>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T 2.4</t>
  </si>
  <si>
    <t>T 2.5</t>
  </si>
  <si>
    <t>T 2.6</t>
  </si>
  <si>
    <t>T 2.7</t>
  </si>
  <si>
    <t>T 2.8</t>
  </si>
  <si>
    <t>T 2.9</t>
  </si>
  <si>
    <t>T 3.1</t>
  </si>
  <si>
    <t>T 3.2</t>
  </si>
  <si>
    <t>Présentation fonctionnelle des comptes des métropoles et communautés urbaines par strate de population des groupements : dépenses d'investissement</t>
  </si>
  <si>
    <t>Présentation fonctionnelle des comptes des métropoles et communautés urbaines par strate de population des groupements : dépenses de fonctionnement</t>
  </si>
  <si>
    <t>Présentation fonctionnelle des comptes des métropoles et communautés urbaines par strate de population des groupements : dépenses totales</t>
  </si>
  <si>
    <t>Présentation fonctionnelle des comptes des communautés d'agglomération par strate de population des groupements : dépenses de fonctionnement</t>
  </si>
  <si>
    <t>Présentation fonctionnelle des comptes des communautés d'agglomération par strate de population des groupements : dépenses d'investissement</t>
  </si>
  <si>
    <t>Présentation fonctionnelle des comptes des communautés d'agglomération par strate de population des groupements : dépenses totales</t>
  </si>
  <si>
    <t>Présentation fonctionnelle des comptes des communautés de communes de 10 000 hab. et plus par strate de population des groupements : dépenses de fonctionnement</t>
  </si>
  <si>
    <t>Présentation fonctionnelle des comptes des communautés de communes de 10 000 hab. et plus par strate de population des groupements : dépenses d'investissement</t>
  </si>
  <si>
    <t>Présentation fonctionnelle des comptes des communautés de communes de 10 000 hab. et plus par strate de population des groupements : dépenses totales</t>
  </si>
  <si>
    <r>
      <t>Groupements à fiscalité propre selon l'appartenance à une région</t>
    </r>
    <r>
      <rPr>
        <b/>
        <i/>
        <sz val="11"/>
        <rFont val="Arial"/>
        <family val="2"/>
      </rPr>
      <t xml:space="preserve"> :</t>
    </r>
  </si>
  <si>
    <r>
      <t>Outre-Mer</t>
    </r>
    <r>
      <rPr>
        <vertAlign val="superscript"/>
        <sz val="11"/>
        <rFont val="Arial"/>
        <family val="2"/>
      </rPr>
      <t>(1)</t>
    </r>
  </si>
  <si>
    <r>
      <t>- à une CU ou métropole</t>
    </r>
    <r>
      <rPr>
        <vertAlign val="superscript"/>
        <sz val="11"/>
        <rFont val="Arial"/>
        <family val="2"/>
      </rPr>
      <t>(2)</t>
    </r>
  </si>
  <si>
    <t>(1) Il s'agit des groupements des 5 départements d'outre-mer (y compris Mayotte).</t>
  </si>
  <si>
    <r>
      <t>Groupements selon l'appartenance à une région</t>
    </r>
    <r>
      <rPr>
        <b/>
        <i/>
        <sz val="11"/>
        <rFont val="Arial"/>
        <family val="2"/>
      </rPr>
      <t xml:space="preserve"> :</t>
    </r>
  </si>
  <si>
    <t>T 5.7</t>
  </si>
  <si>
    <t>T 5.8</t>
  </si>
  <si>
    <t>T 5.9</t>
  </si>
  <si>
    <t>(a)  Pour une définition des groupements de « montagne » voir la fiche méthodologique ci-dessous ou l'annexe 2 : Zonage ou classifications utilisés.</t>
  </si>
  <si>
    <r>
      <rPr>
        <b/>
        <sz val="11"/>
        <color theme="1"/>
        <rFont val="Arial"/>
        <family val="2"/>
      </rPr>
      <t>R1 :</t>
    </r>
    <r>
      <rPr>
        <sz val="11"/>
        <color theme="1"/>
        <rFont val="Arial"/>
        <family val="2"/>
      </rPr>
      <t xml:space="preserve"> Dépenses réelles de fonctionnement (DRF)  /  habitant</t>
    </r>
  </si>
  <si>
    <r>
      <rPr>
        <b/>
        <sz val="11"/>
        <color theme="1"/>
        <rFont val="Arial"/>
        <family val="2"/>
      </rPr>
      <t>R2 :</t>
    </r>
    <r>
      <rPr>
        <sz val="11"/>
        <color theme="1"/>
        <rFont val="Arial"/>
        <family val="2"/>
      </rPr>
      <t xml:space="preserve"> Produit des impositions directes hors fiscalité reversée / habitant </t>
    </r>
  </si>
  <si>
    <r>
      <rPr>
        <b/>
        <sz val="11"/>
        <color theme="1"/>
        <rFont val="Arial"/>
        <family val="2"/>
      </rPr>
      <t>R2 bis :</t>
    </r>
    <r>
      <rPr>
        <sz val="11"/>
        <color theme="1"/>
        <rFont val="Arial"/>
        <family val="2"/>
      </rPr>
      <t xml:space="preserve"> Produit des impositions directes y compris fiscalité reversée / habitant </t>
    </r>
  </si>
  <si>
    <r>
      <rPr>
        <b/>
        <sz val="11"/>
        <color theme="1"/>
        <rFont val="Arial"/>
        <family val="2"/>
      </rPr>
      <t>R3 :</t>
    </r>
    <r>
      <rPr>
        <sz val="11"/>
        <color theme="1"/>
        <rFont val="Arial"/>
        <family val="2"/>
      </rPr>
      <t xml:space="preserve"> Recettes réelles de fonctionnement (RRF) / habitant </t>
    </r>
  </si>
  <si>
    <r>
      <rPr>
        <b/>
        <sz val="11"/>
        <color theme="1"/>
        <rFont val="Arial"/>
        <family val="2"/>
      </rPr>
      <t>R5 :</t>
    </r>
    <r>
      <rPr>
        <sz val="11"/>
        <color theme="1"/>
        <rFont val="Arial"/>
        <family val="2"/>
      </rPr>
      <t xml:space="preserve"> Dette / habitant </t>
    </r>
  </si>
  <si>
    <r>
      <rPr>
        <b/>
        <sz val="11"/>
        <color theme="1"/>
        <rFont val="Arial"/>
        <family val="2"/>
      </rPr>
      <t>R6 :</t>
    </r>
    <r>
      <rPr>
        <sz val="11"/>
        <color theme="1"/>
        <rFont val="Arial"/>
        <family val="2"/>
      </rPr>
      <t xml:space="preserve"> DGF / habitant </t>
    </r>
  </si>
  <si>
    <t xml:space="preserve">Logement, habitat </t>
  </si>
  <si>
    <t xml:space="preserve">Services communs        </t>
  </si>
  <si>
    <r>
      <t xml:space="preserve">T 5.3 -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totales</t>
    </r>
  </si>
  <si>
    <r>
      <t xml:space="preserve">T 5.7 -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de fonctionnement</t>
    </r>
  </si>
  <si>
    <t>(b) Il n'y a pas de communautés de communes de plus de 300 000 habitants.</t>
  </si>
  <si>
    <r>
      <t xml:space="preserve">T 5.8 -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d'investissement</t>
    </r>
  </si>
  <si>
    <r>
      <t xml:space="preserve">T 5.9 - Présentation fonctionnelle des comptes des communautés de communes de 10 000 habitants et plus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totales</t>
    </r>
  </si>
  <si>
    <t>qui exerce à la fois les compétences dévolues aux conseils départementaux et celles dévolues aux métropoles, la métropole de Lyon est comptabilisée comme un budget d'établissement public de coopération intercommunale à fiscalité propre (EPCIFP).</t>
  </si>
  <si>
    <r>
      <t xml:space="preserve"> Total </t>
    </r>
    <r>
      <rPr>
        <vertAlign val="superscript"/>
        <sz val="10"/>
        <rFont val="Arial"/>
        <family val="2"/>
      </rPr>
      <t>(b)</t>
    </r>
  </si>
  <si>
    <r>
      <t xml:space="preserve"> Total </t>
    </r>
    <r>
      <rPr>
        <vertAlign val="superscript"/>
        <sz val="10"/>
        <rFont val="Arial"/>
        <family val="2"/>
      </rPr>
      <t>(a)</t>
    </r>
  </si>
  <si>
    <t>Champ : Groupements à fiscalté propre y compris la métropole de Lyon, la métropole du Grand Paris et ses établissement publics territotiaux; France entière (France métropolitaine et DOM).</t>
  </si>
  <si>
    <t>(b) y compris la métropole de Lyon, la métropole du Grand Paris et ses établissements publics territoriaux (EPT).</t>
  </si>
  <si>
    <t>(a) Pour une définition des groupements de « montagne » voir la fiche méthodologique ci-dessous ou l'annexe 2 : Zonages et classifications utilisés.</t>
  </si>
  <si>
    <t>(a) Pour une définition des groupements de « montagne » voir l'encadré méthodologique ci-dessous ou l'annexe 2 : Zonages et classifications utilisés.</t>
  </si>
  <si>
    <t>(a)  Pour une définition des groupements de « montagne » voir la fiche méthodologique ci-dessous ou l'annexe 2 : Zonages et classifications utilisés.</t>
  </si>
  <si>
    <t>Somme des dépenses réelles de fonctionnement et des dépenses réelles d'investissement (y compris les remboursements).</t>
  </si>
  <si>
    <t>Part relative des impôts et taxes dans le total des recettes réelles de fonctionnement.</t>
  </si>
  <si>
    <t>L'annuité de la dette est calculée hors gestion active de la dette.</t>
  </si>
  <si>
    <t>(2) y compris la métropole de Lyon, la métropole du Grand Paris et ses établissements publics territoriaux (EPT).</t>
  </si>
  <si>
    <r>
      <rPr>
        <b/>
        <sz val="10"/>
        <color rgb="FF0000FF"/>
        <rFont val="Arial"/>
        <family val="2"/>
      </rPr>
      <t xml:space="preserve">Population totale </t>
    </r>
    <r>
      <rPr>
        <sz val="10"/>
        <rFont val="Arial"/>
        <family val="2"/>
      </rPr>
      <t xml:space="preserve">: Dans le recensement de la population, la «population totale» est égale à la  «population municipale» augmentée de la «population comptée à part», c’est-à-dire les personnes recensées sur d’autres communes mais qui ont conservé un lien avec une résidence sur la commune (par exemple les étudiants). La somme de toutes les populations totales dépasse donc la population réelle, du fait des personnes comptées à part, comptées une fois dans leur commune de résidence et une fois dans leur commune de rattachement occasionnel. </t>
    </r>
  </si>
  <si>
    <t xml:space="preserve">Les EPCI classés en «zone de montagne» : </t>
  </si>
  <si>
    <r>
      <t xml:space="preserve">Métropole de Lyon </t>
    </r>
    <r>
      <rPr>
        <b/>
        <sz val="10"/>
        <color rgb="FF0000FF"/>
        <rFont val="Arial"/>
        <family val="2"/>
      </rPr>
      <t>:</t>
    </r>
    <r>
      <rPr>
        <b/>
        <u/>
        <sz val="10"/>
        <color rgb="FF0000FF"/>
        <rFont val="Arial"/>
        <family val="2"/>
      </rPr>
      <t xml:space="preserve"> </t>
    </r>
  </si>
  <si>
    <t>Communauté urbaine (CU) :</t>
  </si>
  <si>
    <t xml:space="preserve">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</si>
  <si>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</si>
  <si>
    <r>
      <rPr>
        <b/>
        <u/>
        <sz val="10"/>
        <color rgb="FF0000FF"/>
        <rFont val="Arial"/>
        <family val="2"/>
      </rPr>
      <t>Communauté de communes (CC) :</t>
    </r>
    <r>
      <rPr>
        <sz val="10"/>
        <rFont val="Arial"/>
        <family val="2"/>
      </rPr>
      <t xml:space="preserve"> </t>
    </r>
  </si>
  <si>
    <t xml:space="preserve"> 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t>
  </si>
  <si>
    <t>Le régime de fiscalité additionnelle  sur les quatre taxes (FA) :</t>
  </si>
  <si>
    <t xml:space="preserve"> Le régime à fiscalité professionnelle unique (FPU) :</t>
  </si>
  <si>
    <t>CU : communauté urbaine, CA : communauté d'agglomération, CC à FPU : communauté de communes à fiscalité professionnelle unique, CC à FA : communauté de communes à fiscalité additionnelle.</t>
  </si>
  <si>
    <t>https://www.collectivites-locales.gouv.fr/etudes-et-statistiques-locales</t>
  </si>
  <si>
    <t>de 10 000</t>
  </si>
  <si>
    <t xml:space="preserve">Impôts et taxes </t>
  </si>
  <si>
    <t xml:space="preserve">- Impôts locaux </t>
  </si>
  <si>
    <t xml:space="preserve">Concours de l'État </t>
  </si>
  <si>
    <r>
      <t>- DGF</t>
    </r>
    <r>
      <rPr>
        <vertAlign val="superscript"/>
        <sz val="11"/>
        <rFont val="Arial"/>
        <family val="2"/>
      </rPr>
      <t xml:space="preserve"> </t>
    </r>
  </si>
  <si>
    <r>
      <t xml:space="preserve">Taux d'épargne brute </t>
    </r>
    <r>
      <rPr>
        <vertAlign val="superscript"/>
        <sz val="11"/>
        <rFont val="Arial"/>
        <family val="2"/>
      </rPr>
      <t>(b)</t>
    </r>
    <r>
      <rPr>
        <sz val="11"/>
        <rFont val="Arial"/>
        <family val="2"/>
      </rPr>
      <t xml:space="preserve"> = (3) / (2) </t>
    </r>
    <r>
      <rPr>
        <vertAlign val="superscript"/>
        <sz val="11"/>
        <rFont val="Arial"/>
        <family val="2"/>
      </rPr>
      <t xml:space="preserve"> </t>
    </r>
  </si>
  <si>
    <r>
      <t xml:space="preserve">Taux d'épargne nette </t>
    </r>
    <r>
      <rPr>
        <vertAlign val="superscript"/>
        <sz val="11"/>
        <rFont val="Arial"/>
        <family val="2"/>
      </rPr>
      <t>(b)</t>
    </r>
    <r>
      <rPr>
        <sz val="11"/>
        <rFont val="Arial"/>
        <family val="2"/>
      </rPr>
      <t xml:space="preserve"> = [(3)-(8)] / (2)  </t>
    </r>
  </si>
  <si>
    <r>
      <t xml:space="preserve">Taux d'endettement </t>
    </r>
    <r>
      <rPr>
        <vertAlign val="superscript"/>
        <sz val="11"/>
        <rFont val="Arial"/>
        <family val="2"/>
      </rPr>
      <t>(b)</t>
    </r>
    <r>
      <rPr>
        <sz val="11"/>
        <rFont val="Arial"/>
        <family val="2"/>
      </rPr>
      <t xml:space="preserve"> = (12) / (2) </t>
    </r>
  </si>
  <si>
    <t>(c) écarts en nombre d'années.</t>
  </si>
  <si>
    <t>Les EPCI concernés sont les groupements à fiscalité propre y compris la MGP de Paris et ses EPT et y compris la métropole de Lyon.</t>
  </si>
  <si>
    <t>(a) Y compris la métropole de Lyon, la métropole du Grand Paris et ses établissements publics territoriaux (EPT).</t>
  </si>
  <si>
    <t>(2) Y compris la métropole de Lyon, la métropole du Grand Paris et ses établissements publics territoriaux (EPT).</t>
  </si>
  <si>
    <r>
      <t>Outre-Mer</t>
    </r>
    <r>
      <rPr>
        <vertAlign val="superscript"/>
        <sz val="11"/>
        <rFont val="Arial"/>
        <family val="2"/>
      </rPr>
      <t>(a)</t>
    </r>
  </si>
  <si>
    <r>
      <t>- à une CU ou métropole</t>
    </r>
    <r>
      <rPr>
        <vertAlign val="superscript"/>
        <sz val="11"/>
        <rFont val="Arial"/>
        <family val="2"/>
      </rPr>
      <t>(b)</t>
    </r>
  </si>
  <si>
    <t>(b) Y compris la métropole de Lyon, la métropole du Grand Paris et ses établissements publics territoriaux (EPT).</t>
  </si>
  <si>
    <r>
      <rPr>
        <b/>
        <sz val="11"/>
        <rFont val="Arial"/>
        <family val="2"/>
      </rPr>
      <t xml:space="preserve">R7 </t>
    </r>
    <r>
      <rPr>
        <sz val="11"/>
        <rFont val="Arial"/>
        <family val="2"/>
      </rPr>
      <t xml:space="preserve">: Dépenses de personnel / dépenses réelles de fonctionnement </t>
    </r>
    <r>
      <rPr>
        <vertAlign val="superscript"/>
        <sz val="11"/>
        <rFont val="Arial"/>
        <family val="2"/>
      </rPr>
      <t>(b)</t>
    </r>
  </si>
  <si>
    <r>
      <rPr>
        <b/>
        <sz val="11"/>
        <rFont val="Arial"/>
        <family val="2"/>
      </rPr>
      <t>R9</t>
    </r>
    <r>
      <rPr>
        <sz val="11"/>
        <rFont val="Arial"/>
        <family val="2"/>
      </rPr>
      <t xml:space="preserve"> : Marge d'autofinancement courant (MAC)=(DRF+Remboursement de dette) / RRF </t>
    </r>
    <r>
      <rPr>
        <vertAlign val="superscript"/>
        <sz val="11"/>
        <rFont val="Arial"/>
        <family val="2"/>
      </rPr>
      <t>(b)</t>
    </r>
  </si>
  <si>
    <t>Champ : Groupements à fiscalité propre y compris la métropole de Lyon, la métropole du Grand Paris et ses établissement publics territotiaux; France entière (France métropolitaine et DOM).</t>
  </si>
  <si>
    <t>Groupements de 100 000 habitants et plus (y c. la métropole de Lyon)</t>
  </si>
  <si>
    <t>(b) Y compris la métropole de Lyon .</t>
  </si>
  <si>
    <t>(a) Y compris la métropole de Lyon.</t>
  </si>
  <si>
    <r>
      <rPr>
        <sz val="10"/>
        <color rgb="FF0000FF"/>
        <rFont val="Arial"/>
        <family val="2"/>
      </rPr>
      <t xml:space="preserve">• </t>
    </r>
    <r>
      <rPr>
        <u/>
        <sz val="10"/>
        <color rgb="FF0000FF"/>
        <rFont val="Arial"/>
        <family val="2"/>
      </rPr>
      <t>Ratio 10</t>
    </r>
    <r>
      <rPr>
        <sz val="10"/>
        <color rgb="FF0000FF"/>
        <rFont val="Arial"/>
        <family val="2"/>
      </rPr>
      <t xml:space="preserve"> = dépenses d’équipement "brutes"/ RRF = taux d’équipement : </t>
    </r>
    <r>
      <rPr>
        <sz val="10"/>
        <rFont val="Arial"/>
        <family val="2"/>
      </rPr>
      <t>effort d’équipement de la collectivité au regard de ses ressources. À relativiser sur une année donnée car les programmes d’équipement se jouent souvent sur plusieurs années. Voir le ratio 4 pour la définition des dépenses d'équipement "brutes".</t>
    </r>
  </si>
  <si>
    <t>Collection</t>
  </si>
  <si>
    <t>Statistiques et finances locales (tableaux)</t>
  </si>
  <si>
    <t>ont été élaborés au Département des études et des statistiques locales (DESL)</t>
  </si>
  <si>
    <t>de la Direction générale des collectivités locales (DGCL)</t>
  </si>
  <si>
    <t>par Guillaume LEFORESTIER</t>
  </si>
  <si>
    <t xml:space="preserve">         Les Finances des</t>
  </si>
  <si>
    <t xml:space="preserve">         Groupements de</t>
  </si>
  <si>
    <t xml:space="preserve">         communes à</t>
  </si>
  <si>
    <t xml:space="preserve">         fiscalité propre</t>
  </si>
  <si>
    <t xml:space="preserve">Moins de 15 000 habitants </t>
  </si>
  <si>
    <t>De 15 000 à moins de 30 000 habitants</t>
  </si>
  <si>
    <t>De 30 000 à moins de 50 000 habitants</t>
  </si>
  <si>
    <t>de 15 000</t>
  </si>
  <si>
    <t>De 15 000</t>
  </si>
  <si>
    <t>30 000 hab.</t>
  </si>
  <si>
    <t>De 30 000</t>
  </si>
  <si>
    <t xml:space="preserve">  - dont Guadeloupe</t>
  </si>
  <si>
    <t xml:space="preserve">  - dont Martinique</t>
  </si>
  <si>
    <t xml:space="preserve">  - dont Guyane</t>
  </si>
  <si>
    <t xml:space="preserve">  - dont Réunion</t>
  </si>
  <si>
    <t xml:space="preserve">  - dont Mayotte</t>
  </si>
  <si>
    <r>
      <t xml:space="preserve">Outre-Mer </t>
    </r>
    <r>
      <rPr>
        <b/>
        <i/>
        <vertAlign val="superscript"/>
        <sz val="10"/>
        <rFont val="Arial"/>
        <family val="2"/>
      </rPr>
      <t>(b)</t>
    </r>
    <r>
      <rPr>
        <b/>
        <i/>
        <sz val="10"/>
        <rFont val="Arial"/>
        <family val="2"/>
      </rPr>
      <t xml:space="preserve"> :</t>
    </r>
  </si>
  <si>
    <r>
      <t xml:space="preserve">Outre-Mer </t>
    </r>
    <r>
      <rPr>
        <b/>
        <i/>
        <vertAlign val="superscript"/>
        <sz val="10"/>
        <rFont val="Arial"/>
        <family val="2"/>
      </rPr>
      <t>(a)</t>
    </r>
    <r>
      <rPr>
        <b/>
        <i/>
        <sz val="10"/>
        <rFont val="Arial"/>
        <family val="2"/>
      </rPr>
      <t xml:space="preserve"> :</t>
    </r>
  </si>
  <si>
    <r>
      <t xml:space="preserve">Outre-Mer </t>
    </r>
    <r>
      <rPr>
        <b/>
        <i/>
        <vertAlign val="superscript"/>
        <sz val="10"/>
        <rFont val="Arial"/>
        <family val="2"/>
      </rPr>
      <t xml:space="preserve">(a) </t>
    </r>
    <r>
      <rPr>
        <b/>
        <i/>
        <sz val="10"/>
        <rFont val="Arial"/>
        <family val="2"/>
      </rPr>
      <t>:</t>
    </r>
  </si>
  <si>
    <t>- Péréquation et compensations fiscales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</si>
  <si>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RRF (Taux d'équipement)</t>
    </r>
  </si>
  <si>
    <r>
      <rPr>
        <b/>
        <sz val="11"/>
        <color theme="1"/>
        <rFont val="Arial"/>
        <family val="2"/>
      </rPr>
      <t>R4</t>
    </r>
    <r>
      <rPr>
        <sz val="11"/>
        <color theme="1"/>
        <rFont val="Arial"/>
        <family val="2"/>
      </rPr>
      <t xml:space="preserve"> : Dépenses d'équipement </t>
    </r>
    <r>
      <rPr>
        <sz val="11"/>
        <color theme="1"/>
        <rFont val="Calibri"/>
        <family val="2"/>
      </rPr>
      <t>«</t>
    </r>
    <r>
      <rPr>
        <sz val="11"/>
        <color theme="1"/>
        <rFont val="Arial"/>
        <family val="2"/>
      </rPr>
      <t>brutes</t>
    </r>
    <r>
      <rPr>
        <sz val="11"/>
        <color theme="1"/>
        <rFont val="Calibri"/>
        <family val="2"/>
      </rPr>
      <t>»</t>
    </r>
    <r>
      <rPr>
        <sz val="11"/>
        <color theme="1"/>
        <rFont val="Arial"/>
        <family val="2"/>
      </rPr>
      <t xml:space="preserve"> / habitant</t>
    </r>
  </si>
  <si>
    <r>
      <rPr>
        <b/>
        <sz val="11"/>
        <rFont val="Arial"/>
        <family val="2"/>
      </rPr>
      <t>R4</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habitant</t>
    </r>
  </si>
  <si>
    <r>
      <rPr>
        <b/>
        <sz val="11"/>
        <rFont val="Arial"/>
        <family val="2"/>
      </rPr>
      <t>R10</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xml:space="preserve">/ RRF (Taux d'équipement) </t>
    </r>
    <r>
      <rPr>
        <vertAlign val="superscript"/>
        <sz val="11"/>
        <rFont val="Arial"/>
        <family val="2"/>
      </rPr>
      <t>(b)</t>
    </r>
  </si>
  <si>
    <t>de 30 000 hab.</t>
  </si>
  <si>
    <t>(a) Cette strate de taille de groupement est délimitée à 30 000 habitants, seuil plus pertinent pour les communautés de communes.</t>
  </si>
  <si>
    <t>(b) Cette strate de taille de groupement est délimitée à 30 000 habitants, seuil plus pertinent pour les communautés de communes.</t>
  </si>
  <si>
    <t>En M14 et M57</t>
  </si>
  <si>
    <t>débit des comptes 13, 20, 21, 23, 26, 27, 102, 454, 456 (455 en M57), 458, 481 excepté les comptes 139, 269, 279, 1027, 2768, 10229</t>
  </si>
  <si>
    <t>- dont Guadeloupe</t>
  </si>
  <si>
    <t>- dont Martinique</t>
  </si>
  <si>
    <t>- dont Guyane</t>
  </si>
  <si>
    <t>- dont Réunion</t>
  </si>
  <si>
    <t>- dont Mayotte</t>
  </si>
  <si>
    <r>
      <t>Outre-Mer</t>
    </r>
    <r>
      <rPr>
        <vertAlign val="superscript"/>
        <sz val="11"/>
        <rFont val="Arial"/>
        <family val="2"/>
      </rPr>
      <t xml:space="preserve">(a) </t>
    </r>
    <r>
      <rPr>
        <sz val="11"/>
        <rFont val="Arial"/>
        <family val="2"/>
      </rPr>
      <t>:</t>
    </r>
  </si>
  <si>
    <t>En M14 et M57 :</t>
  </si>
  <si>
    <t>Dépenses de fonctionnement : en M14 et M57, débit net du compte 6 hormis les comptes 675, 676 et 68</t>
  </si>
  <si>
    <t>moins crédit des comptes 236, 237, 238 et augmenté des remboursements de dettes, soit le débit du compte 16 excepté les comptes 169, 1645 et 1688</t>
  </si>
  <si>
    <t>Recettes réelles de fonctionnement : en M14 et M57, crédit net du compte, 7 excepté les comptes, 775, 776, 777 et 78</t>
  </si>
  <si>
    <t xml:space="preserve">Impôts locaux : en M14, crédit net des comptes, 731, 732, 7391, 7392 et 74752 pour les EPT de la MGP; </t>
  </si>
  <si>
    <t>en M57 cédit net des comptes 7311, 732, 73911 et 7392</t>
  </si>
  <si>
    <t>Concours et dotations de l'Etat : en M14, crédit net des comptes, 741, 742, 744, 745, 746, 7483; en M57, crédit net des comptes 741, 742, 743, 744, 745, 746, 7483</t>
  </si>
  <si>
    <t>Recettes réelles de fonctionnement : en M14 et M57, crédit net du compte 7 excepté les comptes, 775, 776, 777 et 78</t>
  </si>
  <si>
    <t>Dotation globale de fonctionnement : en M14 et M57, crédit net du compte, 741</t>
  </si>
  <si>
    <t>Ventes de produits, prestations de services, marchandises : en M14 et M57, crédit net du compte 70.</t>
  </si>
  <si>
    <t>Dépenses réelles d'investissement : débit des comptes 13, 20, 21, 23, 26, 27, 102, 454, 456 (455 en M57), 458, 481 excepté les comptes 139, 269, 279, 1027, 2768, 10229</t>
  </si>
  <si>
    <t>diminué des crédits des comptes 236 (en M57), 237, 238 et augmenté des remboursements de dettes, soit le débit du compte 16 excepté les comptes 169, 1645 et 1688</t>
  </si>
  <si>
    <t xml:space="preserve">diminué des crédits des comptes 236 (en M57), 237, 238 </t>
  </si>
  <si>
    <t>Dépenses pour compte de tiers : débit des comptes 454, 456 (455 en M57) et 458</t>
  </si>
  <si>
    <t>Travaux en régie : crédit du compte 72 (en opération budgétaire)</t>
  </si>
  <si>
    <t>Les emprunts réalisés et les remboursements de dettes sont calculés hors gestion active de la dette.</t>
  </si>
  <si>
    <t>Les recettes réelles d'investissement : crédit des comptes 13, 20, 21, 26, 27, 102, 231, 232, 454, 456 (455 en M57), 458 excepté les comptes 139, 269, 279, 1027, 2768, 10229</t>
  </si>
  <si>
    <t>T 4.5.a – Recettes réelles d'investissement (y compris emprunts) / population</t>
  </si>
  <si>
    <t>Les recettes réelles d'investissement : crédit des comptes 13, 20, 21, 26, 27, 102, 231, 232, 454, 456 (455 en M57), 458 excepté les comptes,139, 269, 279, 1027, 2768, 10229</t>
  </si>
  <si>
    <t>Les recettes réelles d'investissement : crédit des comptes 13, 20, 21, 26, 27, 102, 231, 232, 454, 456 (455 en M57), 458 excepté les comptes 139, 269,279, 1027, 2768, 10229</t>
  </si>
  <si>
    <t>Dotations et subventions d'équipement :  crédit des comptes 13, 102 excepté les comptes 139, 1027, 10222, 10229</t>
  </si>
  <si>
    <t>FCTVA :  recette du compte 10222</t>
  </si>
  <si>
    <t>Les recettes réelles d'investissement : en M14 et M57, crédit des comptes 13, 20, 21, 26, 27, 102, 231, 232, 454, 456 (455 en M57), 458 excepté les comptes 139, 269, 279, 1027, 2768, 10229</t>
  </si>
  <si>
    <t xml:space="preserve">Autres recettes : ce sont les recettes réelles d'investissement hors emprunts moins les dotations et subventions d'équipement et moins le fonds de compensation pour la TVA. </t>
  </si>
  <si>
    <t>Encours de la dette : solde créditeur du compte 16 excepté les comptes 1688 et 169</t>
  </si>
  <si>
    <t>Les remboursements de dettes sont calculés hors gestion active de la dette.</t>
  </si>
  <si>
    <t>Aux dépenses réelles de fonctionnement, on retire les travaux en régie (crédit du compte 72, en opérations budgétaires).</t>
  </si>
  <si>
    <t>Rapport entre les charges courantes augmentées des remboursements de la dette et les recettes courantes.</t>
  </si>
  <si>
    <t>Un ratio supérieur à 100 exprime que les charges courantes et de remboursement ne sont pas totalement financées par les recettes courantes.</t>
  </si>
  <si>
    <t>Dépenses de fonctionnement : débit net du compte 6 hormis les comptes 675, 676 et 68 , augmenté du remboursements de dettes, soit le débit du compte 16 excepté les comptes 169, 1645 et 1688</t>
  </si>
  <si>
    <t xml:space="preserve">Recettes de fonctionnement : crédit net des comptes 7 (sauf 775, 776, 777, 78) </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</si>
  <si>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xml:space="preserve"> / RRF (Taux d'équipement)</t>
    </r>
  </si>
  <si>
    <r>
      <rPr>
        <b/>
        <sz val="10"/>
        <color theme="1"/>
        <rFont val="Arial"/>
        <family val="2"/>
      </rPr>
      <t>R10</t>
    </r>
    <r>
      <rPr>
        <sz val="10"/>
        <color theme="1"/>
        <rFont val="Arial"/>
        <family val="2"/>
      </rPr>
      <t xml:space="preserve"> : Dépenses d'équipement «brutes» / RRF (Taux d'équipement)</t>
    </r>
  </si>
  <si>
    <r>
      <rPr>
        <b/>
        <sz val="11"/>
        <color theme="1"/>
        <rFont val="Arial"/>
        <family val="2"/>
      </rPr>
      <t>R4</t>
    </r>
    <r>
      <rPr>
        <sz val="11"/>
        <color theme="1"/>
        <rFont val="Arial"/>
        <family val="2"/>
      </rPr>
      <t xml:space="preserve"> : Dépenses d'équipement «brutes» / habitant</t>
    </r>
  </si>
  <si>
    <r>
      <rPr>
        <b/>
        <sz val="11"/>
        <color theme="1"/>
        <rFont val="Arial"/>
        <family val="2"/>
      </rPr>
      <t>R4 :</t>
    </r>
    <r>
      <rPr>
        <sz val="11"/>
        <color theme="1"/>
        <rFont val="Arial"/>
        <family val="2"/>
      </rPr>
      <t xml:space="preserve"> Dépenses d'équipement «brutes» / habitant</t>
    </r>
  </si>
  <si>
    <r>
      <rPr>
        <b/>
        <sz val="11"/>
        <color theme="1"/>
        <rFont val="Arial"/>
        <family val="2"/>
      </rPr>
      <t>R4 :</t>
    </r>
    <r>
      <rPr>
        <sz val="11"/>
        <color theme="1"/>
        <rFont val="Arial"/>
        <family val="2"/>
      </rPr>
      <t xml:space="preserve"> Dépenses d'équipement «brutes» / habitant </t>
    </r>
  </si>
  <si>
    <t>Petite enfance</t>
  </si>
  <si>
    <t>Dépenses réelles d'investissement hors remboursement : en M14 et M57, débit des comptes 13, 20, 21, 23, 26, 27, 102, 454, 456 (455 en M57), 458, 481 excepté les comptes 139, 269, 279, 1027, 2768, 10229.</t>
  </si>
  <si>
    <t>- crédit des comptes 236 (en M57), 237 et 238.</t>
  </si>
  <si>
    <t>Dépenses de fonctionnement : en M14 et M57, débit net du compte 6 hormis les comptes 675, 676 et 68.</t>
  </si>
  <si>
    <t>de 30 000 à moins</t>
  </si>
  <si>
    <t xml:space="preserve"> de 30 000 hab.</t>
  </si>
  <si>
    <r>
      <t xml:space="preserve">Achats et charges externes : </t>
    </r>
    <r>
      <rPr>
        <sz val="10"/>
        <rFont val="Arial"/>
        <family val="2"/>
      </rPr>
      <t>en M14 et M57</t>
    </r>
    <r>
      <rPr>
        <b/>
        <sz val="10"/>
        <color indexed="12"/>
        <rFont val="Arial"/>
        <family val="2"/>
      </rPr>
      <t xml:space="preserve">, </t>
    </r>
    <r>
      <rPr>
        <sz val="10"/>
        <rFont val="Arial"/>
        <family val="2"/>
      </rPr>
      <t>débit net des comptes 60, 61, 62, excepté les comptes 621, 6031.</t>
    </r>
  </si>
  <si>
    <r>
      <t xml:space="preserve">Frais de personnel : </t>
    </r>
    <r>
      <rPr>
        <sz val="10"/>
        <rFont val="Arial"/>
        <family val="2"/>
      </rPr>
      <t>en M14 et M57</t>
    </r>
    <r>
      <rPr>
        <b/>
        <sz val="10"/>
        <color indexed="12"/>
        <rFont val="Arial"/>
        <family val="2"/>
      </rPr>
      <t xml:space="preserve">, </t>
    </r>
    <r>
      <rPr>
        <sz val="10"/>
        <rFont val="Arial"/>
        <family val="2"/>
      </rPr>
      <t>débit net des comptes 621, 631, 633, 64.</t>
    </r>
  </si>
  <si>
    <t>En M57, débit net des comptes 651, 652, 655, 656, 657.</t>
  </si>
  <si>
    <r>
      <t xml:space="preserve">Charges financières : </t>
    </r>
    <r>
      <rPr>
        <sz val="10"/>
        <rFont val="Arial"/>
        <family val="2"/>
      </rPr>
      <t>en M14 et M57</t>
    </r>
    <r>
      <rPr>
        <b/>
        <sz val="10"/>
        <color indexed="12"/>
        <rFont val="Arial"/>
        <family val="2"/>
      </rPr>
      <t xml:space="preserve">, </t>
    </r>
    <r>
      <rPr>
        <sz val="10"/>
        <rFont val="Arial"/>
        <family val="2"/>
      </rPr>
      <t>débit net du compte 66.</t>
    </r>
  </si>
  <si>
    <r>
      <t>Ventes de produits, prestations de services, marchandises :</t>
    </r>
    <r>
      <rPr>
        <sz val="10"/>
        <rFont val="Arial"/>
        <family val="2"/>
      </rPr>
      <t xml:space="preserve"> en M14 et M57, crédit net du compte 70.</t>
    </r>
  </si>
  <si>
    <r>
      <t xml:space="preserve">Concours et dotations de l'Etat : </t>
    </r>
    <r>
      <rPr>
        <sz val="10"/>
        <rFont val="Arial"/>
        <family val="2"/>
      </rPr>
      <t>en M14,</t>
    </r>
    <r>
      <rPr>
        <b/>
        <sz val="10"/>
        <color indexed="12"/>
        <rFont val="Arial"/>
        <family val="2"/>
      </rPr>
      <t xml:space="preserve"> </t>
    </r>
    <r>
      <rPr>
        <sz val="10"/>
        <rFont val="Arial"/>
        <family val="2"/>
      </rPr>
      <t>crédit net des comptes 741, 742, 744, 745, 746, 7483. En M57, crédit net des comptes 741, 742, 743, 744, 745, 746, 7483.</t>
    </r>
  </si>
  <si>
    <r>
      <t xml:space="preserve">Dotation globale de fonctionnement : </t>
    </r>
    <r>
      <rPr>
        <sz val="10"/>
        <rFont val="Arial"/>
        <family val="2"/>
      </rPr>
      <t>en M14 et M57,</t>
    </r>
    <r>
      <rPr>
        <b/>
        <sz val="10"/>
        <color indexed="12"/>
        <rFont val="Arial"/>
        <family val="2"/>
      </rPr>
      <t xml:space="preserve"> </t>
    </r>
    <r>
      <rPr>
        <sz val="10"/>
        <rFont val="Arial"/>
        <family val="2"/>
      </rPr>
      <t>crédit net du compte 741.</t>
    </r>
  </si>
  <si>
    <r>
      <rPr>
        <b/>
        <sz val="10"/>
        <color rgb="FF0000FF"/>
        <rFont val="Arial"/>
        <family val="2"/>
      </rPr>
      <t xml:space="preserve">Dépenses réelles d'investissement : </t>
    </r>
    <r>
      <rPr>
        <sz val="10"/>
        <rFont val="Arial"/>
        <family val="2"/>
      </rPr>
      <t>en M14 et M57, débit des comptes 13, 20, 21, 23, 26, 27, 102, 454, 456 (455 en M57), 458, 481 excepté les comptes 139, 269, 279, 1027, 2768, 10229 diminuées des crédits des comptes 236, 237, 238 et augmenté des remboursements de dettes, soit le débit du compte 16 excepté les comptes 169, 1645 et 1688 - GAD</t>
    </r>
    <r>
      <rPr>
        <vertAlign val="superscript"/>
        <sz val="10"/>
        <rFont val="Arial"/>
        <family val="2"/>
      </rPr>
      <t>(a)</t>
    </r>
    <r>
      <rPr>
        <sz val="10"/>
        <rFont val="Arial"/>
        <family val="2"/>
      </rPr>
      <t>.</t>
    </r>
  </si>
  <si>
    <r>
      <t xml:space="preserve">Recettes réelles d'investissement : </t>
    </r>
    <r>
      <rPr>
        <sz val="10"/>
        <rFont val="Arial"/>
        <family val="2"/>
      </rPr>
      <t>en M14 et M57,</t>
    </r>
    <r>
      <rPr>
        <b/>
        <sz val="10"/>
        <color indexed="12"/>
        <rFont val="Arial"/>
        <family val="2"/>
      </rPr>
      <t xml:space="preserve"> </t>
    </r>
    <r>
      <rPr>
        <sz val="10"/>
        <rFont val="Arial"/>
        <family val="2"/>
      </rPr>
      <t>crédit des comptes 13, 20, 21, 26, 27, 102, 231, 232, 454, 456 (455 en M57), 458 excepté les comptes 139, 269, 279, 1027, 2768, 10229 augmenté du crédit net des comptes 103, 775 et des emprunts réalisés : crédit du compte 16 excepté les comptes 169, 1645 et 1688 - GAD</t>
    </r>
    <r>
      <rPr>
        <vertAlign val="superscript"/>
        <sz val="10"/>
        <rFont val="Arial"/>
        <family val="2"/>
      </rPr>
      <t>(a)</t>
    </r>
    <r>
      <rPr>
        <sz val="10"/>
        <rFont val="Arial"/>
        <family val="2"/>
      </rPr>
      <t>.</t>
    </r>
  </si>
  <si>
    <r>
      <t xml:space="preserve">Dotations et subventions d'équipement : </t>
    </r>
    <r>
      <rPr>
        <sz val="10"/>
        <rFont val="Arial"/>
        <family val="2"/>
      </rPr>
      <t>en M14 et M57,</t>
    </r>
    <r>
      <rPr>
        <b/>
        <sz val="10"/>
        <color indexed="12"/>
        <rFont val="Arial"/>
        <family val="2"/>
      </rPr>
      <t xml:space="preserve"> </t>
    </r>
    <r>
      <rPr>
        <sz val="10"/>
        <rFont val="Arial"/>
        <family val="2"/>
      </rPr>
      <t>crédit des comptes 13, 102 excepté les comptes 139, 1027, 10222, 10229</t>
    </r>
  </si>
  <si>
    <r>
      <t xml:space="preserve">Emprunts réalisés : </t>
    </r>
    <r>
      <rPr>
        <sz val="10"/>
        <rFont val="Arial"/>
        <family val="2"/>
      </rPr>
      <t>en M14 et M57,</t>
    </r>
    <r>
      <rPr>
        <b/>
        <sz val="10"/>
        <color indexed="12"/>
        <rFont val="Arial"/>
        <family val="2"/>
      </rPr>
      <t xml:space="preserve"> </t>
    </r>
    <r>
      <rPr>
        <sz val="10"/>
        <rFont val="Arial"/>
        <family val="2"/>
      </rPr>
      <t>crédit du compte 16 excepté les comptes 169, 1645 et 1688 - GAD</t>
    </r>
    <r>
      <rPr>
        <vertAlign val="superscript"/>
        <sz val="10"/>
        <rFont val="Arial"/>
        <family val="2"/>
      </rPr>
      <t>(a)</t>
    </r>
    <r>
      <rPr>
        <sz val="10"/>
        <rFont val="Arial"/>
        <family val="2"/>
      </rPr>
      <t>.</t>
    </r>
  </si>
  <si>
    <r>
      <t xml:space="preserve">Encours de la dette : </t>
    </r>
    <r>
      <rPr>
        <sz val="10"/>
        <rFont val="Arial"/>
        <family val="2"/>
      </rPr>
      <t>en M14 et M57,</t>
    </r>
    <r>
      <rPr>
        <b/>
        <sz val="10"/>
        <color indexed="12"/>
        <rFont val="Arial"/>
        <family val="2"/>
      </rPr>
      <t xml:space="preserve"> </t>
    </r>
    <r>
      <rPr>
        <sz val="10"/>
        <rFont val="Arial"/>
        <family val="2"/>
      </rPr>
      <t>solde créditeur du compte 16 excepté les comptes 1688 et 169.</t>
    </r>
  </si>
  <si>
    <r>
      <rPr>
        <b/>
        <sz val="10"/>
        <color rgb="FF0000FF"/>
        <rFont val="Arial"/>
        <family val="2"/>
      </rPr>
      <t>L'annuité de la dette</t>
    </r>
    <r>
      <rPr>
        <sz val="10"/>
        <rFont val="Arial"/>
        <family val="2"/>
      </rPr>
      <t xml:space="preserve"> comprend, en M14 et M57, les remboursements de dettes, soit le débit du compte 16 excepté les comptes 169, 1645 et 1688 et les charges d'intérêts des emprunts et dettes (débit net du compte 6611).</t>
    </r>
  </si>
  <si>
    <r>
      <t>Dépenses réelles de fonctionnement :</t>
    </r>
    <r>
      <rPr>
        <sz val="10"/>
        <rFont val="Arial"/>
        <family val="2"/>
      </rPr>
      <t xml:space="preserve"> en  M14 et M57, débit net du compte 6 hormis les comptes 675, 676 et 68 .</t>
    </r>
  </si>
  <si>
    <r>
      <rPr>
        <b/>
        <sz val="10"/>
        <color rgb="FF0000FF"/>
        <rFont val="Arial"/>
        <family val="2"/>
      </rPr>
      <t>Dépenses d'intervention :</t>
    </r>
    <r>
      <rPr>
        <sz val="10"/>
        <rFont val="Arial"/>
        <family val="2"/>
      </rPr>
      <t xml:space="preserve"> en M14, débit net des comptes 655 et 657.</t>
    </r>
  </si>
  <si>
    <r>
      <t>Recettes réelles de fonctionnement :</t>
    </r>
    <r>
      <rPr>
        <sz val="10"/>
        <rFont val="Arial"/>
        <family val="2"/>
      </rPr>
      <t xml:space="preserve"> en M14 et M57, crédit net du compte 7 (excepté les comptes 775, 776, 777 et 78).</t>
    </r>
  </si>
  <si>
    <r>
      <t xml:space="preserve">Impôts et taxes : </t>
    </r>
    <r>
      <rPr>
        <sz val="10"/>
        <rFont val="Arial"/>
        <family val="2"/>
      </rPr>
      <t>en M14, crédit net des comptes 731, 732, 733, 734, 735, 736, 737, 738, 7391, 7392, 7394, 7396, 7398 et 74752 pour les EPT de la MGP. En M57, crédit net des comptes 731, 732, 733, 734, 735, 738, 7391, 7392, 7393, 7394, 7398 .</t>
    </r>
  </si>
  <si>
    <r>
      <t>Fiscalité reversée :</t>
    </r>
    <r>
      <rPr>
        <sz val="10"/>
        <rFont val="Arial"/>
        <family val="2"/>
      </rPr>
      <t xml:space="preserve"> en M14,</t>
    </r>
    <r>
      <rPr>
        <b/>
        <sz val="10"/>
        <color indexed="12"/>
        <rFont val="Arial"/>
        <family val="2"/>
      </rPr>
      <t xml:space="preserve"> </t>
    </r>
    <r>
      <rPr>
        <sz val="10"/>
        <rFont val="Arial"/>
        <family val="2"/>
      </rPr>
      <t>crédit net des</t>
    </r>
    <r>
      <rPr>
        <b/>
        <sz val="10"/>
        <rFont val="Arial"/>
        <family val="2"/>
      </rPr>
      <t xml:space="preserve"> </t>
    </r>
    <r>
      <rPr>
        <sz val="10"/>
        <rFont val="Arial"/>
        <family val="2"/>
      </rPr>
      <t>comptes 7321, 7328, 73921, 73928 et 74752 pour les EPT de la MGP. En M57, crédit net des comptes 7321, 7328, 73921, 73928 exceptés les comptes 73214 et 739214.</t>
    </r>
  </si>
  <si>
    <r>
      <t xml:space="preserve">Impôts locaux : </t>
    </r>
    <r>
      <rPr>
        <sz val="10"/>
        <rFont val="Arial"/>
        <family val="2"/>
      </rPr>
      <t>en M14, crédit net des comptes 731, 732, 7391, 7392 et 74752 pour les EPT de la MGP. En M57, crédit net des comptes 7311, 732, 7392, 73911.</t>
    </r>
  </si>
  <si>
    <t>(a) Gestion active de la dette : GAD = min(débit compte 16449; crédit compte 16449) + min(débit compte 166; crédit compte 166).</t>
  </si>
  <si>
    <r>
      <t>Directeur de la publication :</t>
    </r>
    <r>
      <rPr>
        <b/>
        <sz val="10"/>
        <rFont val="Arial"/>
        <family val="2"/>
      </rPr>
      <t xml:space="preserve"> Stanislas BOURRON</t>
    </r>
  </si>
  <si>
    <t>Nombre d'habitants par groupement</t>
  </si>
  <si>
    <t>Lecture : en France métropolitaine, il y a 7322 communes dans la strate de taille de population des groupements de moins de 15 000  habitants, pour un nombre moyen de 21,3 communes par EPCI à fiscalité propre.</t>
  </si>
  <si>
    <t>Lecture: il y a 53 budgets principaux de groupements à fiscalité propre de moins de 15 000 habitants en région Auvergne - Rhône-Alpes</t>
  </si>
  <si>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Parmi les EPCI à fiscalité propre, on distingue les EPCI à fiscalité professionnelle unique (FPU) (les métropoles, la plupart des communautés urbaines, les communautés d’agglomération) et les EPCI à fiscalité additionnelle (la plupart des communautés de communes appliquent, en principe, la fiscalité additionnelle mais peuvent opter pour la FPU).</t>
  </si>
  <si>
    <t>Délai de désendettement = (12) / (3)</t>
  </si>
  <si>
    <r>
      <t xml:space="preserve">Délai de désendettement </t>
    </r>
    <r>
      <rPr>
        <vertAlign val="superscript"/>
        <sz val="11"/>
        <rFont val="Arial"/>
        <family val="2"/>
      </rPr>
      <t>(c)</t>
    </r>
    <r>
      <rPr>
        <sz val="11"/>
        <rFont val="Arial"/>
        <family val="2"/>
      </rPr>
      <t xml:space="preserve"> = (12) / (3)</t>
    </r>
  </si>
  <si>
    <t>(a) Il n'y a pas de communautés d'agglomération (CA) de moins de 15 000 habitants.</t>
  </si>
  <si>
    <t>(b) Il n'y a pas de communautés d'agglomération (CA) de moins de 15 000 habitants.</t>
  </si>
  <si>
    <r>
      <rPr>
        <b/>
        <sz val="11"/>
        <color theme="1"/>
        <rFont val="Arial"/>
        <family val="2"/>
      </rPr>
      <t xml:space="preserve">R7 </t>
    </r>
    <r>
      <rPr>
        <sz val="11"/>
        <color theme="1"/>
        <rFont val="Arial"/>
        <family val="2"/>
      </rPr>
      <t>: Dépenses de personnel / dépenses réelles de fonctionnement (DRF)</t>
    </r>
  </si>
  <si>
    <r>
      <rPr>
        <b/>
        <sz val="11"/>
        <color theme="1"/>
        <rFont val="Arial"/>
        <family val="2"/>
      </rPr>
      <t>R9</t>
    </r>
    <r>
      <rPr>
        <sz val="11"/>
        <color theme="1"/>
        <rFont val="Arial"/>
        <family val="2"/>
      </rPr>
      <t xml:space="preserve"> : Marge d'autofinancement courant (MAC)=(DRF+Remboursement de dette) / RRF</t>
    </r>
  </si>
  <si>
    <r>
      <rPr>
        <b/>
        <sz val="11"/>
        <color theme="1"/>
        <rFont val="Arial"/>
        <family val="2"/>
      </rPr>
      <t>R10</t>
    </r>
    <r>
      <rPr>
        <sz val="11"/>
        <color theme="1"/>
        <rFont val="Arial"/>
        <family val="2"/>
      </rPr>
      <t xml:space="preserve"> : Dépenses d'équipement «brutes» / RRF (Taux d'équipement)</t>
    </r>
  </si>
  <si>
    <t>Impôts et taxes : en M14, crédit net des comptes, 731, 732, 733, 734, 735, 736, 737, 738, 7391, 7392, 7394, 7396, 7398 et 74752 pour les EPT de la MGP</t>
  </si>
  <si>
    <t>T 4.1.c – Recettes réelles totales / population</t>
  </si>
  <si>
    <t>Somme des recettes réelles de fonctionnement et des recettes réelles d'investissement y compris emprunts.</t>
  </si>
  <si>
    <t xml:space="preserve">Recettes de fonctionnement : </t>
  </si>
  <si>
    <t xml:space="preserve">Recettes d'investissement : </t>
  </si>
  <si>
    <t>crédit des comptes 13, 20, 21, 26, 27, 102, 231, 232, 454, 456 (455 en M57), 458 excepté les comptes 139, 269, 279, 1027, 2768, 10229</t>
  </si>
  <si>
    <t xml:space="preserve">crédit net du compte 7 (excepté les comptes 775, 776, 777 et 78) </t>
  </si>
  <si>
    <t>T 4.1.d – Recettes réelles totales hors emprunts / population</t>
  </si>
  <si>
    <t>Somme des recettes réelles de fonctionnement et des recettes réelles d'investissement hors emprunts.</t>
  </si>
  <si>
    <t>Recettes de fonctionnement :</t>
  </si>
  <si>
    <t>Recettes d'investissement :</t>
  </si>
  <si>
    <t>crédit des comptes 13, 20, 21, 26, 27, 102, 231, 232, 454, 456 (455 en M57), 458 excepté les comptes,139, 269, 279, 1027, 2768, 10229</t>
  </si>
  <si>
    <t>Vie sociale et citoyenne</t>
  </si>
  <si>
    <r>
      <t xml:space="preserve">T 5.4 - Présentation fonctionnelle des comptes des communautés d'agglomération par strate de population des groupements </t>
    </r>
    <r>
      <rPr>
        <b/>
        <sz val="14"/>
        <color indexed="12"/>
        <rFont val="Arial"/>
        <family val="2"/>
      </rPr>
      <t>: dépenses de fonctionnement</t>
    </r>
  </si>
  <si>
    <r>
      <t>T 5.5 - Présentation fonctionnelle des comptes des communautés d'agglomération par strate de population des groupements</t>
    </r>
    <r>
      <rPr>
        <b/>
        <vertAlign val="superscript"/>
        <sz val="14"/>
        <color indexed="12"/>
        <rFont val="Arial"/>
        <family val="2"/>
      </rPr>
      <t xml:space="preserve"> </t>
    </r>
    <r>
      <rPr>
        <b/>
        <sz val="14"/>
        <color indexed="12"/>
        <rFont val="Arial"/>
        <family val="2"/>
      </rPr>
      <t>: dépenses d'investissement</t>
    </r>
  </si>
  <si>
    <r>
      <t xml:space="preserve">T 5.6 - Présentation fonctionnelle des comptes des communautés d'agglomération par strate de population des groupements </t>
    </r>
    <r>
      <rPr>
        <b/>
        <sz val="14"/>
        <color indexed="12"/>
        <rFont val="Arial"/>
        <family val="2"/>
      </rPr>
      <t>: dépenses totales</t>
    </r>
  </si>
  <si>
    <r>
      <t xml:space="preserve">Les évolutions sont présentées en euros courants. Des </t>
    </r>
    <r>
      <rPr>
        <b/>
        <sz val="10"/>
        <color rgb="FF0000FF"/>
        <rFont val="Arial"/>
        <family val="2"/>
      </rPr>
      <t xml:space="preserve">calculs à champ constant </t>
    </r>
    <r>
      <rPr>
        <sz val="10"/>
        <rFont val="Arial"/>
        <family val="2"/>
      </rPr>
      <t>(c'est-à-dire sur les groupements présents à la fois l'année N et l'année N+1) neutralisent les modifications de périmètre et les changements de strate de population. 
La métropole du grand Paris (MGP) a été créée au 1er janvier 2016 ; elle regroupe 131 communes. Les 11 établissements publics territoriaux (EPT) prennent en 2016 la suite des groupements à fiscalité propre (GFP) qui existaient en 2015 et intègrent les communes qui étaient jusqu’à présent isolées ; la situation de Paris reste particulière puisque la commune joue le rôle d’EPT. Dans les comptes du présent document, la MGP et ses EPT sont intégrés dans les groupements à fiscalité propre, Paris restant dans le compte des communes. Des flux financiers importants apparaissent alors à partir de 2016 entre les communes, les EPT et la MGP. Le traitement retenu varie selon les flux. 
a - La loi NOTRe garantit aux EPT le même niveau de ressources que les groupements à fiscalité propre préexistants. Selon les cas, c’est la MGP qui verse une dotation d’équilibre aux EPT, ou l’inverse ; les montants en jeu sont de l’ordre d’un milliard d’euros. Les montants sont déclarés en recettes ou moindres recettes par la MGP (comptes 74861 ou 74869 en M57) et par les EPT (comptes 7431 ou 7439 en M14). Il n’y a donc aucun traitement spécifique à faire puisque ces flux s’annulent au sein du même agrégat («Autres recettes de fonctionnement») dans le même niveau de collectivités (les GFP).
b - Une autre conséquence de la création de la MGP en 2016 est la création du «fonds de compensation des charges territoriales» (FCCT), pour compenser le fait que les communes perçoivent aujourd’hui des recettes fiscales qui étaient auparavant perçues par les GFP. Compte tenu de la nature comptable des opérations, le versement  des communes est enregistrée dans leur compte 655 41 en M14 et 655 61 en M57, comme une contribution, et en recettes des GFP (en compte 747 52). Ce flux, de l’ordre d’un milliard d’euros, perturberait l’analyse de l’évolution des comptes si l’on considérait la contribution des communes comme une subvention versée, puisque cela augmenterait artificiellement leurs dépenses ; ce flux perturberait également les comparaisons entre communes, notamment par taille puisque ce flux concerne surtout des communes de plus de 20 000 habitants. Pour pouvoir mieux interpréter les comptes des communes et des GFP, on décide donc dans le document sur les communes de neutraliser la contribution des communes au FCCT en ne la considérant pas comme une dépense, mais en la déduisant des recettes fiscales des communes ; dans le compte des GFP, on intègre symétriquement ces recettes perçues par les GFP non pas dans les subventions reçues, mais dans l’agrégat « fiscalité reversée » afin de privilégier une approche économique plutôt que strictement comptable.</t>
    </r>
  </si>
  <si>
    <r>
      <rPr>
        <sz val="10"/>
        <color rgb="FF0000FF"/>
        <rFont val="Arial"/>
        <family val="2"/>
      </rPr>
      <t xml:space="preserve">• </t>
    </r>
    <r>
      <rPr>
        <u/>
        <sz val="10"/>
        <color rgb="FF0000FF"/>
        <rFont val="Arial"/>
        <family val="2"/>
      </rPr>
      <t>Ratio 1</t>
    </r>
    <r>
      <rPr>
        <sz val="10"/>
        <color rgb="FF0000FF"/>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(crédit du compte 72 en opération budgétaire) sont exclues des DRF.</t>
    </r>
    <r>
      <rPr>
        <sz val="10"/>
        <color rgb="FF003399"/>
        <rFont val="Arial"/>
        <family val="2"/>
      </rPr>
      <t xml:space="preserve"> </t>
    </r>
  </si>
  <si>
    <r>
      <rPr>
        <sz val="10"/>
        <color rgb="FF0000FF"/>
        <rFont val="Arial"/>
        <family val="2"/>
      </rPr>
      <t xml:space="preserve">• </t>
    </r>
    <r>
      <rPr>
        <u/>
        <sz val="10"/>
        <color rgb="FF0000FF"/>
        <rFont val="Arial"/>
        <family val="2"/>
      </rPr>
      <t>Ratio 9</t>
    </r>
    <r>
      <rPr>
        <sz val="10"/>
        <color rgb="FF0000FF"/>
        <rFont val="Arial"/>
        <family val="2"/>
      </rPr>
      <t xml:space="preserve"> = marge d’autofinancement courant (MAC) = (DRF + remboursement de dette) / RRF :</t>
    </r>
    <r>
      <rPr>
        <sz val="10"/>
        <rFont val="Arial"/>
        <family val="2"/>
      </rPr>
      <t xml:space="preserve">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(crédit du compte 72 en opérations budgétaires)  sont exclues des DRF.</t>
    </r>
  </si>
  <si>
    <t>T 3.1.c</t>
  </si>
  <si>
    <t>T 3.2.c</t>
  </si>
  <si>
    <t>en M57 crédit net des comptes, 731, 732, 733, 734, 735, 738, 7391, 7392, 7393, 7394, 7398</t>
  </si>
  <si>
    <t xml:space="preserve">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t>
  </si>
  <si>
    <t xml:space="preserve">                   Département des études et des statistiques locales</t>
  </si>
  <si>
    <t xml:space="preserve">         en 2020</t>
  </si>
  <si>
    <t>Les finances des établissements publics intercommunaux (EPCI) à fiscalité propre en 2020</t>
  </si>
  <si>
    <t>Répartition des groupements à fiscalité propre par strate de population en 2020</t>
  </si>
  <si>
    <t>Répartition des groupements à fiscalité propre et de leur population par région et strate de population en 2020</t>
  </si>
  <si>
    <t>Répartition des groupements à fiscalité propre selon le type de groupement et strate de population en 2020</t>
  </si>
  <si>
    <t>Comptes des groupements à fiscalité propre par strate de population en 2020</t>
  </si>
  <si>
    <t>Les dépenses et recettes par habitant des groupements à fscalité propre par strate de population en 2020</t>
  </si>
  <si>
    <t>Comptes des métropoles et communautés urbaines (CU) par strate de population en 2020</t>
  </si>
  <si>
    <t>Les dépenses et recettes par habitant des métropoles et CU par strate de population en 2020</t>
  </si>
  <si>
    <t>Comptes des communautés d'agglomération (CA) par strate de population en 2020</t>
  </si>
  <si>
    <t>Les dépenses et recettes par habitant des communautés d'agglomération par strate de population en 2020</t>
  </si>
  <si>
    <t>Comptes des communautés de communes (CC) par strate de population en 2020</t>
  </si>
  <si>
    <t>Les dépenses et recettes par habitant des communautés de communes par strate de population en 2020</t>
  </si>
  <si>
    <t>Comptes des groupements à fiscalité propre de « montagne » par strate de population en 2020</t>
  </si>
  <si>
    <t>Les dépenses et recettes par habitant des groupements de « montagne »  par strate de population en 2020</t>
  </si>
  <si>
    <t>Comptes des groupements à fiscalité propre n'étant pas de « montagne » par strate de population en 2020</t>
  </si>
  <si>
    <t>Les dépenses et recettes par habitant des groupements n'étant pas de « montagne »  par strate de population en 2020</t>
  </si>
  <si>
    <t>Ratios financiers 2020 : Dépenses et recettes totales du budget intercommunal par région, type du groupement et strate de population</t>
  </si>
  <si>
    <t>Ratios financiers 2020 : Dépenses de fonctionnement par région, type du groupement et strate de population</t>
  </si>
  <si>
    <t>Ratios financiers 2020 : Recettes de fonctionnement et capacité d'épargne par région, type du groupement et strate de population</t>
  </si>
  <si>
    <t>Ratios financiers 2020 : Dépenses d'investissement par région, type du groupement et strate de population</t>
  </si>
  <si>
    <t>Ratios financiers 2020 : Recettes d'investissement par région, type du groupement et strate de population</t>
  </si>
  <si>
    <t>Ratios financiers 2020 : Charge de la dette et marge de manœuvre par région, type du groupement et strate de population</t>
  </si>
  <si>
    <t>Evolution 2020/2019 des données budgétaires des groupements par strate de population</t>
  </si>
  <si>
    <t>Source : DGFIP, comptes de gestion, budgets principaux; INSEE, Recensement de la population (population totale en 2020 - année de référence 2017) ; calculs DGCL.</t>
  </si>
  <si>
    <t>.</t>
  </si>
  <si>
    <t>Lecture : en France métropolitaine, il y a 341 groupements à fiscalité propre dans la strate de taille de population des groupements de moins de 15 000 habitants, qui regroupent 3 160 962 habitants pour une taille moyenne de 9270 habitants.</t>
  </si>
  <si>
    <r>
      <t xml:space="preserve">T 1.1.a - Répartition en nombre de groupements à fiscalité propre </t>
    </r>
    <r>
      <rPr>
        <b/>
        <vertAlign val="superscript"/>
        <sz val="14"/>
        <color indexed="12"/>
        <rFont val="Arial"/>
        <family val="2"/>
      </rPr>
      <t>(a)</t>
    </r>
    <r>
      <rPr>
        <b/>
        <sz val="14"/>
        <color indexed="12"/>
        <rFont val="Arial"/>
        <family val="2"/>
      </rPr>
      <t xml:space="preserve"> par strate de population intercommunale en 2020</t>
    </r>
  </si>
  <si>
    <r>
      <t xml:space="preserve">T 1.1.b - Répartition en nombre de communes des groupements à fiscalité propre </t>
    </r>
    <r>
      <rPr>
        <b/>
        <vertAlign val="superscript"/>
        <sz val="14"/>
        <color indexed="12"/>
        <rFont val="Arial"/>
        <family val="2"/>
      </rPr>
      <t>(a)</t>
    </r>
    <r>
      <rPr>
        <b/>
        <sz val="14"/>
        <color indexed="12"/>
        <rFont val="Arial"/>
        <family val="2"/>
      </rPr>
      <t xml:space="preserve"> par strate de population intercommunale en 2020</t>
    </r>
  </si>
  <si>
    <t>T 1.2.b - Répartition de la population des groupements à fiscalité propre par région et strate intercommunale en 2020</t>
  </si>
  <si>
    <t>T 1.2.c - Taille moyenne des groupements à fiscalité propre par région et strate intercommunale en 2020</t>
  </si>
  <si>
    <t>Source : DGFIP, comptes de gestion, budgets principaux ; INSEE, Recensement de la population (population totale en 2020 - année de référence 2017) ; calculs DGCL.</t>
  </si>
  <si>
    <t>Source : INSEE, Recensement de la population (population totale en 2020 - année de référence 2017) ; calculs DGCL.</t>
  </si>
  <si>
    <t>Source : DGFIP, comptes de gestion ; INSEE, Recensement de la population (population totale en 2020 - année de référence 2017) ; calculs DGCL.</t>
  </si>
  <si>
    <r>
      <t xml:space="preserve">T 1.2.a - Répartition du nombre de groupements à fiscalité propre </t>
    </r>
    <r>
      <rPr>
        <b/>
        <vertAlign val="superscript"/>
        <sz val="14"/>
        <color indexed="12"/>
        <rFont val="Arial"/>
        <family val="2"/>
      </rPr>
      <t>(a)</t>
    </r>
    <r>
      <rPr>
        <b/>
        <sz val="14"/>
        <color indexed="12"/>
        <rFont val="Arial"/>
        <family val="2"/>
      </rPr>
      <t xml:space="preserve"> par région et strate intercommunale en 2020</t>
    </r>
  </si>
  <si>
    <t>Lecture : les EPCI à fiscalité propre de 300 000 habitants et plus de la région Auvergne - Rhône-Alpes regroupent 2 263 milliers habitants.</t>
  </si>
  <si>
    <t>Lecture : la taille moyenne d'un EPCI à fiscalité propre de moins de 15 000 habitants en région Auvergne - Rhône-Alpes est de 9215 habitants.</t>
  </si>
  <si>
    <t>T 1.3.b - Répartition de la population des groupements à fiscalité propre par type de groupement et strate intercommunale en 2020</t>
  </si>
  <si>
    <r>
      <t xml:space="preserve">T 1.3.a - Répartition des groupements à fiscalité propre </t>
    </r>
    <r>
      <rPr>
        <b/>
        <vertAlign val="superscript"/>
        <sz val="14"/>
        <color indexed="12"/>
        <rFont val="Arial"/>
        <family val="2"/>
      </rPr>
      <t>(a)</t>
    </r>
    <r>
      <rPr>
        <b/>
        <sz val="14"/>
        <color indexed="12"/>
        <rFont val="Arial"/>
        <family val="2"/>
      </rPr>
      <t xml:space="preserve"> selon le type de groupement par strate intercommunale en 2020</t>
    </r>
  </si>
  <si>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r>
  </si>
  <si>
    <r>
      <rPr>
        <b/>
        <u/>
        <sz val="10"/>
        <color rgb="FF000000"/>
        <rFont val="Arial"/>
        <family val="2"/>
      </rPr>
      <t xml:space="preserve">Communauté d’agglomération (CA) </t>
    </r>
    <r>
      <rPr>
        <b/>
        <sz val="10"/>
        <color rgb="FF000000"/>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</si>
  <si>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r>
      <rPr>
        <b/>
        <u/>
        <sz val="10"/>
        <color rgb="FF000000"/>
        <rFont val="Arial"/>
        <family val="2"/>
      </rPr>
      <t>Communauté de communes (CC)</t>
    </r>
    <r>
      <rPr>
        <b/>
        <sz val="10"/>
        <color rgb="FF000000"/>
        <rFont val="Arial"/>
        <family val="2"/>
      </rPr>
      <t xml:space="preserve"> : </t>
    </r>
    <r>
      <rPr>
        <sz val="10"/>
        <color rgb="FF000000"/>
        <rFont val="Arial"/>
        <family val="2"/>
      </rPr>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r>
  </si>
  <si>
    <r>
      <t xml:space="preserve">Le nouveau schéma de fiscalité locale issu de la loi de finances pour 2010 ne modifie pas l’esprit du régime fiscal des EPCI à fiscalité additionnelle (EPCI à FA) qui continuent à percevoir une part additionnelle de l’ensemble des taxes attribuées à la commune par la réforme. Les EPCI à FA peuvent toujours opter pour le régime à fiscalité de zone ou pour le régime de zone « éolienne » (EPCI à FPZ ou FPE). En revanche, les régimes fiscaux de taxe professionnelle unique (TPU) et de fiscalité mixte (totalité de la taxe professionnelle et une part additionnelle sur les taxes ménages) disparaissent au profit du régime fiscal à FPU. Ce régime s’apparente à celui des anciens EPCI à fiscalité mixte. 
</t>
    </r>
    <r>
      <rPr>
        <b/>
        <u/>
        <sz val="10"/>
        <color rgb="FF000000"/>
        <rFont val="Arial"/>
        <family val="2"/>
      </rPr>
      <t xml:space="preserve">Le régime de fiscalité additionnelle  sur les quatre taxes (FA) : </t>
    </r>
    <r>
      <rPr>
        <sz val="10"/>
        <color rgb="FF000000"/>
        <rFont val="Arial"/>
        <family val="2"/>
      </rPr>
      <t xml:space="preserve">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
 </t>
    </r>
    <r>
      <rPr>
        <b/>
        <u/>
        <sz val="10"/>
        <color rgb="FF000000"/>
        <rFont val="Arial"/>
        <family val="2"/>
      </rPr>
      <t>Le régime à fiscalité professionnelle unique (FPU) :</t>
    </r>
    <r>
      <rPr>
        <sz val="10"/>
        <color rgb="FF000000"/>
        <rFont val="Arial"/>
        <family val="2"/>
      </rPr>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t>
    </r>
  </si>
  <si>
    <r>
      <rPr>
        <b/>
        <u/>
        <sz val="10"/>
        <color rgb="FF000000"/>
        <rFont val="Arial"/>
        <family val="2"/>
      </rPr>
      <t>Métropole</t>
    </r>
    <r>
      <rPr>
        <sz val="10"/>
        <color rgb="FF000000"/>
        <rFont val="Arial"/>
        <family val="2"/>
      </rPr>
      <t>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2017,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2017. La loi n° 2017-257 du 28 février 2017  relative au statut de Paris et à l’aménagement métropolitain a assoupli les conditions de création d’une métropole et a ouvert la possibilité à de nouveaux EPCI de se transformer en métropoles.</t>
    </r>
  </si>
  <si>
    <r>
      <rPr>
        <b/>
        <u/>
        <sz val="10"/>
        <color rgb="FF000000"/>
        <rFont val="Arial"/>
        <family val="2"/>
      </rPr>
      <t>Communauté urbaine (CU)</t>
    </r>
    <r>
      <rPr>
        <sz val="10"/>
        <color rgb="FF000000"/>
        <rFont val="Arial"/>
        <family val="2"/>
      </rPr>
      <t xml:space="preserve"> :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2017 abaisse ce seuil à 250 000 habitants. Forme de coopération plus intégrée que la communauté d’agglomération, la communauté urbaine dispose de compétences plus larges que celle-ci. </t>
    </r>
  </si>
  <si>
    <t>Lecture : il y a 242 CC à FPU de moins de 15 000 habitants. Elles représentent 70,6 % des groupements à fiscalité propre de moins de 15 000 habitants.</t>
  </si>
  <si>
    <t>Lecture : il y a 2 334 606 habitants dans la strate des CC à FPU de moins de 15 000 habitants qui représentent 73,4 % de la population des groupements à fiscalité propre de moins de 15 000 habitants.</t>
  </si>
  <si>
    <t xml:space="preserve">T 2.1.a - Comptes des groupements à fiscalité propre par strate de population en 2020 </t>
  </si>
  <si>
    <t>Exercice 2020</t>
  </si>
  <si>
    <t xml:space="preserve">T 2.1.b - Structure des dépenses et recettes des groupements à fiscalité propre par strate de population en 2020 </t>
  </si>
  <si>
    <t xml:space="preserve">Source : DGFiP-Comptes de gestion ; budgets principaux - opérations réelles. Calculs DGCL. Montants calculés hors gestion active de la dette. INSEE, Recensement de la population (population totale en 2020 - année de référence 2017) </t>
  </si>
  <si>
    <r>
      <t>À noter</t>
    </r>
    <r>
      <rPr>
        <sz val="10"/>
        <color rgb="FF000000"/>
        <rFont val="Arial"/>
        <family val="2"/>
      </rPr>
      <t xml:space="preserve"> : pour la détermination des montants de dépenses ou recettes réelles de fonctionnement à retenir pour le calcul des ratios, les reversements de fiscalité liés au FNGIR et aux différents fonds de péréquation horizontale sont comptabilisés en moindres recettes.</t>
    </r>
  </si>
  <si>
    <r>
      <t xml:space="preserve">• </t>
    </r>
    <r>
      <rPr>
        <u/>
        <sz val="10"/>
        <color rgb="FF003399"/>
        <rFont val="Arial"/>
        <family val="2"/>
      </rPr>
      <t>Ratio 1</t>
    </r>
    <r>
      <rPr>
        <sz val="10"/>
        <color rgb="FF003399"/>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sont exclues des DRF.</t>
    </r>
    <r>
      <rPr>
        <sz val="10"/>
        <color rgb="FF003399"/>
        <rFont val="Arial"/>
        <family val="2"/>
      </rPr>
      <t xml:space="preserve"> </t>
    </r>
  </si>
  <si>
    <r>
      <t>• </t>
    </r>
    <r>
      <rPr>
        <u/>
        <sz val="10"/>
        <color rgb="FF003399"/>
        <rFont val="Arial"/>
        <family val="2"/>
      </rPr>
      <t>Ratio 2</t>
    </r>
    <r>
      <rPr>
        <sz val="10"/>
        <color rgb="FF003399"/>
        <rFont val="Arial"/>
        <family val="2"/>
      </rPr>
      <t xml:space="preserve"> = produit des impositions directes / population :</t>
    </r>
    <r>
      <rPr>
        <sz val="10"/>
        <rFont val="Arial"/>
        <family val="2"/>
      </rPr>
      <t xml:space="preserve"> (recettes hors fiscalité reversée).</t>
    </r>
  </si>
  <si>
    <r>
      <t xml:space="preserve">• </t>
    </r>
    <r>
      <rPr>
        <u/>
        <sz val="10"/>
        <color rgb="FF003399"/>
        <rFont val="Arial"/>
        <family val="2"/>
      </rPr>
      <t>Ratio 2 bis</t>
    </r>
    <r>
      <rPr>
        <sz val="10"/>
        <color rgb="FF003399"/>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</si>
  <si>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t xml:space="preserve">• </t>
    </r>
    <r>
      <rPr>
        <u/>
        <sz val="10"/>
        <color rgb="FF003399"/>
        <rFont val="Arial"/>
        <family val="2"/>
      </rPr>
      <t>Ratio 3</t>
    </r>
    <r>
      <rPr>
        <sz val="10"/>
        <color rgb="FF003399"/>
        <rFont val="Arial"/>
        <family val="2"/>
      </rPr>
      <t xml:space="preserve"> = recettes réelles de fonctionnement (RRF) / population</t>
    </r>
    <r>
      <rPr>
        <sz val="10"/>
        <color rgb="FF0091FF"/>
        <rFont val="Arial"/>
        <family val="2"/>
      </rPr>
      <t> :</t>
    </r>
    <r>
      <rPr>
        <sz val="10"/>
        <rFont val="Arial"/>
        <family val="2"/>
      </rPr>
      <t xml:space="preserve"> montant total des recettes de fonctionnement en mouvements réels. Ressources dont dispose la collectivité, à comparer aux dépenses de fonctionnement dans leur rythme de croissance.</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</si>
  <si>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«brutes»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</si>
  <si>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5</t>
    </r>
    <r>
      <rPr>
        <sz val="10"/>
        <color rgb="FF003399"/>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</si>
  <si>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t xml:space="preserve">• </t>
    </r>
    <r>
      <rPr>
        <u/>
        <sz val="10"/>
        <color rgb="FF003399"/>
        <rFont val="Arial"/>
        <family val="2"/>
      </rPr>
      <t>Ratio 6</t>
    </r>
    <r>
      <rPr>
        <sz val="10"/>
        <color rgb="FF003399"/>
        <rFont val="Arial"/>
        <family val="2"/>
      </rPr>
      <t xml:space="preserve"> = DGF / population</t>
    </r>
    <r>
      <rPr>
        <sz val="10"/>
        <color rgb="FF0091FF"/>
        <rFont val="Arial"/>
        <family val="2"/>
      </rPr>
      <t> :</t>
    </r>
    <r>
      <rPr>
        <sz val="10"/>
        <color rgb="FF000000"/>
        <rFont val="Arial"/>
        <family val="2"/>
      </rPr>
      <t xml:space="preserve"> recettes du compte 741 en mouvements réels. Part de la contribution de l’État au fonctionnement de la collectivité. </t>
    </r>
  </si>
  <si>
    <r>
      <t xml:space="preserve">• </t>
    </r>
    <r>
      <rPr>
        <u/>
        <sz val="10"/>
        <color rgb="FF003399"/>
        <rFont val="Arial"/>
        <family val="2"/>
      </rPr>
      <t>Ratio 7</t>
    </r>
    <r>
      <rPr>
        <sz val="10"/>
        <color rgb="FF003399"/>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</si>
  <si>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t xml:space="preserve">• </t>
    </r>
    <r>
      <rPr>
        <u/>
        <sz val="10"/>
        <color rgb="FF003399"/>
        <rFont val="Arial"/>
        <family val="2"/>
      </rPr>
      <t>Ratio 9</t>
    </r>
    <r>
      <rPr>
        <sz val="10"/>
        <color rgb="FF003399"/>
        <rFont val="Arial"/>
        <family val="2"/>
      </rPr>
      <t xml:space="preserve"> = marge d’autofinancement courant (MAC) = (DRF + remboursement de dette) / RRF</t>
    </r>
    <r>
      <rPr>
        <sz val="10"/>
        <rFont val="Arial"/>
        <family val="2"/>
      </rPr>
      <t> :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sont exclues des DRF.</t>
    </r>
  </si>
  <si>
    <r>
      <t xml:space="preserve">• </t>
    </r>
    <r>
      <rPr>
        <u/>
        <sz val="10"/>
        <color rgb="FF003399"/>
        <rFont val="Arial"/>
        <family val="2"/>
      </rPr>
      <t>Ratio 10</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xml:space="preserve"> / RRF = taux d’équipement : </t>
    </r>
    <r>
      <rPr>
        <sz val="10"/>
        <rFont val="Arial"/>
        <family val="2"/>
      </rPr>
      <t>effort d’équipement de la collectivité au regard de ses ressources. À relativiser sur une année donnée car les programmes d’équipement se jouent souvent sur plusieurs années.Voir le ratio 4 pour la définition des dépenses.</t>
    </r>
  </si>
  <si>
    <r>
      <t xml:space="preserve">• </t>
    </r>
    <r>
      <rPr>
        <u/>
        <sz val="10"/>
        <color rgb="FF003399"/>
        <rFont val="Arial"/>
        <family val="2"/>
      </rPr>
      <t>Ratio 11</t>
    </r>
    <r>
      <rPr>
        <sz val="10"/>
        <color rgb="FF003399"/>
        <rFont val="Arial"/>
        <family val="2"/>
      </rPr>
      <t xml:space="preserve"> = dette / RRF = taux d’endettement :</t>
    </r>
    <r>
      <rPr>
        <sz val="10"/>
        <rFont val="Arial"/>
        <family val="2"/>
      </rPr>
      <t xml:space="preserve"> mesure la charge de la dette d’une collectivité relativement à ses ressources.</t>
    </r>
  </si>
  <si>
    <t>Lecture : Les dépenses de fonctionnement des groupements à fiscalité propre de moins de 15 000 habitants se montent à 1133 M€.</t>
  </si>
  <si>
    <t>Lecture : Les achats et charges externes des groupements à fiscalité propre de moins de 15 000 habitants représentent 24,4 % de leurs dépenses de fonctionnement.</t>
  </si>
  <si>
    <t>Source : DGFiP-Comptes de gestion ; budgets principaux - opérations réelles. Calculs DGCL. Montants calculés hors gestion active de la dette; INSEE, Recensement de la population (population totale en 2020 - année de référence 2017).</t>
  </si>
  <si>
    <r>
      <t xml:space="preserve">T 2.2  Dépenses et recettes par habitant </t>
    </r>
    <r>
      <rPr>
        <b/>
        <vertAlign val="superscript"/>
        <sz val="14"/>
        <color indexed="12"/>
        <rFont val="Arial"/>
        <family val="2"/>
      </rPr>
      <t>(a)</t>
    </r>
    <r>
      <rPr>
        <b/>
        <sz val="14"/>
        <color indexed="12"/>
        <rFont val="Arial"/>
        <family val="2"/>
      </rPr>
      <t xml:space="preserve"> des groupements à fiscalité propre par strate de population en 2020 </t>
    </r>
  </si>
  <si>
    <t>Lecture : les achats et charges externes des groupements à fiscalité propre de moins de 15 000 habitants sont de 87 € par habitant.</t>
  </si>
  <si>
    <t>(b) écarts en point de pourcentage entre 2020 et 2019.</t>
  </si>
  <si>
    <r>
      <t xml:space="preserve">T 2.4.a -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en 2020 </t>
    </r>
  </si>
  <si>
    <r>
      <t xml:space="preserve">T 2.4.b - Structure des dépenses et recettes des métropoles </t>
    </r>
    <r>
      <rPr>
        <b/>
        <vertAlign val="superscript"/>
        <sz val="14"/>
        <color indexed="12"/>
        <rFont val="Arial"/>
        <family val="2"/>
      </rPr>
      <t>(a)</t>
    </r>
    <r>
      <rPr>
        <b/>
        <sz val="14"/>
        <color indexed="12"/>
        <rFont val="Arial"/>
        <family val="2"/>
      </rPr>
      <t xml:space="preserve"> et CU par strate de population de groupements </t>
    </r>
    <r>
      <rPr>
        <b/>
        <vertAlign val="superscript"/>
        <sz val="14"/>
        <color indexed="12"/>
        <rFont val="Arial"/>
        <family val="2"/>
      </rPr>
      <t>(b)</t>
    </r>
    <r>
      <rPr>
        <b/>
        <sz val="14"/>
        <color indexed="12"/>
        <rFont val="Arial"/>
        <family val="2"/>
      </rPr>
      <t xml:space="preserve"> en 2020 </t>
    </r>
  </si>
  <si>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t>
    </r>
  </si>
  <si>
    <r>
      <rPr>
        <b/>
        <u/>
        <sz val="10"/>
        <color rgb="FF000000"/>
        <rFont val="Arial"/>
        <family val="2"/>
      </rPr>
      <t>Communauté urbaine (CU)</t>
    </r>
    <r>
      <rPr>
        <b/>
        <sz val="10"/>
        <color rgb="FF000000"/>
        <rFont val="Arial"/>
        <family val="2"/>
      </rPr>
      <t xml:space="preserve"> :</t>
    </r>
    <r>
      <rPr>
        <sz val="10"/>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</si>
  <si>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r>
      <rPr>
        <b/>
        <u/>
        <sz val="10"/>
        <color rgb="FF000000"/>
        <rFont val="Arial"/>
        <family val="2"/>
      </rPr>
      <t>Métropole </t>
    </r>
    <r>
      <rPr>
        <sz val="10"/>
        <color rgb="FF000000"/>
        <rFont val="Arial"/>
        <family val="2"/>
      </rPr>
      <t>: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2017,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2017. La loi n° 2017-257 du 28 février 2017  relative au statut de Paris et à l’aménagement métropolitain a assoupli les conditions de création d’une métropole et a ouvert la possibilité à de nouveaux EPCI de se transformer en métropoles.</t>
    </r>
  </si>
  <si>
    <t>Lecture : Les achats et charges externes des métropoles et CU de 50 000 à 100 000 habitants sont de 34 M€.</t>
  </si>
  <si>
    <t>Lecture : Les achats et charges externes des métropoles et CU de 50 000 à 100 000 habitants représentent 37,3 % de leurs dépenses de fonctionnement.</t>
  </si>
  <si>
    <r>
      <t>T 2.5  Dépenses et recettes par habitant</t>
    </r>
    <r>
      <rPr>
        <b/>
        <vertAlign val="superscript"/>
        <sz val="14"/>
        <color indexed="12"/>
        <rFont val="Arial"/>
        <family val="2"/>
      </rPr>
      <t xml:space="preserve"> (a)</t>
    </r>
    <r>
      <rPr>
        <b/>
        <sz val="14"/>
        <color indexed="12"/>
        <rFont val="Arial"/>
        <family val="2"/>
      </rPr>
      <t xml:space="preserve"> des métropoles </t>
    </r>
    <r>
      <rPr>
        <b/>
        <vertAlign val="superscript"/>
        <sz val="14"/>
        <color indexed="12"/>
        <rFont val="Arial"/>
        <family val="2"/>
      </rPr>
      <t>(b)</t>
    </r>
    <r>
      <rPr>
        <b/>
        <sz val="14"/>
        <color indexed="12"/>
        <rFont val="Arial"/>
        <family val="2"/>
      </rPr>
      <t xml:space="preserve"> et communautés urbaines par strate de groupement </t>
    </r>
    <r>
      <rPr>
        <b/>
        <vertAlign val="superscript"/>
        <sz val="14"/>
        <color indexed="12"/>
        <rFont val="Arial"/>
        <family val="2"/>
      </rPr>
      <t>(c)</t>
    </r>
    <r>
      <rPr>
        <b/>
        <sz val="14"/>
        <color indexed="12"/>
        <rFont val="Arial"/>
        <family val="2"/>
      </rPr>
      <t xml:space="preserve"> en 2020 </t>
    </r>
  </si>
  <si>
    <r>
      <t xml:space="preserve">T 2.6.a - Comptes des communautés d'agglomération par strate de population des groupements </t>
    </r>
    <r>
      <rPr>
        <b/>
        <vertAlign val="superscript"/>
        <sz val="14"/>
        <color indexed="12"/>
        <rFont val="Arial"/>
        <family val="2"/>
      </rPr>
      <t>(a)</t>
    </r>
    <r>
      <rPr>
        <b/>
        <sz val="14"/>
        <color indexed="12"/>
        <rFont val="Arial"/>
        <family val="2"/>
      </rPr>
      <t xml:space="preserve"> en 2020 </t>
    </r>
  </si>
  <si>
    <r>
      <t xml:space="preserve">T 2.6.b - Structure des dépenses et recettes des communautés d'agglomération par strate de population de groupements </t>
    </r>
    <r>
      <rPr>
        <b/>
        <vertAlign val="superscript"/>
        <sz val="14"/>
        <color indexed="12"/>
        <rFont val="Arial"/>
        <family val="2"/>
      </rPr>
      <t>(a)</t>
    </r>
    <r>
      <rPr>
        <b/>
        <sz val="14"/>
        <color indexed="12"/>
        <rFont val="Arial"/>
        <family val="2"/>
      </rPr>
      <t xml:space="preserve"> en 2020 </t>
    </r>
  </si>
  <si>
    <t>Lecture : Les achats et charges externes des CA de 50 000 à 100 000 habitants sont de 837 M€.</t>
  </si>
  <si>
    <t>Lecture : Les achats et charges externes des CA de 50 000 à 100 000 habitants représentent 27,0 % des dépenses de fonctionnement.</t>
  </si>
  <si>
    <r>
      <t xml:space="preserve">T 2.7  Dépenses et recettes par habitant </t>
    </r>
    <r>
      <rPr>
        <b/>
        <vertAlign val="superscript"/>
        <sz val="14"/>
        <color indexed="12"/>
        <rFont val="Arial"/>
        <family val="2"/>
      </rPr>
      <t>(a)</t>
    </r>
    <r>
      <rPr>
        <b/>
        <sz val="14"/>
        <color indexed="12"/>
        <rFont val="Arial"/>
        <family val="2"/>
      </rPr>
      <t xml:space="preserve"> des communautés d'agglomération par strate de groupement </t>
    </r>
    <r>
      <rPr>
        <b/>
        <vertAlign val="superscript"/>
        <sz val="14"/>
        <color indexed="12"/>
        <rFont val="Arial"/>
        <family val="2"/>
      </rPr>
      <t>(b)</t>
    </r>
    <r>
      <rPr>
        <b/>
        <sz val="14"/>
        <color indexed="12"/>
        <rFont val="Arial"/>
        <family val="2"/>
      </rPr>
      <t xml:space="preserve"> en 2020 </t>
    </r>
  </si>
  <si>
    <t xml:space="preserve">T 2.8.a - Comptes des communautés de communes par strate de population des groupements en 2020 </t>
  </si>
  <si>
    <t xml:space="preserve">T 2.8.b - Structure des dépenses et recettes des communautés de communes par strate de population de groupements en 2020 </t>
  </si>
  <si>
    <t>Lecture : Les achats et charges externes des communautés de communes de 50 000 à 100 000 habitants sont de 206 M€.</t>
  </si>
  <si>
    <t>Lecture : Les achats et charges externes des communautés de communes de 50 000 à 100 000 habitants représentent 30,7 % de leurs dépenses de fonctionnement.</t>
  </si>
  <si>
    <r>
      <t>T 2.9  Dépenses et recettes par habitant</t>
    </r>
    <r>
      <rPr>
        <b/>
        <vertAlign val="superscript"/>
        <sz val="14"/>
        <color indexed="12"/>
        <rFont val="Arial"/>
        <family val="2"/>
      </rPr>
      <t xml:space="preserve"> (a)</t>
    </r>
    <r>
      <rPr>
        <b/>
        <sz val="14"/>
        <color indexed="12"/>
        <rFont val="Arial"/>
        <family val="2"/>
      </rPr>
      <t xml:space="preserve"> des communautés de communes par strate de groupement en 2020 </t>
    </r>
  </si>
  <si>
    <r>
      <t xml:space="preserve">T 3.1.a - Comptes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2020 </t>
    </r>
  </si>
  <si>
    <r>
      <t xml:space="preserve">T 3.1.b - Structure des dépenses et des recettes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2020 </t>
    </r>
  </si>
  <si>
    <r>
      <t xml:space="preserve">Le seul aspect particulier lié à la </t>
    </r>
    <r>
      <rPr>
        <b/>
        <u/>
        <sz val="10"/>
        <rFont val="Arial"/>
        <family val="2"/>
      </rPr>
      <t>montagne</t>
    </r>
    <r>
      <rPr>
        <sz val="10"/>
        <rFont val="Arial"/>
        <family val="2"/>
      </rPr>
      <t xml:space="preserve"> pour les EPCI à fiscalité propre est celui du seuil minimal de population, issu de l'article 33 de la loi NOTRe, et codifié au III de l'article L. 5210-1-1 du CGCT. 1° la constitution d'établissements publics de coopération intercommunale à fiscalité propre regroupant au moins 15 000 habitants ; toutefois, ce seuil est adapté, sans pouvoir être inférieur à 5 000 habitants pour les établissements publics de coopération intercommunale à fiscalité propre ainsi que pour les projets d'établissement public de coopération intercommunale à fiscalité propre : c) comprenant une moitié au moins de communes situées dans une zone de montagne délimitée en application de l'article 3 de la loi n° 85-30 du 9 janvier 1985 relative au développement et à la protection de la montagne. </t>
    </r>
  </si>
  <si>
    <t>Lecture : les achats et charges externes représentent 185 M€ par habitant pour les groupements à fiscalité propre de montagne de 300 000 habitants et plus.</t>
  </si>
  <si>
    <t>Lecture : les achats et charges externes repésentent 21,6 % des dépenses de fonctionnement des groupements à fiscalité propre de montagne de 300 000 habitants et plus.</t>
  </si>
  <si>
    <r>
      <t xml:space="preserve">T3.1.c - Dépenses et recettes par habitant des groupements à fiscalité propre de « montagne » </t>
    </r>
    <r>
      <rPr>
        <b/>
        <vertAlign val="superscript"/>
        <sz val="14"/>
        <color indexed="12"/>
        <rFont val="Arial"/>
        <family val="2"/>
      </rPr>
      <t>(a)</t>
    </r>
    <r>
      <rPr>
        <b/>
        <sz val="14"/>
        <color indexed="12"/>
        <rFont val="Arial"/>
        <family val="2"/>
      </rPr>
      <t xml:space="preserve"> par strate de population de groupement en 2020 </t>
    </r>
  </si>
  <si>
    <t>Lecture : pour l'ensemble des groupements à fiscalité propre de montagne de 300 000 habitants et plus, les achats et charges externes représentent 108 € par habitant.</t>
  </si>
  <si>
    <r>
      <t xml:space="preserve">T 3.2.a - Comptes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2020 </t>
    </r>
  </si>
  <si>
    <r>
      <t xml:space="preserve">T 3.2.b - Structure des dépenses et des recettes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2020 </t>
    </r>
  </si>
  <si>
    <t>Lecture : les achats et charges externes représentent 2050 M€  pour les groupements à fiscalité propre n'étant pas de montagne de 300 000 habitants et plus.</t>
  </si>
  <si>
    <t>Lecture : les achats et charges externes repésentent 25,0 % des dépenses de fonctionnement des groupements à fiscalité propre n'étant pas de montagne de 300 000 habitants et plus.</t>
  </si>
  <si>
    <r>
      <t xml:space="preserve">T3.2.c - Dépenses et recettes par habitant des groupements à fiscalité propre n'étant pas de « montagne » </t>
    </r>
    <r>
      <rPr>
        <b/>
        <vertAlign val="superscript"/>
        <sz val="14"/>
        <color indexed="12"/>
        <rFont val="Arial"/>
        <family val="2"/>
      </rPr>
      <t>(a)</t>
    </r>
    <r>
      <rPr>
        <b/>
        <sz val="14"/>
        <color indexed="12"/>
        <rFont val="Arial"/>
        <family val="2"/>
      </rPr>
      <t xml:space="preserve"> par strate de population de groupement en 2020 </t>
    </r>
  </si>
  <si>
    <t>Lecture : pour l'ensemble des groupements à fiscalité propre n'étant pas de montagne de  300 000 habitants et plus, les achats et charges externes représentent 110 € par habitant.</t>
  </si>
  <si>
    <t>T 4.1 - Ratios financiers en 2020 : dépenses et recettes du budget des groupements à fiscalité propre par région</t>
  </si>
  <si>
    <t>Source : DGFiP-Comptes de gestion ; budgets principaux - opérations réelles. Calculs DGCL; INSEE, Recensement de la population (population totale en 2020 - année de référence 2017).</t>
  </si>
  <si>
    <t>Groupements selon l'appartenance au 01/01/2020 :</t>
  </si>
  <si>
    <t>T 4.2 - Ratios financiers 2020 : dépenses de fonctionnement par région</t>
  </si>
  <si>
    <t>T 4.3 - Ratios financiers 2020 : recettes de fonctionnement et capacité d'épargne par région</t>
  </si>
  <si>
    <t>Part relative des concours et dotations de l'Etat dans le total des recettes réelles de fonctionnement.</t>
  </si>
  <si>
    <t>T 4.4 - Ratios financiers 2020 : dépenses d'investissement par régions</t>
  </si>
  <si>
    <t>T 4.5 - Ratios financiers 2020 : recettes d'investissement par région</t>
  </si>
  <si>
    <t>T 4.6 - Ratios financiers 2020 : charge de la dette et marge de manœuvre par région</t>
  </si>
  <si>
    <t>T 4.6.a – (R5) : Encours de la dette au 31/12/2020 / population</t>
  </si>
  <si>
    <t>T 4.6.c – (R11) : Encours de la dette au 31/12/2020 / recettes réelles de fonctionnement (Taux d'endettement)</t>
  </si>
  <si>
    <t>T 4.6.d – Encours de la dette au 31/12/2020 / épargne brute (délai de désendettement)</t>
  </si>
  <si>
    <t>T 4.6.f – Intérêts versés / encours de la dette au 31/12/2020</t>
  </si>
  <si>
    <t>T 5.1.a – Montants des dépenses de fonctionnement en 2020 (métropoles, EPT et communautés urbaines)</t>
  </si>
  <si>
    <t>T 5.1.b – Répatition des dépenses de fonctionnement par fonction en 2020 (métropoles, EPT et communautés urbaines)</t>
  </si>
  <si>
    <t>T 5.1.c – Dépenses de fonctionnement par habitant en 2020 (métropoles, EPT et communautés urbaines)</t>
  </si>
  <si>
    <t>Coopération décentralisée et actions européennes et internationales</t>
  </si>
  <si>
    <t>T 5.2.a – Montants des dépenses d'investissement en 2020 (métropoles, EPT et communautés urbaines)</t>
  </si>
  <si>
    <t>T 5.2.b – Répartition des dépenses d'investissement par fonction en 2020 (métropoles, EPT et communautés urbaines)</t>
  </si>
  <si>
    <t>T 5.2.c – Dépenses d'investissement par habitant en 2020 (métropoles, EPT et communautés urbaines)</t>
  </si>
  <si>
    <t>T 5.3.a – Montants des dépenses totales en 2020 (métropoles, EPT et communautés urbaines)</t>
  </si>
  <si>
    <t>T 5.3.b – Répartitions des dépenses totales par fonction en 2020 (métropoles, EPT et communautés urbaines)</t>
  </si>
  <si>
    <t>T 5.3.c – Dépenses totales par habitant en 2020 (métropoles, EPT et communautés urbaines)</t>
  </si>
  <si>
    <t>T 5.4.a – Montants des dépenses de fonctionnement en 2020</t>
  </si>
  <si>
    <t>T 5.4.b – Répartition des dépenses de fonctionnement par fonction en 2020 (communautés d'agglomération)</t>
  </si>
  <si>
    <t>T 5.4.c – Dépenses de fonctionnement par habitant en 2020 (communautés d'agglomération)</t>
  </si>
  <si>
    <t>T 5.5.a – Montants des dépenses d'investissement en 2020 (communautés d'agglomération)</t>
  </si>
  <si>
    <t>T 5.5.b – Répartition des dépenses d'investissement par fonction en 2020 (communautés d'agglomération)</t>
  </si>
  <si>
    <t>T 5.5.c – Dépenses d'investissement par habitant en 2020 (communautés d'agglomération)</t>
  </si>
  <si>
    <t>T 5.6.a – Montants des dépenses totales en 2020 (communautés d'agglomération)</t>
  </si>
  <si>
    <t>T 5.6.b – Répartition des dépenses totales par fonction en 2020 (communautés d'agglomération)</t>
  </si>
  <si>
    <t>T 5.6.c – Dépenses totales par habitant en 2020 (communautés d'agglomération)</t>
  </si>
  <si>
    <t>T 5.7.a – Montants des dépenses de fonctionnement en 2020 (communautés de communes)</t>
  </si>
  <si>
    <t>T 5.7.b – Répartition des dépenses de fonctionnement par fonction en 2020 (communautés de communes)</t>
  </si>
  <si>
    <t>T 5.7.c – Dépenses de fonctionnement par habitant en 2020 (communautés de communes)</t>
  </si>
  <si>
    <t>T 5.8.a – Montants des dépenses d'investissement en 2020 (communautés de communes)</t>
  </si>
  <si>
    <t>T 5.8.b – Répartion des dépenses d'investissement par fonction en 2020 (communautés de communes)</t>
  </si>
  <si>
    <t>T 5.8.c – Dépenses d'investissement par habitant en 2020 (communautés de communes)</t>
  </si>
  <si>
    <t>T 5.9.a – Montants des dépenses totales en 2020 (communautés de communes)</t>
  </si>
  <si>
    <t>T 5.9.b – Répartition des dépenses totales par fonction en 2020 (communautés de communes)</t>
  </si>
  <si>
    <t>T 5.9.c – Dépenses totales par habitant en 2020 (communautés de communes)</t>
  </si>
  <si>
    <t>Ce document présente les résultats tirés de l'exploitation des comptes de gestion 2020 fournis par la Direction générale des finances publiques (DGFiP).</t>
  </si>
  <si>
    <t>La population prise en compte pour déterminer les tranches de taille des communes en 2020 est la population totale tirée du recensement de population en vigueur au 1er janvier 2020 (population millésimée 2017).</t>
  </si>
  <si>
    <r>
      <t>Les tableaux</t>
    </r>
    <r>
      <rPr>
        <b/>
        <sz val="8"/>
        <rFont val="Arial"/>
        <family val="2"/>
      </rPr>
      <t xml:space="preserve"> « Les finances des groupements de communes à fiscalité propre en 2020 »</t>
    </r>
  </si>
  <si>
    <t>Avril 2022</t>
  </si>
  <si>
    <t>Mise en ligne : Avril 2022</t>
  </si>
  <si>
    <t>Dépenses d'équipement : débit des comptes  20, 21, 23 excepté 204 et excepté 2324 en M57 moins le crédit des comptes 236 (en M57), 237, 238</t>
  </si>
  <si>
    <t>Dépenses d'équipement : débit des comptes  20, 21, 23 excepté 204 et excepté 2324 en M57 moins le crédit des comptes 236 (M57), 237, 238</t>
  </si>
  <si>
    <t>Subventions d'équipement versées : débit du compte 204 et 2324 en M57</t>
  </si>
  <si>
    <r>
      <t xml:space="preserve">Dépenses d'équipement : </t>
    </r>
    <r>
      <rPr>
        <sz val="10"/>
        <rFont val="Arial"/>
        <family val="2"/>
      </rPr>
      <t>en M14 et M57,</t>
    </r>
    <r>
      <rPr>
        <b/>
        <sz val="10"/>
        <color indexed="12"/>
        <rFont val="Arial"/>
        <family val="2"/>
      </rPr>
      <t xml:space="preserve"> </t>
    </r>
    <r>
      <rPr>
        <sz val="10"/>
        <rFont val="Arial"/>
        <family val="2"/>
      </rPr>
      <t>débit des comptes  20, 21, 23 excepté 204  et excepté le compte 2324 en M57 moins le crédit des comptes 236, 237, 238.</t>
    </r>
  </si>
  <si>
    <r>
      <rPr>
        <sz val="10"/>
        <color rgb="FF0000FF"/>
        <rFont val="Arial"/>
        <family val="2"/>
      </rPr>
      <t xml:space="preserve">• </t>
    </r>
    <r>
      <rPr>
        <u/>
        <sz val="10"/>
        <color rgb="FF0000FF"/>
        <rFont val="Arial"/>
        <family val="2"/>
      </rPr>
      <t>Ratio 4</t>
    </r>
    <r>
      <rPr>
        <sz val="10"/>
        <color rgb="FF0000FF"/>
        <rFont val="Arial"/>
        <family val="2"/>
      </rPr>
      <t xml:space="preserve"> = dépenses d’équipement "brutes" / population :</t>
    </r>
    <r>
      <rPr>
        <sz val="10"/>
        <rFont val="Arial"/>
        <family val="2"/>
      </rPr>
      <t xml:space="preserve"> dépenses des comptes 20 (immobilisations incorporelles) sauf 204 (subventions d’équipement versées), 21 (immobilisations corporelles), 23 (immobilisations en cours diminué des crédits des comptes 236, 237 et 238 et excepté le compte 2324 en M57), 454 (travaux effectués d’office pour le compte de tiers), 456 (opérations d’investissement sur établissement d’enseignement) et 458 (opérations d’investissement sous mandat). Les travaux en régie (crédit du compte 72, en opérations budgétaires) sont ajoutés au calcul. </t>
    </r>
  </si>
  <si>
    <r>
      <t xml:space="preserve">T 2.3 - Évolution 2019-2020 à champ constant </t>
    </r>
    <r>
      <rPr>
        <b/>
        <vertAlign val="superscript"/>
        <sz val="14"/>
        <color indexed="12"/>
        <rFont val="Arial"/>
        <family val="2"/>
      </rPr>
      <t>(a)</t>
    </r>
    <r>
      <rPr>
        <b/>
        <sz val="14"/>
        <color indexed="12"/>
        <rFont val="Arial"/>
        <family val="2"/>
      </rPr>
      <t xml:space="preserve"> des résultats comptables des groupements à fiscalité propre par strate de population des groupements </t>
    </r>
  </si>
  <si>
    <t>(a) à champ «constant», c'est-à-dire en ne conservant que les groupements à fiscalité propre inchangés entre les deux années 2019 et 2020. Les strates sont celles des groupements 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</si>
</sst>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
    <numFmt numFmtId="167" formatCode="0.000000000"/>
    <numFmt numFmtId="168" formatCode="[$-40C]d\ mmmm\ yyyy;@"/>
    <numFmt numFmtId="169" formatCode="#,##0.000000"/>
    <numFmt numFmtId="170" formatCode="\+0.0;\-0.0"/>
    <numFmt numFmtId="171" formatCode="\+0;\-0"/>
  </numFmts>
  <fonts count="132"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b/>
      <sz val="10"/>
      <color indexed="12"/>
      <name val="Arial"/>
      <family val="2"/>
    </font>
    <font>
      <b/>
      <sz val="10"/>
      <name val="Arial"/>
      <family val="2"/>
    </font>
    <font>
      <i/>
      <sz val="10"/>
      <name val="Arial"/>
      <family val="2"/>
    </font>
    <font>
      <i/>
      <sz val="8"/>
      <name val="Arial"/>
      <family val="2"/>
    </font>
    <font>
      <b/>
      <sz val="14"/>
      <color indexed="12"/>
      <name val="Arial"/>
      <family val="2"/>
    </font>
    <font>
      <sz val="10"/>
      <name val="Arial"/>
      <family val="2"/>
    </font>
    <font>
      <sz val="8"/>
      <name val="Arial"/>
      <family val="2"/>
    </font>
    <font>
      <b/>
      <i/>
      <sz val="10"/>
      <name val="Arial"/>
      <family val="2"/>
    </font>
    <font>
      <b/>
      <sz val="8"/>
      <name val="Arial"/>
      <family val="2"/>
    </font>
    <font>
      <u/>
      <sz val="10"/>
      <color indexed="12"/>
      <name val="Arial"/>
      <family val="2"/>
    </font>
    <font>
      <sz val="9"/>
      <name val="Arial"/>
      <family val="2"/>
    </font>
    <font>
      <i/>
      <sz val="9"/>
      <name val="Arial"/>
      <family val="2"/>
    </font>
    <font>
      <sz val="8"/>
      <color indexed="12"/>
      <name val="Arial"/>
      <family val="2"/>
    </font>
    <font>
      <b/>
      <sz val="9"/>
      <name val="Arial"/>
      <family val="2"/>
    </font>
    <font>
      <sz val="10"/>
      <name val="MS Sans Serif"/>
      <family val="2"/>
    </font>
    <font>
      <b/>
      <sz val="12"/>
      <color indexed="12"/>
      <name val="Arial"/>
      <family val="2"/>
    </font>
    <font>
      <i/>
      <sz val="10"/>
      <color indexed="12"/>
      <name val="Arial"/>
      <family val="2"/>
    </font>
    <font>
      <b/>
      <sz val="16"/>
      <color indexed="48"/>
      <name val="Arial"/>
      <family val="2"/>
    </font>
    <font>
      <b/>
      <sz val="16"/>
      <color indexed="48"/>
      <name val="Wingdings"/>
      <charset val="2"/>
    </font>
    <font>
      <b/>
      <sz val="10"/>
      <color indexed="48"/>
      <name val="Arial"/>
      <family val="2"/>
    </font>
    <font>
      <b/>
      <sz val="10"/>
      <name val="Arial"/>
      <family val="2"/>
    </font>
    <font>
      <b/>
      <sz val="13"/>
      <name val="Arial"/>
      <family val="2"/>
    </font>
    <font>
      <b/>
      <sz val="13"/>
      <color indexed="12"/>
      <name val="Arial"/>
      <family val="2"/>
    </font>
    <font>
      <b/>
      <sz val="13"/>
      <name val="Arial"/>
      <family val="2"/>
    </font>
    <font>
      <b/>
      <sz val="14"/>
      <color indexed="48"/>
      <name val="Arial"/>
      <family val="2"/>
    </font>
    <font>
      <b/>
      <sz val="8"/>
      <color indexed="48"/>
      <name val="Arial"/>
      <family val="2"/>
    </font>
    <font>
      <b/>
      <sz val="13"/>
      <name val="MS Sans Serif"/>
      <family val="2"/>
    </font>
    <font>
      <sz val="10"/>
      <color indexed="12"/>
      <name val="Arial"/>
      <family val="2"/>
    </font>
    <font>
      <b/>
      <sz val="13"/>
      <color indexed="12"/>
      <name val="Arial"/>
      <family val="2"/>
    </font>
    <font>
      <sz val="10"/>
      <color indexed="12"/>
      <name val="MS Sans Serif"/>
      <family val="2"/>
    </font>
    <font>
      <b/>
      <sz val="13"/>
      <color indexed="12"/>
      <name val="MS Sans Serif"/>
      <family val="2"/>
    </font>
    <font>
      <b/>
      <sz val="16"/>
      <color indexed="48"/>
      <name val="MS Sans Serif"/>
      <family val="2"/>
    </font>
    <font>
      <b/>
      <sz val="16"/>
      <color indexed="12"/>
      <name val="Arial"/>
      <family val="2"/>
    </font>
    <font>
      <b/>
      <sz val="16"/>
      <color indexed="12"/>
      <name val="MS Sans Serif"/>
      <family val="2"/>
    </font>
    <font>
      <sz val="10"/>
      <name val="Times New Roman"/>
      <family val="1"/>
    </font>
    <font>
      <u/>
      <sz val="10"/>
      <color indexed="12"/>
      <name val="MS Sans Serif"/>
      <family val="2"/>
    </font>
    <font>
      <sz val="10"/>
      <color indexed="48"/>
      <name val="Arial"/>
      <family val="2"/>
    </font>
    <font>
      <u/>
      <sz val="10"/>
      <color indexed="12"/>
      <name val="Calibri"/>
      <family val="2"/>
    </font>
    <font>
      <sz val="10"/>
      <color indexed="48"/>
      <name val="Calibri"/>
      <family val="2"/>
    </font>
    <font>
      <b/>
      <sz val="10"/>
      <color indexed="48"/>
      <name val="MS Sans Serif"/>
      <family val="2"/>
    </font>
    <font>
      <b/>
      <sz val="10"/>
      <color rgb="FF0000FF"/>
      <name val="Arial"/>
      <family val="2"/>
    </font>
    <font>
      <sz val="10"/>
      <color rgb="FF0000FF"/>
      <name val="Arial"/>
      <family val="2"/>
    </font>
    <font>
      <vertAlign val="superscript"/>
      <sz val="10"/>
      <name val="Arial"/>
      <family val="2"/>
    </font>
    <font>
      <sz val="10"/>
      <color rgb="FF000000"/>
      <name val="Bookman Old Style"/>
      <family val="1"/>
    </font>
    <font>
      <sz val="8"/>
      <color rgb="FF000000"/>
      <name val="Arial"/>
      <family val="2"/>
    </font>
    <font>
      <b/>
      <vertAlign val="superscript"/>
      <sz val="10"/>
      <name val="Arial"/>
      <family val="2"/>
    </font>
    <font>
      <b/>
      <vertAlign val="superscript"/>
      <sz val="14"/>
      <color indexed="12"/>
      <name val="Arial"/>
      <family val="2"/>
    </font>
    <font>
      <i/>
      <sz val="10"/>
      <color theme="1"/>
      <name val="Arial"/>
      <family val="2"/>
    </font>
    <font>
      <b/>
      <i/>
      <vertAlign val="superscript"/>
      <sz val="10"/>
      <name val="Arial"/>
      <family val="2"/>
    </font>
    <font>
      <b/>
      <i/>
      <sz val="10"/>
      <color indexed="12"/>
      <name val="Arial"/>
      <family val="2"/>
    </font>
    <font>
      <b/>
      <i/>
      <sz val="8"/>
      <name val="Arial"/>
      <family val="2"/>
    </font>
    <font>
      <b/>
      <sz val="9"/>
      <color indexed="12"/>
      <name val="Arial"/>
      <family val="2"/>
    </font>
    <font>
      <sz val="9"/>
      <color indexed="12"/>
      <name val="Arial"/>
      <family val="2"/>
    </font>
    <font>
      <sz val="10"/>
      <color rgb="FF000000"/>
      <name val="Arial"/>
      <family val="2"/>
    </font>
    <font>
      <u/>
      <sz val="10"/>
      <color rgb="FF000000"/>
      <name val="Arial"/>
      <family val="2"/>
    </font>
    <font>
      <sz val="10"/>
      <color rgb="FF003399"/>
      <name val="Arial"/>
      <family val="2"/>
    </font>
    <font>
      <sz val="10"/>
      <color rgb="FF0091FF"/>
      <name val="Arial"/>
      <family val="2"/>
    </font>
    <font>
      <b/>
      <u/>
      <sz val="10"/>
      <color rgb="FF0000FF"/>
      <name val="Arial"/>
      <family val="2"/>
    </font>
    <font>
      <u/>
      <sz val="10"/>
      <color rgb="FF0000FF"/>
      <name val="Arial"/>
      <family val="2"/>
    </font>
    <font>
      <sz val="11"/>
      <name val="Arial"/>
      <family val="2"/>
    </font>
    <font>
      <sz val="16"/>
      <color indexed="12"/>
      <name val="Calibri"/>
      <family val="2"/>
    </font>
    <font>
      <b/>
      <sz val="16"/>
      <name val="Calibri"/>
      <family val="2"/>
    </font>
    <font>
      <sz val="16"/>
      <name val="Arial"/>
      <family val="2"/>
    </font>
    <font>
      <sz val="16"/>
      <name val="Calibri"/>
      <family val="2"/>
    </font>
    <font>
      <sz val="16"/>
      <color indexed="48"/>
      <name val="Arial"/>
      <family val="2"/>
    </font>
    <font>
      <u/>
      <sz val="16"/>
      <color indexed="12"/>
      <name val="Arial"/>
      <family val="2"/>
    </font>
    <font>
      <sz val="16"/>
      <color indexed="48"/>
      <name val="Calibri"/>
      <family val="2"/>
    </font>
    <font>
      <b/>
      <u/>
      <sz val="16"/>
      <name val="Calibri"/>
      <family val="2"/>
    </font>
    <font>
      <b/>
      <sz val="18"/>
      <name val="Calibri"/>
      <family val="2"/>
    </font>
    <font>
      <b/>
      <sz val="18"/>
      <color indexed="12"/>
      <name val="Calibri"/>
      <family val="2"/>
    </font>
    <font>
      <sz val="18"/>
      <name val="Arial"/>
      <family val="2"/>
    </font>
    <font>
      <sz val="18"/>
      <color indexed="48"/>
      <name val="Arial"/>
      <family val="2"/>
    </font>
    <font>
      <i/>
      <sz val="18"/>
      <color indexed="12"/>
      <name val="Calibri"/>
      <family val="2"/>
    </font>
    <font>
      <sz val="18"/>
      <color indexed="12"/>
      <name val="Calibri"/>
      <family val="2"/>
    </font>
    <font>
      <b/>
      <sz val="20"/>
      <color indexed="12"/>
      <name val="Calibri"/>
      <family val="2"/>
    </font>
    <font>
      <b/>
      <sz val="11"/>
      <color indexed="12"/>
      <name val="Arial"/>
      <family val="2"/>
    </font>
    <font>
      <b/>
      <sz val="11"/>
      <name val="Arial"/>
      <family val="2"/>
    </font>
    <font>
      <b/>
      <sz val="11"/>
      <color theme="1"/>
      <name val="Arial"/>
      <family val="2"/>
    </font>
    <font>
      <sz val="11"/>
      <color theme="1"/>
      <name val="Arial"/>
      <family val="2"/>
    </font>
    <font>
      <b/>
      <sz val="11"/>
      <color rgb="FF0000FF"/>
      <name val="Arial"/>
      <family val="2"/>
    </font>
    <font>
      <sz val="11"/>
      <color rgb="FF0000FF"/>
      <name val="Arial"/>
      <family val="2"/>
    </font>
    <font>
      <vertAlign val="superscript"/>
      <sz val="11"/>
      <name val="Arial"/>
      <family val="2"/>
    </font>
    <font>
      <b/>
      <i/>
      <sz val="11"/>
      <name val="Arial"/>
      <family val="2"/>
    </font>
    <font>
      <b/>
      <i/>
      <sz val="9"/>
      <color indexed="12"/>
      <name val="Arial"/>
      <family val="2"/>
    </font>
    <font>
      <i/>
      <sz val="9"/>
      <color indexed="12"/>
      <name val="Arial"/>
      <family val="2"/>
    </font>
    <font>
      <b/>
      <sz val="14"/>
      <color rgb="FF0000FF"/>
      <name val="Arial"/>
      <family val="2"/>
    </font>
    <font>
      <b/>
      <sz val="10"/>
      <color theme="1"/>
      <name val="Arial"/>
      <family val="2"/>
    </font>
    <font>
      <sz val="10"/>
      <color theme="1"/>
      <name val="Arial"/>
      <family val="2"/>
    </font>
    <font>
      <vertAlign val="superscript"/>
      <sz val="10"/>
      <color indexed="12"/>
      <name val="Arial"/>
      <family val="2"/>
    </font>
    <font>
      <sz val="10"/>
      <name val="Calibri"/>
      <family val="2"/>
    </font>
    <font>
      <i/>
      <vertAlign val="superscript"/>
      <sz val="10"/>
      <name val="Arial"/>
      <family val="2"/>
    </font>
    <font>
      <b/>
      <sz val="10"/>
      <color rgb="FF000000"/>
      <name val="Arial"/>
      <family val="2"/>
    </font>
    <font>
      <vertAlign val="superscript"/>
      <sz val="10"/>
      <color rgb="FF000000"/>
      <name val="Arial"/>
      <family val="2"/>
    </font>
    <font>
      <b/>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36"/>
      <color rgb="FF0000FF"/>
      <name val="Tahoma"/>
      <family val="2"/>
    </font>
    <font>
      <sz val="14"/>
      <name val="Tahoma"/>
      <family val="2"/>
    </font>
    <font>
      <b/>
      <sz val="14"/>
      <name val="Tahoma"/>
      <family val="2"/>
    </font>
    <font>
      <sz val="12"/>
      <name val="Tahoma"/>
      <family val="2"/>
    </font>
    <font>
      <sz val="10"/>
      <color theme="1"/>
      <name val="Calibri"/>
      <family val="2"/>
    </font>
    <font>
      <sz val="11"/>
      <color theme="1"/>
      <name val="Calibri"/>
      <family val="2"/>
    </font>
    <font>
      <sz val="11"/>
      <name val="Calibri"/>
      <family val="2"/>
    </font>
    <font>
      <sz val="12"/>
      <name val="Arial"/>
      <family val="2"/>
    </font>
    <font>
      <b/>
      <u/>
      <sz val="10"/>
      <name val="Arial"/>
      <family val="2"/>
    </font>
    <font>
      <b/>
      <u/>
      <sz val="10"/>
      <color rgb="FF000000"/>
      <name val="Arial"/>
      <family val="2"/>
    </font>
    <font>
      <u/>
      <sz val="10"/>
      <color rgb="FF003399"/>
      <name val="Arial"/>
      <family val="2"/>
    </font>
    <font>
      <sz val="10"/>
      <color rgb="FF003399"/>
      <name val="Calibri"/>
      <family val="2"/>
    </font>
    <font>
      <i/>
      <sz val="11"/>
      <name val="Arial"/>
    </font>
    <font>
      <sz val="11"/>
      <name val="Arial"/>
    </font>
    <font>
      <sz val="11"/>
      <color rgb="FF0000FF"/>
      <name val="Arial"/>
    </font>
  </fonts>
  <fills count="4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D8D8D8"/>
        <bgColor theme="0" tint="-0.14999847407452621"/>
      </patternFill>
    </fill>
    <fill>
      <patternFill patternType="solid">
        <fgColor theme="0" tint="-0.249977111117893"/>
        <bgColor indexed="64"/>
      </patternFill>
    </fill>
    <fill>
      <patternFill patternType="solid">
        <fgColor rgb="FFFFFFFF"/>
        <bgColor theme="0" tint="-0.14999847407452621"/>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DDDDDD"/>
        <bgColor rgb="FFFFFFFF"/>
      </patternFill>
    </fill>
    <fill>
      <patternFill patternType="solid">
        <fgColor theme="0" tint="-0.14999847407452621"/>
        <bgColor indexed="64"/>
      </patternFill>
    </fill>
    <fill>
      <patternFill patternType="solid">
        <fgColor rgb="FFDDDDDD"/>
        <bgColor theme="0" tint="-0.14999847407452621"/>
      </patternFill>
    </fill>
  </fills>
  <borders count="5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30"/>
      </bottom>
      <diagonal/>
    </border>
    <border>
      <left style="thin">
        <color indexed="30"/>
      </left>
      <right/>
      <top style="thin">
        <color indexed="30"/>
      </top>
      <bottom/>
      <diagonal/>
    </border>
    <border>
      <left/>
      <right/>
      <top style="thin">
        <color indexed="30"/>
      </top>
      <bottom/>
      <diagonal/>
    </border>
    <border>
      <left style="thin">
        <color indexed="30"/>
      </left>
      <right/>
      <top/>
      <bottom/>
      <diagonal/>
    </border>
    <border>
      <left style="thin">
        <color indexed="30"/>
      </left>
      <right/>
      <top/>
      <bottom style="thin">
        <color indexed="30"/>
      </bottom>
      <diagonal/>
    </border>
    <border>
      <left/>
      <right style="thin">
        <color indexed="30"/>
      </right>
      <top/>
      <bottom/>
      <diagonal/>
    </border>
    <border>
      <left/>
      <right style="thin">
        <color indexed="30"/>
      </right>
      <top style="thin">
        <color indexed="30"/>
      </top>
      <bottom/>
      <diagonal/>
    </border>
    <border>
      <left/>
      <right style="thin">
        <color indexed="30"/>
      </right>
      <top/>
      <bottom style="thin">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theme="1"/>
      </top>
      <bottom/>
      <diagonal/>
    </border>
    <border>
      <left style="thin">
        <color indexed="64"/>
      </left>
      <right style="medium">
        <color indexed="64"/>
      </right>
      <top/>
      <bottom style="thin">
        <color indexed="64"/>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xf numFmtId="0" fontId="14" fillId="0" borderId="0" applyNumberFormat="0" applyFill="0" applyBorder="0" applyAlignment="0" applyProtection="0">
      <alignment vertical="top"/>
      <protection locked="0"/>
    </xf>
    <xf numFmtId="0" fontId="40" fillId="0" borderId="0" applyNumberFormat="0" applyFill="0" applyBorder="0" applyAlignment="0" applyProtection="0"/>
    <xf numFmtId="0" fontId="19" fillId="0" borderId="0"/>
    <xf numFmtId="0" fontId="2" fillId="0" borderId="0"/>
    <xf numFmtId="0" fontId="2" fillId="0" borderId="0"/>
    <xf numFmtId="0" fontId="2" fillId="0" borderId="0"/>
    <xf numFmtId="0" fontId="99" fillId="0" borderId="0" applyNumberFormat="0" applyFill="0" applyBorder="0" applyAlignment="0" applyProtection="0"/>
    <xf numFmtId="0" fontId="100" fillId="0" borderId="46" applyNumberFormat="0" applyFill="0" applyAlignment="0" applyProtection="0"/>
    <xf numFmtId="0" fontId="101" fillId="0" borderId="47" applyNumberFormat="0" applyFill="0" applyAlignment="0" applyProtection="0"/>
    <xf numFmtId="0" fontId="102" fillId="0" borderId="48" applyNumberFormat="0" applyFill="0" applyAlignment="0" applyProtection="0"/>
    <xf numFmtId="0" fontId="102" fillId="0" borderId="0" applyNumberFormat="0" applyFill="0" applyBorder="0" applyAlignment="0" applyProtection="0"/>
    <xf numFmtId="0" fontId="103" fillId="13" borderId="0" applyNumberFormat="0" applyBorder="0" applyAlignment="0" applyProtection="0"/>
    <xf numFmtId="0" fontId="104" fillId="14" borderId="0" applyNumberFormat="0" applyBorder="0" applyAlignment="0" applyProtection="0"/>
    <xf numFmtId="0" fontId="105" fillId="15" borderId="0" applyNumberFormat="0" applyBorder="0" applyAlignment="0" applyProtection="0"/>
    <xf numFmtId="0" fontId="106" fillId="16" borderId="49" applyNumberFormat="0" applyAlignment="0" applyProtection="0"/>
    <xf numFmtId="0" fontId="107" fillId="17" borderId="50" applyNumberFormat="0" applyAlignment="0" applyProtection="0"/>
    <xf numFmtId="0" fontId="108" fillId="17" borderId="49" applyNumberFormat="0" applyAlignment="0" applyProtection="0"/>
    <xf numFmtId="0" fontId="109" fillId="0" borderId="51" applyNumberFormat="0" applyFill="0" applyAlignment="0" applyProtection="0"/>
    <xf numFmtId="0" fontId="110" fillId="18" borderId="52" applyNumberFormat="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13" fillId="0" borderId="54" applyNumberFormat="0" applyFill="0" applyAlignment="0" applyProtection="0"/>
    <xf numFmtId="0" fontId="11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4" fillId="23" borderId="0" applyNumberFormat="0" applyBorder="0" applyAlignment="0" applyProtection="0"/>
    <xf numFmtId="0" fontId="11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4" fillId="27" borderId="0" applyNumberFormat="0" applyBorder="0" applyAlignment="0" applyProtection="0"/>
    <xf numFmtId="0" fontId="11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4" fillId="31" borderId="0" applyNumberFormat="0" applyBorder="0" applyAlignment="0" applyProtection="0"/>
    <xf numFmtId="0" fontId="11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14" fillId="35" borderId="0" applyNumberFormat="0" applyBorder="0" applyAlignment="0" applyProtection="0"/>
    <xf numFmtId="0" fontId="11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14" fillId="39" borderId="0" applyNumberFormat="0" applyBorder="0" applyAlignment="0" applyProtection="0"/>
    <xf numFmtId="0" fontId="11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14" fillId="43" borderId="0" applyNumberFormat="0" applyBorder="0" applyAlignment="0" applyProtection="0"/>
    <xf numFmtId="0" fontId="1" fillId="0" borderId="0"/>
    <xf numFmtId="0" fontId="1" fillId="19" borderId="53" applyNumberFormat="0" applyFon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15" fillId="0" borderId="0" applyNumberFormat="0" applyFill="0" applyBorder="0" applyAlignment="0" applyProtection="0"/>
    <xf numFmtId="0" fontId="116" fillId="0" borderId="0" applyNumberFormat="0" applyFill="0" applyBorder="0" applyAlignment="0" applyProtection="0"/>
    <xf numFmtId="0" fontId="2" fillId="0" borderId="0"/>
    <xf numFmtId="0" fontId="14" fillId="0" borderId="0" applyNumberFormat="0" applyFill="0" applyBorder="0" applyAlignment="0" applyProtection="0">
      <alignment vertical="top"/>
      <protection locked="0"/>
    </xf>
    <xf numFmtId="0" fontId="2" fillId="0" borderId="0"/>
    <xf numFmtId="0" fontId="14" fillId="0" borderId="0" applyNumberFormat="0" applyFill="0" applyBorder="0" applyAlignment="0" applyProtection="0">
      <alignment vertical="top"/>
      <protection locked="0"/>
    </xf>
    <xf numFmtId="0" fontId="2" fillId="0" borderId="0"/>
  </cellStyleXfs>
  <cellXfs count="851">
    <xf numFmtId="0" fontId="0" fillId="0" borderId="0" xfId="0"/>
    <xf numFmtId="0" fontId="0" fillId="0" borderId="1" xfId="0" applyBorder="1"/>
    <xf numFmtId="0" fontId="4" fillId="0" borderId="1" xfId="0" applyFont="1" applyBorder="1"/>
    <xf numFmtId="0" fontId="0" fillId="0" borderId="0" xfId="0" applyBorder="1"/>
    <xf numFmtId="0" fontId="0" fillId="0" borderId="2" xfId="0" applyBorder="1"/>
    <xf numFmtId="0" fontId="4" fillId="0" borderId="2" xfId="0" applyFont="1" applyBorder="1"/>
    <xf numFmtId="0" fontId="0" fillId="0" borderId="0" xfId="0" applyFill="1"/>
    <xf numFmtId="0" fontId="6" fillId="0" borderId="0" xfId="0" applyFont="1"/>
    <xf numFmtId="0" fontId="8" fillId="0" borderId="0" xfId="0" applyFont="1"/>
    <xf numFmtId="0" fontId="9" fillId="0" borderId="0" xfId="0" applyFont="1"/>
    <xf numFmtId="0" fontId="0" fillId="0" borderId="0" xfId="0" applyBorder="1" applyAlignment="1">
      <alignment horizontal="center"/>
    </xf>
    <xf numFmtId="0" fontId="5" fillId="0" borderId="0" xfId="0" applyFont="1" applyBorder="1" applyAlignment="1">
      <alignment horizontal="center"/>
    </xf>
    <xf numFmtId="0" fontId="10" fillId="0" borderId="0" xfId="0" applyFont="1"/>
    <xf numFmtId="0" fontId="5" fillId="0" borderId="0" xfId="0" applyFont="1"/>
    <xf numFmtId="0" fontId="3" fillId="0" borderId="0" xfId="0" applyFont="1"/>
    <xf numFmtId="0" fontId="13" fillId="0" borderId="0" xfId="0" applyFont="1"/>
    <xf numFmtId="0" fontId="6" fillId="0" borderId="0" xfId="0" applyFont="1" applyBorder="1"/>
    <xf numFmtId="0" fontId="6" fillId="0" borderId="4" xfId="0" applyFont="1" applyBorder="1"/>
    <xf numFmtId="0" fontId="10" fillId="0" borderId="0" xfId="0" applyFont="1" applyBorder="1"/>
    <xf numFmtId="0" fontId="12" fillId="0" borderId="0" xfId="0" applyFont="1" applyAlignment="1">
      <alignment horizontal="right"/>
    </xf>
    <xf numFmtId="166" fontId="5" fillId="0" borderId="0" xfId="0" applyNumberFormat="1" applyFont="1" applyFill="1"/>
    <xf numFmtId="166" fontId="5" fillId="0" borderId="0" xfId="0" applyNumberFormat="1" applyFont="1"/>
    <xf numFmtId="0" fontId="7" fillId="0" borderId="0" xfId="0" applyFont="1"/>
    <xf numFmtId="0" fontId="4" fillId="0" borderId="0" xfId="0" applyFont="1"/>
    <xf numFmtId="0" fontId="10" fillId="0" borderId="0" xfId="0" applyFont="1" applyFill="1"/>
    <xf numFmtId="0" fontId="18" fillId="0" borderId="4" xfId="0" applyFont="1" applyBorder="1"/>
    <xf numFmtId="0" fontId="11" fillId="0" borderId="0" xfId="0" applyFont="1"/>
    <xf numFmtId="0" fontId="9" fillId="0" borderId="0" xfId="0" applyFont="1" applyAlignment="1">
      <alignment vertical="center"/>
    </xf>
    <xf numFmtId="0" fontId="23" fillId="0" borderId="0" xfId="0" applyFont="1"/>
    <xf numFmtId="166" fontId="24" fillId="0" borderId="0" xfId="0" applyNumberFormat="1" applyFont="1" applyFill="1"/>
    <xf numFmtId="0" fontId="25" fillId="0" borderId="0" xfId="0" applyFont="1"/>
    <xf numFmtId="0" fontId="0" fillId="0" borderId="0" xfId="0" applyFill="1" applyAlignment="1">
      <alignment horizontal="center"/>
    </xf>
    <xf numFmtId="0" fontId="0" fillId="0" borderId="0" xfId="0" applyAlignment="1">
      <alignment horizontal="center"/>
    </xf>
    <xf numFmtId="0" fontId="26" fillId="0" borderId="2" xfId="0" applyFont="1" applyFill="1" applyBorder="1"/>
    <xf numFmtId="166" fontId="27" fillId="0" borderId="2" xfId="0" applyNumberFormat="1" applyFont="1" applyFill="1" applyBorder="1"/>
    <xf numFmtId="0" fontId="28" fillId="0" borderId="2" xfId="0" applyFont="1" applyFill="1" applyBorder="1" applyAlignment="1">
      <alignment horizontal="center"/>
    </xf>
    <xf numFmtId="166" fontId="6" fillId="0" borderId="0" xfId="0" applyNumberFormat="1" applyFont="1" applyFill="1"/>
    <xf numFmtId="0" fontId="19" fillId="0" borderId="0" xfId="0" applyFont="1" applyFill="1" applyAlignment="1">
      <alignment horizontal="center"/>
    </xf>
    <xf numFmtId="0" fontId="12" fillId="0" borderId="0" xfId="0" applyFont="1"/>
    <xf numFmtId="3" fontId="0" fillId="0" borderId="0" xfId="0" applyNumberFormat="1" applyFill="1" applyBorder="1"/>
    <xf numFmtId="0" fontId="4" fillId="0" borderId="0" xfId="0" applyFont="1" applyFill="1" applyBorder="1" applyAlignment="1">
      <alignment horizontal="right"/>
    </xf>
    <xf numFmtId="0" fontId="4" fillId="0" borderId="0" xfId="0" applyFont="1" applyFill="1" applyBorder="1" applyAlignment="1">
      <alignment horizontal="center"/>
    </xf>
    <xf numFmtId="3" fontId="0" fillId="0" borderId="0" xfId="0" applyNumberFormat="1" applyFill="1" applyAlignment="1">
      <alignment horizontal="center"/>
    </xf>
    <xf numFmtId="3" fontId="6" fillId="0" borderId="1" xfId="0" applyNumberFormat="1" applyFont="1" applyBorder="1" applyAlignment="1" applyProtection="1">
      <alignment vertical="center"/>
      <protection locked="0"/>
    </xf>
    <xf numFmtId="3" fontId="6" fillId="0" borderId="0" xfId="0" applyNumberFormat="1" applyFont="1" applyBorder="1" applyAlignment="1" applyProtection="1">
      <alignment vertical="center"/>
      <protection locked="0"/>
    </xf>
    <xf numFmtId="0" fontId="10" fillId="0" borderId="2" xfId="0" applyFont="1" applyBorder="1"/>
    <xf numFmtId="0" fontId="24" fillId="0" borderId="0" xfId="0" applyFont="1" applyAlignment="1">
      <alignment horizontal="center"/>
    </xf>
    <xf numFmtId="0" fontId="2" fillId="0" borderId="0" xfId="0" applyFont="1"/>
    <xf numFmtId="0" fontId="22" fillId="0" borderId="0" xfId="0" applyFont="1"/>
    <xf numFmtId="0" fontId="24" fillId="0" borderId="0" xfId="0"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26" fillId="0" borderId="2" xfId="0" applyFont="1" applyFill="1" applyBorder="1" applyAlignment="1">
      <alignment horizontal="center"/>
    </xf>
    <xf numFmtId="3" fontId="10" fillId="0" borderId="0" xfId="0" applyNumberFormat="1"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29" fillId="0" borderId="0" xfId="0" applyFont="1"/>
    <xf numFmtId="0" fontId="24" fillId="0" borderId="0" xfId="0" applyFont="1"/>
    <xf numFmtId="0" fontId="30" fillId="0" borderId="0" xfId="0" applyFont="1"/>
    <xf numFmtId="0" fontId="29" fillId="0" borderId="0" xfId="0" applyFont="1" applyAlignment="1">
      <alignment horizontal="center"/>
    </xf>
    <xf numFmtId="0" fontId="31" fillId="0" borderId="2" xfId="0" applyFont="1" applyFill="1" applyBorder="1" applyAlignment="1">
      <alignment horizontal="center"/>
    </xf>
    <xf numFmtId="0" fontId="31" fillId="0" borderId="2" xfId="0" applyFont="1" applyFill="1" applyBorder="1"/>
    <xf numFmtId="0" fontId="11" fillId="0" borderId="0" xfId="0" applyFont="1" applyFill="1"/>
    <xf numFmtId="0" fontId="19" fillId="0" borderId="0" xfId="0" applyFont="1" applyFill="1"/>
    <xf numFmtId="0" fontId="6" fillId="0" borderId="0" xfId="0" applyFont="1" applyAlignment="1">
      <alignment horizontal="center"/>
    </xf>
    <xf numFmtId="167" fontId="10" fillId="0" borderId="0" xfId="0" applyNumberFormat="1" applyFont="1" applyAlignment="1">
      <alignment horizontal="center"/>
    </xf>
    <xf numFmtId="166" fontId="19" fillId="0" borderId="0" xfId="0" applyNumberFormat="1" applyFont="1"/>
    <xf numFmtId="3" fontId="0" fillId="0" borderId="0" xfId="0" applyNumberFormat="1" applyFill="1"/>
    <xf numFmtId="0" fontId="2" fillId="0" borderId="0" xfId="0" applyFont="1" applyFill="1"/>
    <xf numFmtId="0" fontId="5" fillId="0" borderId="0" xfId="0" applyFont="1" applyAlignment="1">
      <alignment horizontal="center"/>
    </xf>
    <xf numFmtId="0" fontId="32" fillId="0" borderId="0" xfId="0" applyFont="1" applyAlignment="1">
      <alignment horizontal="center"/>
    </xf>
    <xf numFmtId="0" fontId="33" fillId="0" borderId="2" xfId="0" applyFont="1" applyBorder="1" applyAlignment="1">
      <alignment horizontal="center"/>
    </xf>
    <xf numFmtId="0" fontId="34" fillId="0" borderId="0" xfId="0" applyFont="1" applyAlignment="1">
      <alignment horizontal="center"/>
    </xf>
    <xf numFmtId="0" fontId="32" fillId="0" borderId="0" xfId="0" applyFont="1" applyFill="1" applyAlignment="1">
      <alignment horizontal="center"/>
    </xf>
    <xf numFmtId="0" fontId="32" fillId="0" borderId="0" xfId="0" applyFont="1"/>
    <xf numFmtId="0" fontId="4" fillId="0" borderId="0" xfId="0" applyFont="1" applyAlignment="1">
      <alignment horizontal="center"/>
    </xf>
    <xf numFmtId="0" fontId="27" fillId="0" borderId="2" xfId="0" applyFont="1" applyFill="1" applyBorder="1" applyAlignment="1">
      <alignment horizontal="center"/>
    </xf>
    <xf numFmtId="0" fontId="4" fillId="0" borderId="0" xfId="0" applyFont="1" applyFill="1" applyAlignment="1">
      <alignment horizontal="center"/>
    </xf>
    <xf numFmtId="0" fontId="9" fillId="0" borderId="0" xfId="0" applyFont="1" applyAlignment="1">
      <alignment horizontal="center"/>
    </xf>
    <xf numFmtId="0" fontId="35" fillId="0" borderId="2" xfId="0" applyFont="1" applyFill="1" applyBorder="1" applyAlignment="1">
      <alignment horizontal="center"/>
    </xf>
    <xf numFmtId="0" fontId="34" fillId="0" borderId="0" xfId="0" applyFont="1" applyFill="1" applyAlignment="1">
      <alignment horizontal="center"/>
    </xf>
    <xf numFmtId="0" fontId="27" fillId="0" borderId="2" xfId="0" applyFont="1" applyBorder="1" applyAlignment="1">
      <alignment horizontal="center"/>
    </xf>
    <xf numFmtId="3" fontId="23" fillId="0" borderId="0" xfId="0" applyNumberFormat="1" applyFont="1"/>
    <xf numFmtId="0" fontId="22" fillId="0" borderId="0" xfId="0" applyFont="1" applyAlignment="1">
      <alignment horizontal="center"/>
    </xf>
    <xf numFmtId="0" fontId="36" fillId="0" borderId="0" xfId="0" applyFont="1"/>
    <xf numFmtId="0" fontId="36" fillId="0" borderId="0" xfId="0" applyFont="1" applyFill="1" applyAlignment="1">
      <alignment horizontal="center"/>
    </xf>
    <xf numFmtId="0" fontId="26" fillId="0" borderId="0" xfId="0" applyFont="1" applyFill="1"/>
    <xf numFmtId="0" fontId="26" fillId="0" borderId="0" xfId="0" applyFont="1" applyFill="1" applyAlignment="1">
      <alignment horizontal="center"/>
    </xf>
    <xf numFmtId="0" fontId="26" fillId="0" borderId="0" xfId="0" applyFont="1" applyFill="1" applyBorder="1"/>
    <xf numFmtId="0" fontId="26" fillId="0" borderId="0" xfId="0" applyFont="1"/>
    <xf numFmtId="0" fontId="6" fillId="0" borderId="0" xfId="0" applyFont="1" applyFill="1"/>
    <xf numFmtId="0" fontId="0" fillId="0" borderId="0" xfId="0" applyFill="1" applyAlignment="1">
      <alignment vertical="top"/>
    </xf>
    <xf numFmtId="3" fontId="0" fillId="0" borderId="0" xfId="0" applyNumberFormat="1" applyFill="1" applyAlignment="1">
      <alignment vertical="top"/>
    </xf>
    <xf numFmtId="0" fontId="0" fillId="0" borderId="0" xfId="0" applyAlignment="1">
      <alignment vertical="top"/>
    </xf>
    <xf numFmtId="0" fontId="4" fillId="0" borderId="0" xfId="0" applyFont="1" applyFill="1" applyBorder="1" applyAlignment="1">
      <alignment horizontal="right" vertical="top"/>
    </xf>
    <xf numFmtId="3" fontId="0" fillId="0" borderId="0" xfId="0" applyNumberFormat="1" applyFill="1" applyAlignment="1">
      <alignment horizontal="center" vertical="top"/>
    </xf>
    <xf numFmtId="3" fontId="0" fillId="0" borderId="0" xfId="0" quotePrefix="1" applyNumberFormat="1" applyFill="1" applyAlignment="1">
      <alignment vertical="top"/>
    </xf>
    <xf numFmtId="0" fontId="0" fillId="0" borderId="0" xfId="0" quotePrefix="1" applyNumberFormat="1" applyFill="1" applyAlignment="1">
      <alignment vertical="top"/>
    </xf>
    <xf numFmtId="0" fontId="0" fillId="0" borderId="0" xfId="0" quotePrefix="1" applyNumberFormat="1" applyFill="1" applyAlignment="1">
      <alignment horizontal="center" vertical="top"/>
    </xf>
    <xf numFmtId="0" fontId="0" fillId="0" borderId="0" xfId="0" applyFill="1" applyAlignment="1">
      <alignment horizontal="center" vertical="top"/>
    </xf>
    <xf numFmtId="0" fontId="4" fillId="0" borderId="0" xfId="0" applyFont="1" applyFill="1" applyAlignment="1">
      <alignment horizontal="right" vertical="top"/>
    </xf>
    <xf numFmtId="3" fontId="9" fillId="0" borderId="0" xfId="0" applyNumberFormat="1" applyFont="1"/>
    <xf numFmtId="0" fontId="37" fillId="0" borderId="0" xfId="0" applyFont="1" applyAlignment="1">
      <alignment horizontal="center"/>
    </xf>
    <xf numFmtId="0" fontId="27" fillId="0" borderId="0" xfId="0" applyFont="1" applyFill="1" applyAlignment="1">
      <alignment horizontal="center"/>
    </xf>
    <xf numFmtId="0" fontId="38" fillId="0" borderId="0" xfId="0" applyFont="1" applyAlignment="1">
      <alignment horizontal="center"/>
    </xf>
    <xf numFmtId="0" fontId="27" fillId="0" borderId="0" xfId="0" applyFont="1" applyAlignment="1">
      <alignment horizontal="center"/>
    </xf>
    <xf numFmtId="0" fontId="23" fillId="0" borderId="0" xfId="0" applyFont="1" applyFill="1"/>
    <xf numFmtId="0" fontId="22" fillId="0" borderId="0" xfId="0" applyFont="1" applyFill="1"/>
    <xf numFmtId="166" fontId="22" fillId="0" borderId="0" xfId="0" applyNumberFormat="1" applyFont="1" applyFill="1"/>
    <xf numFmtId="166" fontId="36" fillId="0" borderId="0" xfId="0" applyNumberFormat="1" applyFont="1" applyFill="1"/>
    <xf numFmtId="3" fontId="18" fillId="0" borderId="0" xfId="0" applyNumberFormat="1" applyFont="1"/>
    <xf numFmtId="0" fontId="19" fillId="0" borderId="0" xfId="0" applyFont="1"/>
    <xf numFmtId="166" fontId="19" fillId="0" borderId="0" xfId="0" applyNumberFormat="1" applyFont="1" applyFill="1"/>
    <xf numFmtId="166" fontId="26" fillId="0" borderId="2" xfId="0" applyNumberFormat="1" applyFont="1" applyFill="1" applyBorder="1"/>
    <xf numFmtId="166" fontId="31" fillId="0" borderId="2" xfId="0" applyNumberFormat="1" applyFont="1" applyFill="1" applyBorder="1"/>
    <xf numFmtId="166" fontId="26" fillId="0" borderId="0" xfId="0" applyNumberFormat="1" applyFont="1" applyFill="1"/>
    <xf numFmtId="166" fontId="31" fillId="0" borderId="0" xfId="0" applyNumberFormat="1" applyFont="1" applyFill="1"/>
    <xf numFmtId="3" fontId="10" fillId="0" borderId="0" xfId="0" applyNumberFormat="1" applyFont="1" applyFill="1"/>
    <xf numFmtId="1" fontId="6" fillId="0" borderId="0" xfId="0" applyNumberFormat="1" applyFont="1"/>
    <xf numFmtId="166" fontId="6" fillId="0" borderId="0" xfId="0" applyNumberFormat="1" applyFont="1"/>
    <xf numFmtId="0" fontId="12" fillId="0" borderId="0" xfId="0" applyFont="1" applyFill="1"/>
    <xf numFmtId="0" fontId="10" fillId="0" borderId="0" xfId="0" applyFont="1" applyAlignment="1">
      <alignment horizontal="center" vertical="top"/>
    </xf>
    <xf numFmtId="0" fontId="10" fillId="0" borderId="0" xfId="0" applyFont="1" applyFill="1" applyAlignment="1">
      <alignment horizontal="center" vertical="top"/>
    </xf>
    <xf numFmtId="0" fontId="19" fillId="0" borderId="0" xfId="0" applyFont="1" applyAlignment="1">
      <alignment horizontal="center" vertical="top"/>
    </xf>
    <xf numFmtId="166" fontId="6" fillId="0" borderId="0" xfId="0" applyNumberFormat="1" applyFont="1" applyAlignment="1">
      <alignment horizontal="center" vertical="top"/>
    </xf>
    <xf numFmtId="166" fontId="19" fillId="0" borderId="0" xfId="0" applyNumberFormat="1" applyFont="1" applyAlignment="1">
      <alignment horizontal="center" vertical="top"/>
    </xf>
    <xf numFmtId="0" fontId="26" fillId="0" borderId="1" xfId="0" applyFont="1" applyFill="1" applyBorder="1"/>
    <xf numFmtId="0" fontId="37" fillId="0" borderId="0" xfId="0" applyFont="1"/>
    <xf numFmtId="0" fontId="27" fillId="0" borderId="0" xfId="0" applyFont="1" applyFill="1" applyBorder="1"/>
    <xf numFmtId="0" fontId="27" fillId="0" borderId="1" xfId="0" applyFont="1" applyFill="1" applyBorder="1"/>
    <xf numFmtId="0" fontId="4" fillId="0" borderId="0" xfId="0" applyFont="1" applyAlignment="1">
      <alignment horizontal="center" vertical="top"/>
    </xf>
    <xf numFmtId="0" fontId="27" fillId="0" borderId="2" xfId="0" applyFont="1" applyFill="1" applyBorder="1"/>
    <xf numFmtId="0" fontId="27" fillId="0" borderId="0" xfId="0" applyFont="1" applyFill="1"/>
    <xf numFmtId="0" fontId="17" fillId="0" borderId="0" xfId="0" applyFont="1"/>
    <xf numFmtId="0" fontId="37" fillId="0" borderId="0" xfId="0" applyFont="1" applyFill="1"/>
    <xf numFmtId="0" fontId="4" fillId="0" borderId="0" xfId="0" applyFont="1" applyFill="1"/>
    <xf numFmtId="0" fontId="5" fillId="0" borderId="0" xfId="0" applyFont="1" applyFill="1"/>
    <xf numFmtId="166" fontId="38" fillId="0" borderId="0" xfId="0" applyNumberFormat="1" applyFont="1" applyFill="1"/>
    <xf numFmtId="166" fontId="34" fillId="0" borderId="0" xfId="0" applyNumberFormat="1" applyFont="1" applyFill="1"/>
    <xf numFmtId="166" fontId="35" fillId="0" borderId="2" xfId="0" applyNumberFormat="1" applyFont="1" applyFill="1" applyBorder="1"/>
    <xf numFmtId="166" fontId="35" fillId="0" borderId="0" xfId="0" applyNumberFormat="1" applyFont="1" applyFill="1"/>
    <xf numFmtId="166" fontId="34" fillId="0" borderId="0" xfId="0" applyNumberFormat="1" applyFont="1"/>
    <xf numFmtId="166" fontId="34" fillId="0" borderId="0" xfId="0" applyNumberFormat="1" applyFont="1" applyAlignment="1">
      <alignment horizontal="center" vertical="top"/>
    </xf>
    <xf numFmtId="3" fontId="22" fillId="0" borderId="0" xfId="0" applyNumberFormat="1" applyFont="1" applyFill="1"/>
    <xf numFmtId="3" fontId="18" fillId="0" borderId="0" xfId="0" applyNumberFormat="1" applyFont="1" applyFill="1"/>
    <xf numFmtId="164" fontId="18" fillId="0" borderId="0" xfId="0" applyNumberFormat="1" applyFont="1" applyFill="1"/>
    <xf numFmtId="0" fontId="26" fillId="0" borderId="2" xfId="0" applyFont="1" applyBorder="1"/>
    <xf numFmtId="0" fontId="39" fillId="0" borderId="0" xfId="0" applyFont="1" applyFill="1"/>
    <xf numFmtId="0" fontId="7" fillId="0" borderId="0" xfId="0" applyFont="1" applyFill="1"/>
    <xf numFmtId="3" fontId="9" fillId="0" borderId="0" xfId="0" applyNumberFormat="1" applyFont="1" applyFill="1"/>
    <xf numFmtId="165" fontId="38" fillId="0" borderId="0" xfId="0" applyNumberFormat="1" applyFont="1" applyFill="1"/>
    <xf numFmtId="165" fontId="32" fillId="0" borderId="0" xfId="0" applyNumberFormat="1" applyFont="1" applyFill="1"/>
    <xf numFmtId="165" fontId="27" fillId="0" borderId="2" xfId="0" applyNumberFormat="1" applyFont="1" applyFill="1" applyBorder="1"/>
    <xf numFmtId="165" fontId="27" fillId="0" borderId="0" xfId="0" applyNumberFormat="1" applyFont="1" applyFill="1"/>
    <xf numFmtId="165" fontId="32" fillId="0" borderId="0" xfId="0" applyNumberFormat="1" applyFont="1"/>
    <xf numFmtId="0" fontId="0" fillId="3" borderId="0" xfId="0" applyFill="1"/>
    <xf numFmtId="0" fontId="41" fillId="3" borderId="0" xfId="0" applyFont="1" applyFill="1" applyAlignment="1">
      <alignment vertical="top"/>
    </xf>
    <xf numFmtId="0" fontId="41" fillId="3" borderId="8" xfId="0" applyFont="1" applyFill="1" applyBorder="1" applyAlignment="1">
      <alignment vertical="top"/>
    </xf>
    <xf numFmtId="0" fontId="41" fillId="3" borderId="10" xfId="0" applyFont="1" applyFill="1" applyBorder="1" applyAlignment="1">
      <alignment vertical="top"/>
    </xf>
    <xf numFmtId="0" fontId="42" fillId="3" borderId="0" xfId="2" applyFont="1" applyFill="1"/>
    <xf numFmtId="0" fontId="41" fillId="3" borderId="11" xfId="0" applyFont="1" applyFill="1" applyBorder="1" applyAlignment="1">
      <alignment vertical="top"/>
    </xf>
    <xf numFmtId="0" fontId="43" fillId="3" borderId="0" xfId="0" applyFont="1" applyFill="1" applyAlignment="1">
      <alignment vertical="top"/>
    </xf>
    <xf numFmtId="0" fontId="32" fillId="0" borderId="0" xfId="0" applyFont="1" applyFill="1" applyAlignment="1">
      <alignment horizontal="right" vertical="top"/>
    </xf>
    <xf numFmtId="0" fontId="8" fillId="0" borderId="0" xfId="0" applyFont="1" applyAlignment="1">
      <alignment horizontal="right"/>
    </xf>
    <xf numFmtId="0" fontId="44" fillId="0" borderId="0" xfId="0" applyFont="1" applyFill="1" applyAlignment="1">
      <alignment horizontal="center"/>
    </xf>
    <xf numFmtId="0" fontId="44" fillId="0" borderId="0" xfId="0" applyFont="1" applyAlignment="1">
      <alignment horizontal="center"/>
    </xf>
    <xf numFmtId="0" fontId="28" fillId="0" borderId="2" xfId="0" applyFont="1" applyBorder="1" applyAlignment="1">
      <alignment horizontal="center"/>
    </xf>
    <xf numFmtId="0" fontId="19" fillId="0" borderId="0" xfId="0" applyFont="1" applyAlignment="1">
      <alignment horizontal="center"/>
    </xf>
    <xf numFmtId="0" fontId="31" fillId="0" borderId="0" xfId="0" applyFont="1" applyFill="1" applyBorder="1"/>
    <xf numFmtId="0" fontId="11" fillId="0" borderId="0" xfId="0" applyFont="1" applyBorder="1"/>
    <xf numFmtId="0" fontId="0" fillId="4" borderId="0" xfId="0" applyFill="1"/>
    <xf numFmtId="0" fontId="8" fillId="0" borderId="0" xfId="6" applyFont="1" applyFill="1"/>
    <xf numFmtId="169" fontId="0" fillId="0" borderId="0" xfId="0" applyNumberFormat="1"/>
    <xf numFmtId="0" fontId="2" fillId="4" borderId="23" xfId="0" applyFont="1" applyFill="1" applyBorder="1"/>
    <xf numFmtId="0" fontId="2" fillId="4" borderId="23" xfId="5" applyFont="1" applyFill="1" applyBorder="1"/>
    <xf numFmtId="0" fontId="8" fillId="0" borderId="0" xfId="5" applyFont="1" applyFill="1" applyBorder="1"/>
    <xf numFmtId="0" fontId="2" fillId="0" borderId="0" xfId="0" applyFont="1" applyBorder="1" applyAlignment="1">
      <alignment horizontal="center"/>
    </xf>
    <xf numFmtId="0" fontId="15" fillId="0" borderId="0" xfId="5" applyFont="1" applyBorder="1"/>
    <xf numFmtId="3" fontId="15" fillId="0" borderId="0" xfId="5" applyNumberFormat="1" applyFont="1" applyBorder="1" applyAlignment="1">
      <alignment horizontal="center"/>
    </xf>
    <xf numFmtId="0" fontId="15" fillId="0" borderId="0" xfId="5" applyFont="1" applyBorder="1" applyAlignment="1">
      <alignment horizontal="center"/>
    </xf>
    <xf numFmtId="0" fontId="2" fillId="2" borderId="0" xfId="0" applyFont="1" applyFill="1"/>
    <xf numFmtId="0" fontId="46" fillId="0" borderId="0" xfId="0" applyFont="1" applyBorder="1" applyAlignment="1">
      <alignment horizontal="center"/>
    </xf>
    <xf numFmtId="0" fontId="2" fillId="0" borderId="2" xfId="0" applyFont="1" applyBorder="1"/>
    <xf numFmtId="0" fontId="5" fillId="0" borderId="0" xfId="0" applyFont="1" applyBorder="1" applyAlignment="1">
      <alignment horizontal="left"/>
    </xf>
    <xf numFmtId="0" fontId="4" fillId="0" borderId="0" xfId="0" applyFont="1" applyBorder="1" applyAlignment="1">
      <alignment horizontal="center"/>
    </xf>
    <xf numFmtId="0" fontId="46" fillId="0" borderId="0" xfId="5" applyFont="1" applyBorder="1" applyAlignment="1">
      <alignment horizontal="center"/>
    </xf>
    <xf numFmtId="3" fontId="46" fillId="0" borderId="0" xfId="5" applyNumberFormat="1" applyFont="1" applyBorder="1" applyAlignment="1">
      <alignment horizontal="center"/>
    </xf>
    <xf numFmtId="0" fontId="2" fillId="0" borderId="21" xfId="0" applyFont="1" applyBorder="1"/>
    <xf numFmtId="0" fontId="2" fillId="0" borderId="23" xfId="0" applyFont="1" applyBorder="1"/>
    <xf numFmtId="0" fontId="2" fillId="0" borderId="26" xfId="0" applyFont="1" applyBorder="1"/>
    <xf numFmtId="0" fontId="2" fillId="0" borderId="0" xfId="0" applyFont="1" applyBorder="1"/>
    <xf numFmtId="0" fontId="2" fillId="6" borderId="0" xfId="0" applyFont="1" applyFill="1"/>
    <xf numFmtId="0" fontId="46" fillId="0" borderId="0" xfId="0" applyFont="1"/>
    <xf numFmtId="0" fontId="46" fillId="0" borderId="2" xfId="0" applyFont="1" applyBorder="1"/>
    <xf numFmtId="0" fontId="6" fillId="0" borderId="2" xfId="0" applyFont="1" applyBorder="1"/>
    <xf numFmtId="0" fontId="13" fillId="0" borderId="5" xfId="0" applyFont="1" applyBorder="1"/>
    <xf numFmtId="166" fontId="0" fillId="0" borderId="0" xfId="0" applyNumberFormat="1" applyBorder="1"/>
    <xf numFmtId="0" fontId="5" fillId="4" borderId="0" xfId="4" applyFont="1" applyFill="1" applyBorder="1" applyAlignment="1">
      <alignment horizontal="center"/>
    </xf>
    <xf numFmtId="0" fontId="16" fillId="0" borderId="0" xfId="6" applyFont="1" applyFill="1"/>
    <xf numFmtId="0" fontId="3" fillId="0" borderId="0" xfId="0" applyFont="1" applyBorder="1"/>
    <xf numFmtId="0" fontId="7" fillId="0" borderId="2" xfId="0" applyFont="1" applyBorder="1"/>
    <xf numFmtId="0" fontId="16" fillId="0" borderId="6" xfId="0" applyFont="1" applyBorder="1"/>
    <xf numFmtId="0" fontId="12" fillId="0" borderId="0" xfId="0" applyFont="1" applyAlignment="1">
      <alignment horizontal="left"/>
    </xf>
    <xf numFmtId="0" fontId="2" fillId="0" borderId="0" xfId="4" applyFont="1" applyBorder="1"/>
    <xf numFmtId="0" fontId="6" fillId="0" borderId="0" xfId="4" applyFont="1" applyBorder="1"/>
    <xf numFmtId="0" fontId="0" fillId="0" borderId="5" xfId="0" applyBorder="1"/>
    <xf numFmtId="0" fontId="2" fillId="0" borderId="5" xfId="4" applyFont="1" applyBorder="1"/>
    <xf numFmtId="0" fontId="48" fillId="0" borderId="0" xfId="0" applyFont="1" applyAlignment="1">
      <alignment horizontal="justify"/>
    </xf>
    <xf numFmtId="0" fontId="0" fillId="0" borderId="0" xfId="0" applyAlignment="1">
      <alignment vertical="center" wrapText="1"/>
    </xf>
    <xf numFmtId="0" fontId="7" fillId="0" borderId="0" xfId="0" applyFont="1" applyBorder="1"/>
    <xf numFmtId="0" fontId="16" fillId="0" borderId="0" xfId="6" applyFont="1" applyFill="1" applyBorder="1"/>
    <xf numFmtId="166" fontId="8" fillId="0" borderId="0" xfId="0" applyNumberFormat="1" applyFont="1" applyBorder="1" applyAlignment="1">
      <alignment horizontal="right"/>
    </xf>
    <xf numFmtId="0" fontId="8" fillId="0" borderId="0" xfId="0" applyFont="1" applyBorder="1" applyAlignment="1">
      <alignment horizontal="right"/>
    </xf>
    <xf numFmtId="0" fontId="12" fillId="0" borderId="0" xfId="0" applyFont="1" applyBorder="1"/>
    <xf numFmtId="0" fontId="6" fillId="2" borderId="0" xfId="0" applyFont="1" applyFill="1"/>
    <xf numFmtId="0" fontId="7" fillId="0" borderId="0" xfId="0" applyFont="1" applyFill="1" applyBorder="1"/>
    <xf numFmtId="0" fontId="7" fillId="0" borderId="0" xfId="6" applyFont="1" applyFill="1"/>
    <xf numFmtId="0" fontId="52" fillId="0" borderId="0" xfId="0" applyFont="1" applyFill="1" applyBorder="1"/>
    <xf numFmtId="3" fontId="2" fillId="0" borderId="0" xfId="0" applyNumberFormat="1" applyFont="1" applyFill="1" applyBorder="1"/>
    <xf numFmtId="0" fontId="6" fillId="0" borderId="0"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xf>
    <xf numFmtId="3" fontId="2" fillId="0" borderId="0" xfId="0" applyNumberFormat="1" applyFont="1" applyFill="1"/>
    <xf numFmtId="166" fontId="2" fillId="0" borderId="0" xfId="0" applyNumberFormat="1" applyFont="1"/>
    <xf numFmtId="0" fontId="2" fillId="0" borderId="0" xfId="0" applyFont="1" applyAlignment="1">
      <alignment horizontal="left"/>
    </xf>
    <xf numFmtId="0" fontId="10" fillId="0" borderId="0" xfId="0" applyFont="1" applyAlignment="1">
      <alignment horizontal="left"/>
    </xf>
    <xf numFmtId="0" fontId="2" fillId="0" borderId="1" xfId="0" applyFont="1" applyFill="1" applyBorder="1"/>
    <xf numFmtId="0" fontId="6" fillId="0" borderId="0" xfId="0" applyFont="1" applyFill="1" applyBorder="1"/>
    <xf numFmtId="0" fontId="13" fillId="0" borderId="0" xfId="0" applyFont="1" applyFill="1" applyBorder="1"/>
    <xf numFmtId="0" fontId="12" fillId="0" borderId="0" xfId="0" applyFont="1" applyAlignment="1">
      <alignment horizontal="center"/>
    </xf>
    <xf numFmtId="0" fontId="54" fillId="0" borderId="0" xfId="0" applyFont="1" applyAlignment="1">
      <alignment horizontal="center"/>
    </xf>
    <xf numFmtId="166" fontId="54" fillId="0" borderId="0" xfId="0" applyNumberFormat="1" applyFont="1"/>
    <xf numFmtId="0" fontId="55" fillId="0" borderId="0" xfId="0" applyFont="1"/>
    <xf numFmtId="0" fontId="10" fillId="0" borderId="0" xfId="0" applyFont="1" applyBorder="1" applyAlignment="1">
      <alignment horizontal="left"/>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2" fillId="11" borderId="0" xfId="0" applyFont="1" applyFill="1" applyBorder="1"/>
    <xf numFmtId="0" fontId="2" fillId="0" borderId="0" xfId="0" applyFont="1" applyFill="1" applyAlignment="1">
      <alignment horizontal="center"/>
    </xf>
    <xf numFmtId="0" fontId="7" fillId="0" borderId="0" xfId="6" applyFont="1" applyFill="1" applyBorder="1"/>
    <xf numFmtId="0" fontId="16" fillId="0" borderId="0" xfId="0" applyFont="1"/>
    <xf numFmtId="0" fontId="15" fillId="0" borderId="0" xfId="0" applyFont="1"/>
    <xf numFmtId="3" fontId="15" fillId="0" borderId="0" xfId="0" applyNumberFormat="1" applyFont="1" applyBorder="1" applyAlignment="1">
      <alignment horizontal="center" vertical="center"/>
    </xf>
    <xf numFmtId="3" fontId="56" fillId="0" borderId="0" xfId="0" applyNumberFormat="1" applyFont="1" applyBorder="1" applyAlignment="1">
      <alignment horizontal="center" vertical="center"/>
    </xf>
    <xf numFmtId="0" fontId="15" fillId="0" borderId="0" xfId="0" applyFont="1" applyAlignment="1">
      <alignment horizontal="center"/>
    </xf>
    <xf numFmtId="0" fontId="57" fillId="0" borderId="0" xfId="0" applyFont="1" applyAlignment="1">
      <alignment horizontal="center"/>
    </xf>
    <xf numFmtId="3" fontId="15" fillId="0" borderId="0" xfId="0" applyNumberFormat="1" applyFont="1"/>
    <xf numFmtId="0" fontId="15" fillId="0" borderId="0" xfId="0" quotePrefix="1" applyNumberFormat="1" applyFont="1" applyFill="1" applyAlignment="1">
      <alignment horizontal="center"/>
    </xf>
    <xf numFmtId="0" fontId="57" fillId="0" borderId="0" xfId="0" quotePrefix="1" applyNumberFormat="1" applyFont="1" applyFill="1" applyAlignment="1">
      <alignment horizontal="center"/>
    </xf>
    <xf numFmtId="0" fontId="0" fillId="0" borderId="0" xfId="0" applyAlignment="1">
      <alignment vertical="top" wrapText="1"/>
    </xf>
    <xf numFmtId="0" fontId="2" fillId="0" borderId="0" xfId="0" applyFont="1" applyAlignment="1">
      <alignment horizontal="left" vertical="center" wrapText="1"/>
    </xf>
    <xf numFmtId="0" fontId="60" fillId="0" borderId="0" xfId="0" applyFont="1" applyAlignment="1">
      <alignment horizontal="justify"/>
    </xf>
    <xf numFmtId="0" fontId="60" fillId="0" borderId="0" xfId="0" applyFont="1" applyAlignment="1">
      <alignment horizontal="left" vertical="center" wrapText="1"/>
    </xf>
    <xf numFmtId="0" fontId="2" fillId="0" borderId="0" xfId="0" applyFont="1" applyAlignment="1">
      <alignment horizontal="justify"/>
    </xf>
    <xf numFmtId="0" fontId="58" fillId="0" borderId="0" xfId="0" applyFont="1" applyAlignment="1">
      <alignment horizontal="justify"/>
    </xf>
    <xf numFmtId="0" fontId="62" fillId="0" borderId="0" xfId="0" applyFont="1"/>
    <xf numFmtId="3" fontId="4" fillId="2" borderId="0" xfId="0" quotePrefix="1" applyNumberFormat="1" applyFont="1" applyFill="1" applyBorder="1" applyAlignment="1">
      <alignment horizontal="right" indent="1"/>
    </xf>
    <xf numFmtId="3" fontId="4" fillId="0" borderId="0" xfId="0" quotePrefix="1" applyNumberFormat="1" applyFont="1" applyFill="1" applyBorder="1" applyAlignment="1">
      <alignment horizontal="right" indent="1"/>
    </xf>
    <xf numFmtId="3" fontId="4" fillId="2" borderId="0" xfId="0" applyNumberFormat="1" applyFont="1" applyFill="1" applyAlignment="1">
      <alignment horizontal="right" indent="1"/>
    </xf>
    <xf numFmtId="3" fontId="46" fillId="2" borderId="0" xfId="0" applyNumberFormat="1" applyFont="1" applyFill="1" applyAlignment="1">
      <alignment horizontal="right" indent="1"/>
    </xf>
    <xf numFmtId="3" fontId="4" fillId="0" borderId="0" xfId="0" applyNumberFormat="1" applyFont="1" applyFill="1" applyAlignment="1">
      <alignment horizontal="right" indent="1"/>
    </xf>
    <xf numFmtId="3" fontId="46" fillId="0" borderId="0" xfId="0" applyNumberFormat="1" applyFont="1" applyFill="1" applyAlignment="1">
      <alignment horizontal="right" indent="1"/>
    </xf>
    <xf numFmtId="3" fontId="0" fillId="2" borderId="0" xfId="0" applyNumberFormat="1" applyFill="1" applyAlignment="1">
      <alignment horizontal="right" indent="1"/>
    </xf>
    <xf numFmtId="3" fontId="0" fillId="0" borderId="0" xfId="0" applyNumberFormat="1" applyAlignment="1">
      <alignment horizontal="right" indent="1"/>
    </xf>
    <xf numFmtId="3" fontId="46" fillId="0" borderId="0" xfId="0" applyNumberFormat="1" applyFont="1" applyAlignment="1">
      <alignment horizontal="right" indent="1"/>
    </xf>
    <xf numFmtId="3" fontId="4" fillId="0" borderId="0" xfId="0" applyNumberFormat="1" applyFont="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164" fontId="0" fillId="2" borderId="0" xfId="0" applyNumberFormat="1" applyFill="1" applyAlignment="1">
      <alignment horizontal="right" indent="1"/>
    </xf>
    <xf numFmtId="164" fontId="0" fillId="6" borderId="0" xfId="0" applyNumberFormat="1" applyFill="1" applyAlignment="1">
      <alignment horizontal="right" indent="1"/>
    </xf>
    <xf numFmtId="164" fontId="46"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0" fillId="4" borderId="0" xfId="0" applyNumberFormat="1" applyFill="1" applyAlignment="1">
      <alignment horizontal="right" indent="1"/>
    </xf>
    <xf numFmtId="164" fontId="46" fillId="4" borderId="0" xfId="0" applyNumberFormat="1" applyFont="1" applyFill="1" applyAlignment="1">
      <alignment horizontal="right" indent="1"/>
    </xf>
    <xf numFmtId="164" fontId="4" fillId="4" borderId="0" xfId="0" applyNumberFormat="1" applyFont="1" applyFill="1" applyAlignment="1">
      <alignment horizontal="right" indent="1"/>
    </xf>
    <xf numFmtId="3" fontId="2" fillId="2" borderId="2" xfId="0" quotePrefix="1" applyNumberFormat="1" applyFont="1" applyFill="1" applyBorder="1" applyAlignment="1">
      <alignment horizontal="right" indent="1"/>
    </xf>
    <xf numFmtId="164" fontId="2" fillId="2" borderId="2" xfId="0" quotePrefix="1" applyNumberFormat="1" applyFont="1" applyFill="1" applyBorder="1" applyAlignment="1">
      <alignment horizontal="right" indent="1"/>
    </xf>
    <xf numFmtId="164" fontId="4" fillId="6" borderId="2" xfId="0" applyNumberFormat="1" applyFont="1" applyFill="1" applyBorder="1" applyAlignment="1">
      <alignment horizontal="right" indent="1"/>
    </xf>
    <xf numFmtId="3" fontId="4" fillId="6" borderId="2" xfId="0" applyNumberFormat="1" applyFont="1" applyFill="1" applyBorder="1" applyAlignment="1">
      <alignment horizontal="right" indent="1"/>
    </xf>
    <xf numFmtId="0" fontId="0" fillId="0" borderId="0" xfId="0" applyBorder="1" applyAlignment="1">
      <alignment horizontal="right" indent="1"/>
    </xf>
    <xf numFmtId="3" fontId="2" fillId="2" borderId="0" xfId="0" quotePrefix="1" applyNumberFormat="1" applyFont="1" applyFill="1" applyBorder="1" applyAlignment="1">
      <alignment horizontal="right" indent="1"/>
    </xf>
    <xf numFmtId="0" fontId="46" fillId="0" borderId="0" xfId="0" applyFont="1" applyBorder="1" applyAlignment="1">
      <alignment horizontal="right" indent="1"/>
    </xf>
    <xf numFmtId="0" fontId="4" fillId="0" borderId="0" xfId="0" applyFont="1" applyBorder="1" applyAlignment="1">
      <alignment horizontal="right" indent="1"/>
    </xf>
    <xf numFmtId="3" fontId="10" fillId="4" borderId="35" xfId="0" quotePrefix="1" applyNumberFormat="1" applyFont="1" applyFill="1" applyBorder="1" applyAlignment="1">
      <alignment horizontal="right" indent="1"/>
    </xf>
    <xf numFmtId="3" fontId="10" fillId="4" borderId="25" xfId="0" quotePrefix="1" applyNumberFormat="1" applyFont="1" applyFill="1" applyBorder="1" applyAlignment="1">
      <alignment horizontal="right" indent="1"/>
    </xf>
    <xf numFmtId="3" fontId="10" fillId="4" borderId="19" xfId="0" quotePrefix="1" applyNumberFormat="1" applyFont="1" applyFill="1" applyBorder="1" applyAlignment="1">
      <alignment horizontal="right" indent="1"/>
    </xf>
    <xf numFmtId="3" fontId="10" fillId="4" borderId="17" xfId="0" quotePrefix="1" applyNumberFormat="1" applyFont="1" applyFill="1" applyBorder="1" applyAlignment="1">
      <alignment horizontal="right" indent="1"/>
    </xf>
    <xf numFmtId="3" fontId="2" fillId="4" borderId="35" xfId="5" applyNumberFormat="1" applyFill="1" applyBorder="1" applyAlignment="1">
      <alignment horizontal="right" indent="1"/>
    </xf>
    <xf numFmtId="3" fontId="2" fillId="4" borderId="19" xfId="5" applyNumberFormat="1" applyFill="1" applyBorder="1" applyAlignment="1">
      <alignment horizontal="right" indent="1"/>
    </xf>
    <xf numFmtId="3" fontId="2" fillId="4" borderId="25" xfId="5" applyNumberFormat="1" applyFill="1" applyBorder="1" applyAlignment="1">
      <alignment horizontal="right" indent="1"/>
    </xf>
    <xf numFmtId="3" fontId="2" fillId="4" borderId="17" xfId="5" applyNumberFormat="1" applyFill="1" applyBorder="1" applyAlignment="1">
      <alignment horizontal="right" indent="1"/>
    </xf>
    <xf numFmtId="0" fontId="2" fillId="0" borderId="5" xfId="0" applyFont="1" applyBorder="1"/>
    <xf numFmtId="0" fontId="2" fillId="0" borderId="0" xfId="0" applyFont="1" applyAlignment="1">
      <alignment horizontal="left"/>
    </xf>
    <xf numFmtId="0" fontId="2" fillId="0" borderId="0" xfId="0" applyFont="1" applyAlignment="1">
      <alignment horizontal="left"/>
    </xf>
    <xf numFmtId="0" fontId="65" fillId="3" borderId="0" xfId="3" applyFont="1" applyFill="1" applyBorder="1" applyAlignment="1">
      <alignment horizontal="left"/>
    </xf>
    <xf numFmtId="0" fontId="65" fillId="3" borderId="7" xfId="3" applyFont="1" applyFill="1" applyBorder="1" applyAlignment="1">
      <alignment horizontal="left"/>
    </xf>
    <xf numFmtId="0" fontId="67" fillId="3" borderId="0" xfId="0" applyFont="1" applyFill="1" applyBorder="1"/>
    <xf numFmtId="0" fontId="67" fillId="3" borderId="0" xfId="0" applyFont="1" applyFill="1"/>
    <xf numFmtId="0" fontId="68" fillId="3" borderId="0" xfId="0" quotePrefix="1" applyFont="1" applyFill="1"/>
    <xf numFmtId="0" fontId="68" fillId="3" borderId="0" xfId="0" applyFont="1" applyFill="1"/>
    <xf numFmtId="0" fontId="65" fillId="3" borderId="0" xfId="3" applyFont="1" applyFill="1" applyBorder="1" applyAlignment="1">
      <alignment horizontal="left" vertical="top"/>
    </xf>
    <xf numFmtId="0" fontId="70" fillId="3" borderId="9" xfId="1" applyFont="1" applyFill="1" applyBorder="1" applyAlignment="1" applyProtection="1">
      <alignment vertical="top"/>
    </xf>
    <xf numFmtId="0" fontId="69" fillId="3" borderId="9" xfId="0" applyFont="1" applyFill="1" applyBorder="1" applyAlignment="1">
      <alignment horizontal="center" vertical="top"/>
    </xf>
    <xf numFmtId="0" fontId="70" fillId="3" borderId="0" xfId="1" applyFont="1" applyFill="1" applyBorder="1" applyAlignment="1" applyProtection="1">
      <alignment vertical="top"/>
    </xf>
    <xf numFmtId="0" fontId="69" fillId="3" borderId="0" xfId="0" applyFont="1" applyFill="1" applyBorder="1" applyAlignment="1">
      <alignment horizontal="center" vertical="top"/>
    </xf>
    <xf numFmtId="0" fontId="70" fillId="3" borderId="7" xfId="1" applyFont="1" applyFill="1" applyBorder="1" applyAlignment="1" applyProtection="1">
      <alignment vertical="top"/>
    </xf>
    <xf numFmtId="0" fontId="69" fillId="3" borderId="7" xfId="0" applyFont="1" applyFill="1" applyBorder="1" applyAlignment="1">
      <alignment horizontal="center" vertical="top"/>
    </xf>
    <xf numFmtId="0" fontId="71" fillId="3" borderId="0" xfId="0" applyFont="1" applyFill="1" applyAlignment="1">
      <alignment vertical="top"/>
    </xf>
    <xf numFmtId="0" fontId="69" fillId="3" borderId="0" xfId="0" applyFont="1" applyFill="1" applyAlignment="1">
      <alignment horizontal="center" vertical="top"/>
    </xf>
    <xf numFmtId="0" fontId="72" fillId="3" borderId="0" xfId="0" applyFont="1" applyFill="1" applyAlignment="1">
      <alignment vertical="top"/>
    </xf>
    <xf numFmtId="0" fontId="66" fillId="3" borderId="0" xfId="0" applyFont="1" applyFill="1" applyAlignment="1">
      <alignment horizontal="center" vertical="top"/>
    </xf>
    <xf numFmtId="0" fontId="71" fillId="3" borderId="0" xfId="0" applyFont="1" applyFill="1" applyAlignment="1">
      <alignment horizontal="center" vertical="top"/>
    </xf>
    <xf numFmtId="0" fontId="74" fillId="3" borderId="0" xfId="3" applyFont="1" applyFill="1" applyBorder="1" applyAlignment="1">
      <alignment horizontal="left" vertical="top"/>
    </xf>
    <xf numFmtId="0" fontId="74" fillId="3" borderId="0" xfId="0" applyFont="1" applyFill="1" applyAlignment="1">
      <alignment horizontal="left"/>
    </xf>
    <xf numFmtId="0" fontId="75" fillId="3" borderId="0" xfId="0" applyFont="1" applyFill="1"/>
    <xf numFmtId="0" fontId="76" fillId="3" borderId="0" xfId="0" applyFont="1" applyFill="1" applyAlignment="1">
      <alignment vertical="top"/>
    </xf>
    <xf numFmtId="0" fontId="77" fillId="3" borderId="0" xfId="3" applyFont="1" applyFill="1" applyBorder="1" applyAlignment="1">
      <alignment horizontal="right" vertical="top"/>
    </xf>
    <xf numFmtId="168" fontId="77" fillId="3" borderId="0" xfId="3" applyNumberFormat="1" applyFont="1" applyFill="1" applyBorder="1" applyAlignment="1">
      <alignment horizontal="left" vertical="top"/>
    </xf>
    <xf numFmtId="0" fontId="75" fillId="3" borderId="0" xfId="0" applyFont="1" applyFill="1" applyAlignment="1">
      <alignment horizontal="left"/>
    </xf>
    <xf numFmtId="0" fontId="79" fillId="3" borderId="0" xfId="3" applyFont="1" applyFill="1" applyBorder="1" applyAlignment="1">
      <alignment horizontal="left" vertical="top"/>
    </xf>
    <xf numFmtId="0" fontId="64" fillId="0" borderId="0" xfId="0" applyFont="1"/>
    <xf numFmtId="166" fontId="64" fillId="0" borderId="0" xfId="0" applyNumberFormat="1" applyFont="1" applyBorder="1" applyAlignment="1">
      <alignment horizontal="right" indent="1"/>
    </xf>
    <xf numFmtId="0" fontId="81" fillId="0" borderId="0" xfId="0" applyFont="1"/>
    <xf numFmtId="0" fontId="64" fillId="0" borderId="2" xfId="0" applyFont="1" applyBorder="1"/>
    <xf numFmtId="0" fontId="81" fillId="0" borderId="2" xfId="0" applyFont="1" applyBorder="1"/>
    <xf numFmtId="0" fontId="81" fillId="0" borderId="0" xfId="0" applyFont="1" applyBorder="1"/>
    <xf numFmtId="0" fontId="81" fillId="0" borderId="3" xfId="0" applyFont="1" applyBorder="1"/>
    <xf numFmtId="3" fontId="85" fillId="0" borderId="0" xfId="0" applyNumberFormat="1" applyFont="1" applyAlignment="1">
      <alignment horizontal="right" indent="1"/>
    </xf>
    <xf numFmtId="166" fontId="85" fillId="0" borderId="0" xfId="0" applyNumberFormat="1" applyFont="1" applyBorder="1" applyAlignment="1">
      <alignment horizontal="right" indent="1"/>
    </xf>
    <xf numFmtId="0" fontId="82" fillId="7" borderId="40" xfId="0" applyFont="1" applyFill="1" applyBorder="1"/>
    <xf numFmtId="0" fontId="83" fillId="0" borderId="0" xfId="0" applyFont="1"/>
    <xf numFmtId="0" fontId="83" fillId="7" borderId="0" xfId="0" applyFont="1" applyFill="1"/>
    <xf numFmtId="0" fontId="82" fillId="7" borderId="0" xfId="0" applyFont="1" applyFill="1"/>
    <xf numFmtId="0" fontId="64" fillId="0" borderId="0" xfId="0" applyFont="1" applyBorder="1"/>
    <xf numFmtId="0" fontId="6" fillId="0" borderId="34" xfId="0" applyFont="1" applyBorder="1" applyAlignment="1">
      <alignment horizontal="center"/>
    </xf>
    <xf numFmtId="0" fontId="6" fillId="0" borderId="18"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41" xfId="0" applyFont="1" applyBorder="1" applyAlignment="1">
      <alignment horizontal="center" vertical="center"/>
    </xf>
    <xf numFmtId="3" fontId="2" fillId="0" borderId="0" xfId="0" quotePrefix="1" applyNumberFormat="1" applyFont="1" applyFill="1" applyBorder="1" applyAlignment="1">
      <alignment horizontal="right" indent="1"/>
    </xf>
    <xf numFmtId="0" fontId="2" fillId="2" borderId="0" xfId="0" applyFont="1" applyFill="1" applyBorder="1"/>
    <xf numFmtId="0" fontId="2" fillId="0" borderId="0" xfId="0" applyFont="1" applyBorder="1" applyAlignment="1">
      <alignment horizontal="left"/>
    </xf>
    <xf numFmtId="164" fontId="83" fillId="0" borderId="0" xfId="0" applyNumberFormat="1" applyFont="1" applyFill="1" applyBorder="1" applyAlignment="1">
      <alignment horizontal="right" indent="1"/>
    </xf>
    <xf numFmtId="164" fontId="85" fillId="0" borderId="0" xfId="0" applyNumberFormat="1" applyFont="1" applyFill="1" applyBorder="1" applyAlignment="1">
      <alignment horizontal="right" indent="1"/>
    </xf>
    <xf numFmtId="0" fontId="64" fillId="0" borderId="0" xfId="0" applyFont="1" applyFill="1"/>
    <xf numFmtId="0" fontId="81" fillId="0" borderId="1" xfId="0" applyFont="1" applyFill="1" applyBorder="1"/>
    <xf numFmtId="3" fontId="81" fillId="0" borderId="0" xfId="0" applyNumberFormat="1" applyFont="1" applyFill="1" applyAlignment="1">
      <alignment horizontal="right" indent="1"/>
    </xf>
    <xf numFmtId="3" fontId="84" fillId="0" borderId="0" xfId="0" applyNumberFormat="1" applyFont="1" applyFill="1" applyAlignment="1">
      <alignment horizontal="right" indent="1"/>
    </xf>
    <xf numFmtId="3" fontId="80" fillId="0" borderId="0" xfId="0" applyNumberFormat="1" applyFont="1" applyFill="1" applyAlignment="1">
      <alignment horizontal="right" indent="1"/>
    </xf>
    <xf numFmtId="0" fontId="81" fillId="10" borderId="3" xfId="0" applyFont="1" applyFill="1" applyBorder="1"/>
    <xf numFmtId="3" fontId="81" fillId="10" borderId="3" xfId="0" applyNumberFormat="1" applyFont="1" applyFill="1" applyBorder="1" applyAlignment="1">
      <alignment horizontal="right" indent="1"/>
    </xf>
    <xf numFmtId="3" fontId="84" fillId="10" borderId="3" xfId="0" applyNumberFormat="1" applyFont="1" applyFill="1" applyBorder="1" applyAlignment="1">
      <alignment horizontal="right" indent="1"/>
    </xf>
    <xf numFmtId="3" fontId="80" fillId="10" borderId="3" xfId="0" applyNumberFormat="1" applyFont="1" applyFill="1" applyBorder="1" applyAlignment="1">
      <alignment horizontal="right" indent="1"/>
    </xf>
    <xf numFmtId="0" fontId="87" fillId="0" borderId="0" xfId="0" applyFont="1" applyBorder="1"/>
    <xf numFmtId="3" fontId="81" fillId="0" borderId="0" xfId="0" applyNumberFormat="1" applyFont="1" applyBorder="1" applyAlignment="1">
      <alignment horizontal="right" indent="1"/>
    </xf>
    <xf numFmtId="3" fontId="84" fillId="0" borderId="0" xfId="0" applyNumberFormat="1" applyFont="1" applyBorder="1" applyAlignment="1">
      <alignment horizontal="right" indent="1"/>
    </xf>
    <xf numFmtId="3" fontId="80" fillId="0" borderId="0" xfId="0" applyNumberFormat="1" applyFont="1" applyBorder="1" applyAlignment="1">
      <alignment horizontal="right" indent="1"/>
    </xf>
    <xf numFmtId="0" fontId="64" fillId="2" borderId="0" xfId="0" applyFont="1" applyFill="1" applyBorder="1"/>
    <xf numFmtId="3" fontId="64" fillId="2" borderId="0" xfId="0" applyNumberFormat="1" applyFont="1" applyFill="1" applyAlignment="1">
      <alignment horizontal="right" indent="1"/>
    </xf>
    <xf numFmtId="3" fontId="85" fillId="2" borderId="0" xfId="0" applyNumberFormat="1" applyFont="1" applyFill="1" applyAlignment="1">
      <alignment horizontal="right" indent="1"/>
    </xf>
    <xf numFmtId="3" fontId="80" fillId="2" borderId="0" xfId="0" applyNumberFormat="1" applyFont="1" applyFill="1" applyAlignment="1">
      <alignment horizontal="right" indent="1"/>
    </xf>
    <xf numFmtId="0" fontId="64" fillId="0" borderId="0" xfId="0" applyFont="1" applyFill="1" applyBorder="1"/>
    <xf numFmtId="3" fontId="64" fillId="0" borderId="0" xfId="0" applyNumberFormat="1" applyFont="1" applyFill="1" applyAlignment="1">
      <alignment horizontal="right" indent="1"/>
    </xf>
    <xf numFmtId="3" fontId="85" fillId="0" borderId="0" xfId="0" applyNumberFormat="1" applyFont="1" applyFill="1" applyAlignment="1">
      <alignment horizontal="right" indent="1"/>
    </xf>
    <xf numFmtId="3" fontId="64" fillId="0" borderId="0" xfId="0" quotePrefix="1" applyNumberFormat="1" applyFont="1" applyFill="1" applyAlignment="1">
      <alignment horizontal="right" indent="1"/>
    </xf>
    <xf numFmtId="0" fontId="64" fillId="0" borderId="0" xfId="0" quotePrefix="1" applyFont="1" applyFill="1" applyBorder="1" applyAlignment="1"/>
    <xf numFmtId="3" fontId="7" fillId="0" borderId="0" xfId="0" applyNumberFormat="1" applyFont="1" applyFill="1" applyBorder="1"/>
    <xf numFmtId="3" fontId="16" fillId="0" borderId="0" xfId="0" applyNumberFormat="1" applyFont="1" applyBorder="1" applyAlignment="1">
      <alignment horizontal="center" vertical="center"/>
    </xf>
    <xf numFmtId="3" fontId="88" fillId="0" borderId="0" xfId="0" applyNumberFormat="1" applyFont="1" applyBorder="1" applyAlignment="1">
      <alignment horizontal="center" vertical="center"/>
    </xf>
    <xf numFmtId="0" fontId="16" fillId="0" borderId="0" xfId="0" applyFont="1" applyFill="1"/>
    <xf numFmtId="164" fontId="16" fillId="0" borderId="0" xfId="0" applyNumberFormat="1" applyFont="1"/>
    <xf numFmtId="0" fontId="16" fillId="0" borderId="0" xfId="0" applyFont="1" applyAlignment="1">
      <alignment horizontal="center"/>
    </xf>
    <xf numFmtId="0" fontId="89" fillId="0" borderId="0" xfId="0" applyFont="1" applyAlignment="1">
      <alignment horizontal="center"/>
    </xf>
    <xf numFmtId="164" fontId="64" fillId="0" borderId="0" xfId="0" applyNumberFormat="1" applyFont="1"/>
    <xf numFmtId="166" fontId="81" fillId="10" borderId="3" xfId="0" applyNumberFormat="1" applyFont="1" applyFill="1" applyBorder="1" applyAlignment="1">
      <alignment horizontal="right" indent="1"/>
    </xf>
    <xf numFmtId="166" fontId="80" fillId="10" borderId="3" xfId="0" applyNumberFormat="1" applyFont="1" applyFill="1" applyBorder="1" applyAlignment="1">
      <alignment horizontal="right" indent="1"/>
    </xf>
    <xf numFmtId="166" fontId="81" fillId="0" borderId="0" xfId="0" applyNumberFormat="1" applyFont="1" applyBorder="1" applyAlignment="1">
      <alignment horizontal="right" indent="1"/>
    </xf>
    <xf numFmtId="166" fontId="80" fillId="0" borderId="0" xfId="0" applyNumberFormat="1" applyFont="1" applyBorder="1" applyAlignment="1">
      <alignment horizontal="right" indent="1"/>
    </xf>
    <xf numFmtId="166" fontId="64" fillId="2" borderId="0" xfId="0" applyNumberFormat="1" applyFont="1" applyFill="1" applyAlignment="1">
      <alignment horizontal="right" indent="1"/>
    </xf>
    <xf numFmtId="166" fontId="80" fillId="2" borderId="0" xfId="0" applyNumberFormat="1" applyFont="1" applyFill="1" applyAlignment="1">
      <alignment horizontal="right" indent="1"/>
    </xf>
    <xf numFmtId="166" fontId="64" fillId="0" borderId="0" xfId="0" applyNumberFormat="1" applyFont="1" applyFill="1" applyAlignment="1">
      <alignment horizontal="right" indent="1"/>
    </xf>
    <xf numFmtId="166" fontId="80" fillId="0" borderId="0" xfId="0" applyNumberFormat="1" applyFont="1" applyFill="1" applyAlignment="1">
      <alignment horizontal="right" indent="1"/>
    </xf>
    <xf numFmtId="166" fontId="64" fillId="0" borderId="0" xfId="0" quotePrefix="1" applyNumberFormat="1" applyFont="1" applyFill="1" applyAlignment="1">
      <alignment horizontal="right" indent="1"/>
    </xf>
    <xf numFmtId="166" fontId="84" fillId="10" borderId="3" xfId="0" applyNumberFormat="1" applyFont="1" applyFill="1" applyBorder="1" applyAlignment="1">
      <alignment horizontal="right" indent="1"/>
    </xf>
    <xf numFmtId="166" fontId="84" fillId="0" borderId="0" xfId="0" applyNumberFormat="1" applyFont="1" applyBorder="1" applyAlignment="1">
      <alignment horizontal="right" indent="1"/>
    </xf>
    <xf numFmtId="166" fontId="85" fillId="2" borderId="0" xfId="0" applyNumberFormat="1" applyFont="1" applyFill="1" applyAlignment="1">
      <alignment horizontal="right" indent="1"/>
    </xf>
    <xf numFmtId="166" fontId="85" fillId="0" borderId="0" xfId="0" applyNumberFormat="1" applyFont="1" applyFill="1" applyAlignment="1">
      <alignment horizontal="right" indent="1"/>
    </xf>
    <xf numFmtId="166" fontId="81" fillId="0" borderId="0" xfId="0" applyNumberFormat="1" applyFont="1" applyFill="1" applyAlignment="1">
      <alignment horizontal="right" indent="1"/>
    </xf>
    <xf numFmtId="166" fontId="84" fillId="0" borderId="0" xfId="0" applyNumberFormat="1" applyFont="1" applyFill="1" applyAlignment="1">
      <alignment horizontal="right" indent="1"/>
    </xf>
    <xf numFmtId="0" fontId="81" fillId="2" borderId="1" xfId="0" applyFont="1" applyFill="1" applyBorder="1"/>
    <xf numFmtId="3" fontId="7" fillId="0" borderId="0" xfId="0" applyNumberFormat="1" applyFont="1" applyBorder="1" applyAlignment="1">
      <alignment horizontal="center" vertical="center"/>
    </xf>
    <xf numFmtId="3" fontId="54" fillId="0" borderId="0" xfId="0" applyNumberFormat="1" applyFont="1" applyBorder="1" applyAlignment="1">
      <alignment horizontal="center" vertical="center"/>
    </xf>
    <xf numFmtId="0" fontId="7" fillId="2" borderId="2" xfId="0" applyFont="1" applyFill="1" applyBorder="1"/>
    <xf numFmtId="0" fontId="7" fillId="0" borderId="0" xfId="0" applyFont="1" applyAlignment="1">
      <alignment horizontal="center"/>
    </xf>
    <xf numFmtId="0" fontId="21" fillId="0" borderId="0" xfId="0" applyFont="1" applyAlignment="1">
      <alignment horizontal="center"/>
    </xf>
    <xf numFmtId="0" fontId="7" fillId="2" borderId="0" xfId="0" quotePrefix="1" applyFont="1" applyFill="1" applyBorder="1" applyAlignment="1"/>
    <xf numFmtId="0" fontId="75" fillId="3" borderId="0" xfId="0" applyFont="1" applyFill="1" applyAlignment="1">
      <alignment horizontal="center"/>
    </xf>
    <xf numFmtId="0" fontId="75" fillId="3" borderId="42" xfId="0" applyFont="1" applyFill="1" applyBorder="1" applyAlignment="1">
      <alignment horizontal="center" vertical="top"/>
    </xf>
    <xf numFmtId="0" fontId="75" fillId="3" borderId="43" xfId="0" applyFont="1" applyFill="1" applyBorder="1" applyAlignment="1">
      <alignment horizontal="center" vertical="top"/>
    </xf>
    <xf numFmtId="0" fontId="75" fillId="3" borderId="44" xfId="0" applyFont="1" applyFill="1" applyBorder="1" applyAlignment="1">
      <alignment horizontal="center" vertical="top"/>
    </xf>
    <xf numFmtId="0" fontId="0" fillId="0" borderId="0" xfId="0" applyAlignment="1">
      <alignment vertical="center"/>
    </xf>
    <xf numFmtId="0" fontId="77" fillId="3" borderId="0" xfId="3" applyFont="1" applyFill="1" applyBorder="1" applyAlignment="1">
      <alignment horizontal="left" vertical="top"/>
    </xf>
    <xf numFmtId="0" fontId="64" fillId="0" borderId="0" xfId="0" quotePrefix="1" applyFont="1"/>
    <xf numFmtId="3" fontId="2" fillId="0" borderId="0" xfId="0" applyNumberFormat="1" applyFont="1"/>
    <xf numFmtId="3" fontId="2" fillId="2" borderId="0" xfId="0" applyNumberFormat="1" applyFont="1" applyFill="1" applyBorder="1" applyAlignment="1">
      <alignment horizontal="right" indent="1"/>
    </xf>
    <xf numFmtId="0" fontId="2" fillId="6" borderId="2" xfId="0" applyFont="1" applyFill="1" applyBorder="1"/>
    <xf numFmtId="3" fontId="0" fillId="6" borderId="2" xfId="0" applyNumberFormat="1" applyFill="1" applyBorder="1" applyAlignment="1">
      <alignment horizontal="right" indent="1"/>
    </xf>
    <xf numFmtId="3" fontId="46" fillId="6" borderId="2" xfId="0" applyNumberFormat="1" applyFont="1" applyFill="1" applyBorder="1" applyAlignment="1">
      <alignment horizontal="right" indent="1"/>
    </xf>
    <xf numFmtId="3" fontId="6" fillId="0" borderId="0" xfId="0" applyNumberFormat="1" applyFont="1" applyFill="1" applyBorder="1" applyAlignment="1">
      <alignment horizontal="right" indent="1"/>
    </xf>
    <xf numFmtId="3" fontId="45" fillId="0" borderId="0" xfId="0" applyNumberFormat="1" applyFont="1" applyFill="1" applyBorder="1" applyAlignment="1">
      <alignment horizontal="right" indent="1"/>
    </xf>
    <xf numFmtId="3" fontId="4" fillId="0" borderId="0" xfId="0" applyNumberFormat="1" applyFont="1" applyFill="1" applyBorder="1" applyAlignment="1">
      <alignment horizontal="right" indent="1"/>
    </xf>
    <xf numFmtId="0" fontId="0" fillId="0" borderId="2" xfId="0" applyBorder="1" applyAlignment="1">
      <alignment horizontal="right" indent="1"/>
    </xf>
    <xf numFmtId="0" fontId="46" fillId="0" borderId="2" xfId="0" applyFont="1" applyBorder="1" applyAlignment="1">
      <alignment horizontal="right" indent="1"/>
    </xf>
    <xf numFmtId="0" fontId="4" fillId="0" borderId="2" xfId="0" applyFont="1" applyBorder="1" applyAlignment="1">
      <alignment horizontal="right" indent="1"/>
    </xf>
    <xf numFmtId="164" fontId="0" fillId="6" borderId="2" xfId="0" applyNumberFormat="1" applyFill="1" applyBorder="1" applyAlignment="1">
      <alignment horizontal="right" indent="1"/>
    </xf>
    <xf numFmtId="164" fontId="46" fillId="6" borderId="2" xfId="0" applyNumberFormat="1" applyFont="1" applyFill="1" applyBorder="1" applyAlignment="1">
      <alignment horizontal="right" indent="1"/>
    </xf>
    <xf numFmtId="0" fontId="0" fillId="0" borderId="0" xfId="0" applyProtection="1">
      <protection locked="0"/>
    </xf>
    <xf numFmtId="0" fontId="64" fillId="0" borderId="0" xfId="0" applyFont="1" applyProtection="1">
      <protection locked="0"/>
    </xf>
    <xf numFmtId="0" fontId="0" fillId="4" borderId="0" xfId="0" applyFill="1" applyProtection="1">
      <protection locked="0"/>
    </xf>
    <xf numFmtId="164" fontId="82" fillId="7" borderId="40" xfId="0" applyNumberFormat="1" applyFont="1" applyFill="1" applyBorder="1" applyAlignment="1" applyProtection="1">
      <alignment horizontal="right" indent="1"/>
      <protection locked="0"/>
    </xf>
    <xf numFmtId="164" fontId="83" fillId="0" borderId="0" xfId="0" applyNumberFormat="1" applyFont="1" applyAlignment="1" applyProtection="1">
      <alignment horizontal="right" indent="1"/>
      <protection locked="0"/>
    </xf>
    <xf numFmtId="164" fontId="83" fillId="7" borderId="0" xfId="0" applyNumberFormat="1" applyFont="1" applyFill="1" applyAlignment="1" applyProtection="1">
      <alignment horizontal="right" indent="1"/>
      <protection locked="0"/>
    </xf>
    <xf numFmtId="164" fontId="83" fillId="0" borderId="2" xfId="0" applyNumberFormat="1" applyFont="1" applyBorder="1" applyAlignment="1" applyProtection="1">
      <alignment horizontal="right" indent="1"/>
      <protection locked="0"/>
    </xf>
    <xf numFmtId="164" fontId="82" fillId="7" borderId="0" xfId="0" applyNumberFormat="1" applyFont="1" applyFill="1" applyAlignment="1" applyProtection="1">
      <alignment horizontal="right" indent="1"/>
      <protection locked="0"/>
    </xf>
    <xf numFmtId="0" fontId="83" fillId="4" borderId="2" xfId="0" applyFont="1" applyFill="1" applyBorder="1" applyAlignment="1" applyProtection="1">
      <alignment horizontal="right" indent="1"/>
      <protection locked="0"/>
    </xf>
    <xf numFmtId="164" fontId="82" fillId="0" borderId="0" xfId="0" applyNumberFormat="1" applyFont="1" applyAlignment="1" applyProtection="1">
      <alignment horizontal="right" indent="1"/>
      <protection locked="0"/>
    </xf>
    <xf numFmtId="164" fontId="83" fillId="8" borderId="0" xfId="0" applyNumberFormat="1" applyFont="1" applyFill="1" applyAlignment="1" applyProtection="1">
      <alignment horizontal="right" indent="1"/>
      <protection locked="0"/>
    </xf>
    <xf numFmtId="164" fontId="83" fillId="8" borderId="2" xfId="0" applyNumberFormat="1" applyFont="1" applyFill="1" applyBorder="1" applyAlignment="1" applyProtection="1">
      <alignment horizontal="right" indent="1"/>
      <protection locked="0"/>
    </xf>
    <xf numFmtId="164" fontId="83" fillId="8" borderId="0" xfId="0" applyNumberFormat="1" applyFont="1" applyFill="1" applyBorder="1" applyAlignment="1" applyProtection="1">
      <alignment horizontal="right" indent="1"/>
      <protection locked="0"/>
    </xf>
    <xf numFmtId="0" fontId="9" fillId="0" borderId="0" xfId="0" applyFont="1" applyProtection="1">
      <protection locked="0"/>
    </xf>
    <xf numFmtId="0" fontId="12" fillId="0" borderId="0" xfId="0" applyFont="1" applyAlignment="1" applyProtection="1">
      <alignment horizontal="right"/>
      <protection locked="0"/>
    </xf>
    <xf numFmtId="0" fontId="6" fillId="0" borderId="4" xfId="0" applyFont="1" applyBorder="1" applyProtection="1">
      <protection locked="0"/>
    </xf>
    <xf numFmtId="0" fontId="6" fillId="0" borderId="0" xfId="0" applyFont="1" applyBorder="1" applyProtection="1">
      <protection locked="0"/>
    </xf>
    <xf numFmtId="0" fontId="13" fillId="0" borderId="5" xfId="0" applyFont="1" applyBorder="1" applyProtection="1">
      <protection locked="0"/>
    </xf>
    <xf numFmtId="0" fontId="6" fillId="0" borderId="0" xfId="0" applyFont="1" applyProtection="1">
      <protection locked="0"/>
    </xf>
    <xf numFmtId="164" fontId="85" fillId="0" borderId="0" xfId="0" applyNumberFormat="1" applyFont="1" applyAlignment="1" applyProtection="1">
      <alignment horizontal="right" indent="1"/>
      <protection locked="0"/>
    </xf>
    <xf numFmtId="0" fontId="0" fillId="0" borderId="0" xfId="0" applyBorder="1" applyProtection="1">
      <protection locked="0"/>
    </xf>
    <xf numFmtId="0" fontId="7" fillId="0" borderId="0" xfId="0" applyFont="1" applyProtection="1">
      <protection locked="0"/>
    </xf>
    <xf numFmtId="0" fontId="7" fillId="0" borderId="0" xfId="6" applyFont="1" applyFill="1" applyProtection="1">
      <protection locked="0"/>
    </xf>
    <xf numFmtId="0" fontId="8" fillId="0" borderId="0" xfId="0" applyFont="1" applyAlignment="1" applyProtection="1">
      <alignment horizontal="right"/>
      <protection locked="0"/>
    </xf>
    <xf numFmtId="0" fontId="5" fillId="4" borderId="0" xfId="4" applyFont="1" applyFill="1" applyBorder="1" applyAlignment="1" applyProtection="1">
      <alignment horizontal="center"/>
      <protection locked="0"/>
    </xf>
    <xf numFmtId="0" fontId="82" fillId="7" borderId="40" xfId="0" applyFont="1" applyFill="1" applyBorder="1" applyProtection="1">
      <protection locked="0"/>
    </xf>
    <xf numFmtId="164" fontId="84" fillId="7" borderId="40" xfId="0" applyNumberFormat="1" applyFont="1" applyFill="1" applyBorder="1" applyAlignment="1" applyProtection="1">
      <alignment horizontal="right" indent="1"/>
      <protection locked="0"/>
    </xf>
    <xf numFmtId="0" fontId="83" fillId="0" borderId="0" xfId="0" applyFont="1" applyProtection="1">
      <protection locked="0"/>
    </xf>
    <xf numFmtId="164" fontId="0" fillId="0" borderId="0" xfId="0" applyNumberFormat="1" applyProtection="1">
      <protection locked="0"/>
    </xf>
    <xf numFmtId="0" fontId="83" fillId="7" borderId="0" xfId="0" applyFont="1" applyFill="1" applyProtection="1">
      <protection locked="0"/>
    </xf>
    <xf numFmtId="164" fontId="85" fillId="7" borderId="0" xfId="0" applyNumberFormat="1" applyFont="1" applyFill="1" applyAlignment="1" applyProtection="1">
      <alignment horizontal="right" indent="1"/>
      <protection locked="0"/>
    </xf>
    <xf numFmtId="0" fontId="83" fillId="0" borderId="2" xfId="0" applyFont="1" applyBorder="1" applyProtection="1">
      <protection locked="0"/>
    </xf>
    <xf numFmtId="164" fontId="85" fillId="0" borderId="2" xfId="0" applyNumberFormat="1" applyFont="1" applyBorder="1" applyAlignment="1" applyProtection="1">
      <alignment horizontal="right" indent="1"/>
      <protection locked="0"/>
    </xf>
    <xf numFmtId="0" fontId="82" fillId="7" borderId="0" xfId="0" applyFont="1" applyFill="1" applyProtection="1">
      <protection locked="0"/>
    </xf>
    <xf numFmtId="164" fontId="84" fillId="7" borderId="0" xfId="0" applyNumberFormat="1" applyFont="1" applyFill="1" applyAlignment="1" applyProtection="1">
      <alignment horizontal="right" indent="1"/>
      <protection locked="0"/>
    </xf>
    <xf numFmtId="0" fontId="80" fillId="4" borderId="2" xfId="4" applyFont="1" applyFill="1" applyBorder="1" applyAlignment="1" applyProtection="1">
      <alignment horizontal="center"/>
      <protection locked="0"/>
    </xf>
    <xf numFmtId="0" fontId="85" fillId="4" borderId="2" xfId="0" applyFont="1" applyFill="1" applyBorder="1" applyAlignment="1" applyProtection="1">
      <alignment horizontal="right" indent="1"/>
      <protection locked="0"/>
    </xf>
    <xf numFmtId="0" fontId="82" fillId="0" borderId="0" xfId="0" applyFont="1" applyProtection="1">
      <protection locked="0"/>
    </xf>
    <xf numFmtId="164" fontId="84" fillId="0" borderId="0" xfId="0" applyNumberFormat="1" applyFont="1" applyAlignment="1" applyProtection="1">
      <alignment horizontal="right" indent="1"/>
      <protection locked="0"/>
    </xf>
    <xf numFmtId="0" fontId="83" fillId="8" borderId="0" xfId="0" applyFont="1" applyFill="1" applyProtection="1">
      <protection locked="0"/>
    </xf>
    <xf numFmtId="164" fontId="85" fillId="8" borderId="0" xfId="0" applyNumberFormat="1" applyFont="1" applyFill="1" applyAlignment="1" applyProtection="1">
      <alignment horizontal="right" indent="1"/>
      <protection locked="0"/>
    </xf>
    <xf numFmtId="0" fontId="83" fillId="8" borderId="2" xfId="0" applyFont="1" applyFill="1" applyBorder="1" applyProtection="1">
      <protection locked="0"/>
    </xf>
    <xf numFmtId="164" fontId="85" fillId="8" borderId="2" xfId="0" applyNumberFormat="1" applyFont="1" applyFill="1" applyBorder="1" applyAlignment="1" applyProtection="1">
      <alignment horizontal="right" indent="1"/>
      <protection locked="0"/>
    </xf>
    <xf numFmtId="0" fontId="83" fillId="8" borderId="0" xfId="0" applyFont="1" applyFill="1" applyBorder="1" applyProtection="1">
      <protection locked="0"/>
    </xf>
    <xf numFmtId="164" fontId="85" fillId="8" borderId="0" xfId="0" applyNumberFormat="1" applyFont="1" applyFill="1" applyBorder="1" applyAlignment="1" applyProtection="1">
      <alignment horizontal="right" indent="1"/>
      <protection locked="0"/>
    </xf>
    <xf numFmtId="0" fontId="3" fillId="0" borderId="0" xfId="0" applyFont="1" applyAlignment="1" applyProtection="1">
      <alignment horizontal="justify" wrapText="1"/>
      <protection locked="0"/>
    </xf>
    <xf numFmtId="0" fontId="48" fillId="0" borderId="0" xfId="0" applyFont="1" applyAlignment="1" applyProtection="1">
      <alignment horizontal="justify" wrapText="1"/>
      <protection locked="0"/>
    </xf>
    <xf numFmtId="3" fontId="82" fillId="7" borderId="40" xfId="0" applyNumberFormat="1" applyFont="1" applyFill="1" applyBorder="1" applyAlignment="1">
      <alignment horizontal="right" indent="1"/>
    </xf>
    <xf numFmtId="3" fontId="84" fillId="7" borderId="40" xfId="0" applyNumberFormat="1" applyFont="1" applyFill="1" applyBorder="1" applyAlignment="1">
      <alignment horizontal="right" indent="1"/>
    </xf>
    <xf numFmtId="3" fontId="83" fillId="0" borderId="0" xfId="0" applyNumberFormat="1" applyFont="1" applyAlignment="1">
      <alignment horizontal="right" indent="1"/>
    </xf>
    <xf numFmtId="3" fontId="83" fillId="7" borderId="0" xfId="0" applyNumberFormat="1" applyFont="1" applyFill="1" applyAlignment="1">
      <alignment horizontal="right" indent="1"/>
    </xf>
    <xf numFmtId="3" fontId="85" fillId="7" borderId="0" xfId="0" applyNumberFormat="1" applyFont="1" applyFill="1" applyAlignment="1">
      <alignment horizontal="right" indent="1"/>
    </xf>
    <xf numFmtId="3" fontId="82" fillId="7" borderId="0" xfId="0" applyNumberFormat="1" applyFont="1" applyFill="1" applyAlignment="1">
      <alignment horizontal="right" indent="1"/>
    </xf>
    <xf numFmtId="3" fontId="84" fillId="7" borderId="0" xfId="0" applyNumberFormat="1" applyFont="1" applyFill="1" applyAlignment="1">
      <alignment horizontal="right" indent="1"/>
    </xf>
    <xf numFmtId="0" fontId="91" fillId="7" borderId="0" xfId="0" applyFont="1" applyFill="1"/>
    <xf numFmtId="0" fontId="92" fillId="0" borderId="0" xfId="0" applyFont="1"/>
    <xf numFmtId="0" fontId="92" fillId="7" borderId="0" xfId="0" applyFont="1" applyFill="1"/>
    <xf numFmtId="0" fontId="92" fillId="7" borderId="0" xfId="0" applyFont="1" applyFill="1" applyBorder="1"/>
    <xf numFmtId="0" fontId="92" fillId="0" borderId="0" xfId="0" applyFont="1" applyBorder="1"/>
    <xf numFmtId="0" fontId="2" fillId="0" borderId="4" xfId="0" applyFont="1" applyBorder="1" applyAlignment="1" applyProtection="1">
      <alignment horizontal="center"/>
      <protection locked="0"/>
    </xf>
    <xf numFmtId="3" fontId="2"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2" fillId="0" borderId="0" xfId="0" applyFont="1" applyAlignment="1">
      <alignment horizontal="left"/>
    </xf>
    <xf numFmtId="3" fontId="92" fillId="0" borderId="0" xfId="0" applyNumberFormat="1" applyFont="1" applyAlignment="1">
      <alignment horizontal="right" indent="1"/>
    </xf>
    <xf numFmtId="3" fontId="92" fillId="7" borderId="0" xfId="0" applyNumberFormat="1" applyFont="1" applyFill="1" applyAlignment="1">
      <alignment horizontal="right" indent="1"/>
    </xf>
    <xf numFmtId="3" fontId="46" fillId="7" borderId="0" xfId="0" applyNumberFormat="1" applyFont="1" applyFill="1" applyAlignment="1">
      <alignment horizontal="right" indent="1"/>
    </xf>
    <xf numFmtId="0" fontId="92" fillId="7" borderId="0" xfId="0" quotePrefix="1" applyFont="1" applyFill="1"/>
    <xf numFmtId="3" fontId="92" fillId="0" borderId="0" xfId="0" applyNumberFormat="1" applyFont="1" applyBorder="1" applyAlignment="1">
      <alignment horizontal="right" indent="1"/>
    </xf>
    <xf numFmtId="3" fontId="46" fillId="0" borderId="0" xfId="0" applyNumberFormat="1" applyFont="1" applyBorder="1" applyAlignment="1">
      <alignment horizontal="right" indent="1"/>
    </xf>
    <xf numFmtId="3" fontId="92" fillId="7" borderId="0" xfId="0" applyNumberFormat="1" applyFont="1" applyFill="1" applyBorder="1" applyAlignment="1">
      <alignment horizontal="right" indent="1"/>
    </xf>
    <xf numFmtId="3" fontId="46" fillId="7" borderId="0" xfId="0" applyNumberFormat="1" applyFont="1" applyFill="1" applyBorder="1" applyAlignment="1">
      <alignment horizontal="right" indent="1"/>
    </xf>
    <xf numFmtId="0" fontId="91" fillId="7" borderId="40" xfId="0" applyFont="1" applyFill="1" applyBorder="1"/>
    <xf numFmtId="3" fontId="91" fillId="7" borderId="40" xfId="0" applyNumberFormat="1" applyFont="1" applyFill="1" applyBorder="1" applyAlignment="1">
      <alignment horizontal="right" indent="1"/>
    </xf>
    <xf numFmtId="3" fontId="45" fillId="7" borderId="40" xfId="0" applyNumberFormat="1" applyFont="1" applyFill="1" applyBorder="1" applyAlignment="1">
      <alignment horizontal="right" indent="1"/>
    </xf>
    <xf numFmtId="3" fontId="91" fillId="7" borderId="0" xfId="0" applyNumberFormat="1" applyFont="1" applyFill="1" applyAlignment="1">
      <alignment horizontal="right" indent="1"/>
    </xf>
    <xf numFmtId="3" fontId="45" fillId="7" borderId="0" xfId="0" applyNumberFormat="1" applyFont="1" applyFill="1" applyAlignment="1">
      <alignment horizontal="right" indent="1"/>
    </xf>
    <xf numFmtId="0" fontId="91" fillId="0" borderId="0" xfId="0" applyFont="1"/>
    <xf numFmtId="3" fontId="91" fillId="0" borderId="0" xfId="0" applyNumberFormat="1" applyFont="1" applyAlignment="1">
      <alignment horizontal="right" indent="1"/>
    </xf>
    <xf numFmtId="3" fontId="45" fillId="0" borderId="0" xfId="0" applyNumberFormat="1" applyFont="1" applyAlignment="1">
      <alignment horizontal="right" indent="1"/>
    </xf>
    <xf numFmtId="0" fontId="91" fillId="7" borderId="0" xfId="0" applyFont="1" applyFill="1" applyBorder="1"/>
    <xf numFmtId="3" fontId="91" fillId="7" borderId="0" xfId="0" applyNumberFormat="1" applyFont="1" applyFill="1" applyBorder="1" applyAlignment="1">
      <alignment horizontal="right" indent="1"/>
    </xf>
    <xf numFmtId="3" fontId="45" fillId="7" borderId="0" xfId="0" applyNumberFormat="1" applyFont="1" applyFill="1" applyBorder="1" applyAlignment="1">
      <alignment horizontal="right" indent="1"/>
    </xf>
    <xf numFmtId="0" fontId="91" fillId="0" borderId="0" xfId="0" applyFont="1" applyBorder="1"/>
    <xf numFmtId="3" fontId="91" fillId="0" borderId="0" xfId="0" applyNumberFormat="1" applyFont="1" applyBorder="1" applyAlignment="1">
      <alignment horizontal="right" indent="1"/>
    </xf>
    <xf numFmtId="3" fontId="45" fillId="0" borderId="0" xfId="0" applyNumberFormat="1" applyFont="1" applyBorder="1" applyAlignment="1">
      <alignment horizontal="right" indent="1"/>
    </xf>
    <xf numFmtId="3" fontId="0" fillId="0" borderId="0" xfId="0" applyNumberFormat="1" applyProtection="1">
      <protection locked="0"/>
    </xf>
    <xf numFmtId="166" fontId="7" fillId="0" borderId="0" xfId="0" applyNumberFormat="1" applyFont="1"/>
    <xf numFmtId="164" fontId="91" fillId="7" borderId="40" xfId="0" applyNumberFormat="1" applyFont="1" applyFill="1" applyBorder="1" applyAlignment="1">
      <alignment horizontal="right" indent="1"/>
    </xf>
    <xf numFmtId="164" fontId="45" fillId="7" borderId="40" xfId="0" applyNumberFormat="1" applyFont="1" applyFill="1" applyBorder="1" applyAlignment="1">
      <alignment horizontal="right" indent="1"/>
    </xf>
    <xf numFmtId="164" fontId="92" fillId="0" borderId="0" xfId="0" applyNumberFormat="1" applyFont="1" applyAlignment="1">
      <alignment horizontal="right" indent="1"/>
    </xf>
    <xf numFmtId="164" fontId="46" fillId="0" borderId="0" xfId="0" applyNumberFormat="1" applyFont="1" applyAlignment="1">
      <alignment horizontal="right" indent="1"/>
    </xf>
    <xf numFmtId="164" fontId="92" fillId="7" borderId="0" xfId="0" applyNumberFormat="1" applyFont="1" applyFill="1" applyAlignment="1">
      <alignment horizontal="right" indent="1"/>
    </xf>
    <xf numFmtId="164" fontId="46" fillId="7" borderId="0" xfId="0" applyNumberFormat="1" applyFont="1" applyFill="1" applyAlignment="1">
      <alignment horizontal="right" indent="1"/>
    </xf>
    <xf numFmtId="164" fontId="91" fillId="7" borderId="0" xfId="0" applyNumberFormat="1" applyFont="1" applyFill="1" applyAlignment="1">
      <alignment horizontal="right" indent="1"/>
    </xf>
    <xf numFmtId="164" fontId="45" fillId="7" borderId="0" xfId="0" applyNumberFormat="1" applyFont="1" applyFill="1" applyAlignment="1">
      <alignment horizontal="right" indent="1"/>
    </xf>
    <xf numFmtId="164" fontId="91" fillId="0" borderId="0" xfId="0" applyNumberFormat="1" applyFont="1" applyAlignment="1">
      <alignment horizontal="right" indent="1"/>
    </xf>
    <xf numFmtId="164" fontId="45" fillId="0" borderId="0" xfId="0" applyNumberFormat="1" applyFont="1" applyAlignment="1">
      <alignment horizontal="right" indent="1"/>
    </xf>
    <xf numFmtId="164" fontId="92" fillId="0" borderId="0" xfId="0" applyNumberFormat="1" applyFont="1" applyBorder="1" applyAlignment="1">
      <alignment horizontal="right" indent="1"/>
    </xf>
    <xf numFmtId="164" fontId="46" fillId="0" borderId="0" xfId="0" applyNumberFormat="1" applyFont="1" applyBorder="1" applyAlignment="1">
      <alignment horizontal="right" indent="1"/>
    </xf>
    <xf numFmtId="164" fontId="91" fillId="0" borderId="0" xfId="0" applyNumberFormat="1" applyFont="1" applyBorder="1" applyAlignment="1">
      <alignment horizontal="right" indent="1"/>
    </xf>
    <xf numFmtId="164" fontId="45" fillId="0" borderId="0" xfId="0" applyNumberFormat="1" applyFont="1" applyBorder="1" applyAlignment="1">
      <alignment horizontal="right" indent="1"/>
    </xf>
    <xf numFmtId="164" fontId="92" fillId="7" borderId="0" xfId="0" applyNumberFormat="1" applyFont="1" applyFill="1" applyBorder="1" applyAlignment="1">
      <alignment horizontal="right" indent="1"/>
    </xf>
    <xf numFmtId="164" fontId="46" fillId="7" borderId="0" xfId="0" applyNumberFormat="1" applyFont="1" applyFill="1" applyBorder="1" applyAlignment="1">
      <alignment horizontal="right" indent="1"/>
    </xf>
    <xf numFmtId="164" fontId="91" fillId="7" borderId="0" xfId="0" applyNumberFormat="1" applyFont="1" applyFill="1" applyBorder="1" applyAlignment="1">
      <alignment horizontal="right" indent="1"/>
    </xf>
    <xf numFmtId="164" fontId="45" fillId="7" borderId="0" xfId="0" applyNumberFormat="1" applyFont="1" applyFill="1" applyBorder="1" applyAlignment="1">
      <alignment horizontal="right" indent="1"/>
    </xf>
    <xf numFmtId="3" fontId="91" fillId="0" borderId="0" xfId="0" applyNumberFormat="1" applyFont="1" applyFill="1" applyBorder="1" applyAlignment="1">
      <alignment horizontal="right" indent="1"/>
    </xf>
    <xf numFmtId="0" fontId="92" fillId="0" borderId="0" xfId="0" applyFont="1" applyFill="1" applyBorder="1"/>
    <xf numFmtId="3" fontId="0" fillId="0" borderId="0" xfId="0" applyNumberFormat="1"/>
    <xf numFmtId="0" fontId="91" fillId="12" borderId="3" xfId="0" applyFont="1" applyFill="1" applyBorder="1"/>
    <xf numFmtId="3" fontId="91" fillId="12" borderId="3" xfId="0" applyNumberFormat="1" applyFont="1" applyFill="1" applyBorder="1" applyAlignment="1">
      <alignment horizontal="right" indent="1"/>
    </xf>
    <xf numFmtId="3" fontId="92" fillId="9" borderId="0" xfId="0" applyNumberFormat="1" applyFont="1" applyFill="1" applyAlignment="1">
      <alignment horizontal="right" indent="1"/>
    </xf>
    <xf numFmtId="164" fontId="91" fillId="12" borderId="3" xfId="0" applyNumberFormat="1" applyFont="1" applyFill="1" applyBorder="1" applyAlignment="1">
      <alignment horizontal="right" indent="1"/>
    </xf>
    <xf numFmtId="3" fontId="92" fillId="0" borderId="0" xfId="0" applyNumberFormat="1" applyFont="1" applyFill="1" applyBorder="1" applyAlignment="1">
      <alignment horizontal="right" indent="1"/>
    </xf>
    <xf numFmtId="3" fontId="46" fillId="0" borderId="0" xfId="0" applyNumberFormat="1" applyFont="1" applyFill="1" applyBorder="1" applyAlignment="1">
      <alignment horizontal="right" indent="1"/>
    </xf>
    <xf numFmtId="164" fontId="92" fillId="0" borderId="0" xfId="0" applyNumberFormat="1" applyFont="1" applyFill="1" applyBorder="1" applyAlignment="1">
      <alignment horizontal="right" indent="1"/>
    </xf>
    <xf numFmtId="164" fontId="46" fillId="0" borderId="0" xfId="0" applyNumberFormat="1" applyFont="1" applyFill="1" applyBorder="1" applyAlignment="1">
      <alignment horizontal="right" indent="1"/>
    </xf>
    <xf numFmtId="167" fontId="0" fillId="0" borderId="0" xfId="0" applyNumberFormat="1"/>
    <xf numFmtId="167" fontId="6" fillId="0" borderId="0" xfId="0" applyNumberFormat="1" applyFont="1"/>
    <xf numFmtId="0" fontId="83" fillId="0" borderId="0" xfId="0" applyFont="1" applyBorder="1"/>
    <xf numFmtId="3" fontId="83" fillId="0" borderId="0" xfId="0" applyNumberFormat="1" applyFont="1" applyBorder="1" applyAlignment="1">
      <alignment horizontal="right" indent="1"/>
    </xf>
    <xf numFmtId="3" fontId="85" fillId="0" borderId="0" xfId="0" applyNumberFormat="1" applyFont="1" applyBorder="1" applyAlignment="1">
      <alignment horizontal="right" indent="1"/>
    </xf>
    <xf numFmtId="0" fontId="83" fillId="0" borderId="0" xfId="0" applyFont="1" applyFill="1"/>
    <xf numFmtId="3" fontId="83" fillId="0" borderId="0" xfId="0" applyNumberFormat="1" applyFont="1" applyFill="1" applyAlignment="1">
      <alignment horizontal="right" indent="1"/>
    </xf>
    <xf numFmtId="0" fontId="83" fillId="5" borderId="0" xfId="0" applyFont="1" applyFill="1"/>
    <xf numFmtId="3" fontId="83" fillId="5" borderId="0" xfId="0" applyNumberFormat="1" applyFont="1" applyFill="1" applyAlignment="1">
      <alignment horizontal="right" indent="1"/>
    </xf>
    <xf numFmtId="3" fontId="85" fillId="5" borderId="0" xfId="0" applyNumberFormat="1" applyFont="1" applyFill="1" applyAlignment="1">
      <alignment horizontal="right" indent="1"/>
    </xf>
    <xf numFmtId="0" fontId="83" fillId="0" borderId="2" xfId="0" applyFont="1" applyFill="1" applyBorder="1"/>
    <xf numFmtId="3" fontId="83" fillId="0" borderId="2" xfId="0" applyNumberFormat="1" applyFont="1" applyFill="1" applyBorder="1" applyAlignment="1">
      <alignment horizontal="right" indent="1"/>
    </xf>
    <xf numFmtId="3" fontId="85" fillId="0" borderId="2" xfId="0" applyNumberFormat="1" applyFont="1" applyFill="1" applyBorder="1" applyAlignment="1">
      <alignment horizontal="right" indent="1"/>
    </xf>
    <xf numFmtId="0" fontId="82" fillId="0" borderId="0" xfId="0" applyFont="1" applyFill="1"/>
    <xf numFmtId="3" fontId="82" fillId="0" borderId="0" xfId="0" applyNumberFormat="1" applyFont="1" applyFill="1" applyAlignment="1">
      <alignment horizontal="right" indent="1"/>
    </xf>
    <xf numFmtId="0" fontId="82" fillId="0" borderId="2" xfId="0" applyFont="1" applyFill="1" applyBorder="1"/>
    <xf numFmtId="3" fontId="82" fillId="0" borderId="2" xfId="0" applyNumberFormat="1" applyFont="1" applyFill="1" applyBorder="1" applyAlignment="1">
      <alignment horizontal="right" indent="1"/>
    </xf>
    <xf numFmtId="3" fontId="84" fillId="0" borderId="2" xfId="0" applyNumberFormat="1" applyFont="1" applyFill="1" applyBorder="1" applyAlignment="1">
      <alignment horizontal="right" indent="1"/>
    </xf>
    <xf numFmtId="0" fontId="82" fillId="0" borderId="0" xfId="0" applyFont="1" applyFill="1" applyBorder="1"/>
    <xf numFmtId="0" fontId="91" fillId="0" borderId="0" xfId="0" applyFont="1" applyFill="1"/>
    <xf numFmtId="0" fontId="85" fillId="0" borderId="0" xfId="0" applyFont="1" applyFill="1" applyAlignment="1">
      <alignment horizontal="right" indent="1"/>
    </xf>
    <xf numFmtId="0" fontId="92" fillId="0" borderId="0" xfId="0" applyFont="1" applyFill="1"/>
    <xf numFmtId="164" fontId="83" fillId="0" borderId="0" xfId="0" applyNumberFormat="1" applyFont="1" applyFill="1" applyAlignment="1">
      <alignment horizontal="right" indent="1"/>
    </xf>
    <xf numFmtId="164" fontId="85" fillId="0" borderId="0" xfId="0" applyNumberFormat="1" applyFont="1" applyFill="1" applyAlignment="1">
      <alignment horizontal="right" indent="1"/>
    </xf>
    <xf numFmtId="166" fontId="83" fillId="0" borderId="0" xfId="0" applyNumberFormat="1" applyFont="1" applyFill="1" applyBorder="1" applyAlignment="1">
      <alignment horizontal="right" indent="1"/>
    </xf>
    <xf numFmtId="166" fontId="85" fillId="0" borderId="0" xfId="0" applyNumberFormat="1" applyFont="1" applyFill="1" applyBorder="1" applyAlignment="1">
      <alignment horizontal="right" indent="1"/>
    </xf>
    <xf numFmtId="0" fontId="83" fillId="12" borderId="0" xfId="0" applyFont="1" applyFill="1"/>
    <xf numFmtId="3" fontId="83" fillId="12" borderId="0" xfId="0" applyNumberFormat="1" applyFont="1" applyFill="1" applyAlignment="1">
      <alignment horizontal="right" indent="1"/>
    </xf>
    <xf numFmtId="3" fontId="85" fillId="12" borderId="0" xfId="0" applyNumberFormat="1" applyFont="1" applyFill="1" applyAlignment="1">
      <alignment horizontal="right" indent="1"/>
    </xf>
    <xf numFmtId="0" fontId="83" fillId="12" borderId="2" xfId="0" applyFont="1" applyFill="1" applyBorder="1"/>
    <xf numFmtId="3" fontId="83" fillId="12" borderId="2" xfId="0" applyNumberFormat="1" applyFont="1" applyFill="1" applyBorder="1" applyAlignment="1">
      <alignment horizontal="right" indent="1"/>
    </xf>
    <xf numFmtId="3" fontId="85" fillId="12" borderId="2" xfId="0" applyNumberFormat="1" applyFont="1" applyFill="1" applyBorder="1" applyAlignment="1">
      <alignment horizontal="right" indent="1"/>
    </xf>
    <xf numFmtId="0" fontId="82" fillId="12" borderId="2" xfId="0" applyFont="1" applyFill="1" applyBorder="1"/>
    <xf numFmtId="3" fontId="82" fillId="12" borderId="2" xfId="0" applyNumberFormat="1" applyFont="1" applyFill="1" applyBorder="1" applyAlignment="1">
      <alignment horizontal="right" indent="1"/>
    </xf>
    <xf numFmtId="3" fontId="84" fillId="12" borderId="2" xfId="0" applyNumberFormat="1" applyFont="1" applyFill="1" applyBorder="1" applyAlignment="1">
      <alignment horizontal="right" indent="1"/>
    </xf>
    <xf numFmtId="0" fontId="82" fillId="12" borderId="0" xfId="0" applyFont="1" applyFill="1" applyBorder="1"/>
    <xf numFmtId="3" fontId="82" fillId="12" borderId="0" xfId="0" applyNumberFormat="1" applyFont="1" applyFill="1" applyAlignment="1">
      <alignment horizontal="right" indent="1"/>
    </xf>
    <xf numFmtId="3" fontId="84" fillId="12" borderId="0" xfId="0" applyNumberFormat="1" applyFont="1" applyFill="1" applyAlignment="1">
      <alignment horizontal="right" indent="1"/>
    </xf>
    <xf numFmtId="0" fontId="82" fillId="12" borderId="3" xfId="0" applyFont="1" applyFill="1" applyBorder="1"/>
    <xf numFmtId="0" fontId="92" fillId="12" borderId="0" xfId="0" applyFont="1" applyFill="1"/>
    <xf numFmtId="164" fontId="83" fillId="12" borderId="0" xfId="0" applyNumberFormat="1" applyFont="1" applyFill="1" applyAlignment="1">
      <alignment horizontal="right" indent="1"/>
    </xf>
    <xf numFmtId="164" fontId="85" fillId="12" borderId="0" xfId="0" applyNumberFormat="1" applyFont="1" applyFill="1" applyAlignment="1">
      <alignment horizontal="right" indent="1"/>
    </xf>
    <xf numFmtId="0" fontId="92" fillId="12" borderId="0" xfId="0" applyFont="1" applyFill="1" applyBorder="1"/>
    <xf numFmtId="164" fontId="83" fillId="12" borderId="0" xfId="0" applyNumberFormat="1" applyFont="1" applyFill="1" applyBorder="1" applyAlignment="1">
      <alignment horizontal="right" indent="1"/>
    </xf>
    <xf numFmtId="164" fontId="85" fillId="12" borderId="0" xfId="0" applyNumberFormat="1" applyFont="1" applyFill="1" applyBorder="1" applyAlignment="1">
      <alignment horizontal="right" indent="1"/>
    </xf>
    <xf numFmtId="0" fontId="92" fillId="12" borderId="2" xfId="0" applyFont="1" applyFill="1" applyBorder="1"/>
    <xf numFmtId="164" fontId="83" fillId="12" borderId="2" xfId="0" applyNumberFormat="1" applyFont="1" applyFill="1" applyBorder="1" applyAlignment="1">
      <alignment horizontal="right" indent="1"/>
    </xf>
    <xf numFmtId="164" fontId="85" fillId="12" borderId="2" xfId="0" applyNumberFormat="1" applyFont="1" applyFill="1" applyBorder="1" applyAlignment="1">
      <alignment horizontal="right" indent="1"/>
    </xf>
    <xf numFmtId="0" fontId="83" fillId="0" borderId="0" xfId="0" applyFont="1" applyFill="1" applyProtection="1">
      <protection locked="0"/>
    </xf>
    <xf numFmtId="164" fontId="83" fillId="0" borderId="0" xfId="0" applyNumberFormat="1" applyFont="1" applyFill="1" applyAlignment="1" applyProtection="1">
      <alignment horizontal="right" indent="1"/>
      <protection locked="0"/>
    </xf>
    <xf numFmtId="164" fontId="85" fillId="0" borderId="0" xfId="0" applyNumberFormat="1" applyFont="1" applyFill="1" applyAlignment="1" applyProtection="1">
      <alignment horizontal="right" indent="1"/>
      <protection locked="0"/>
    </xf>
    <xf numFmtId="0" fontId="83" fillId="5" borderId="0" xfId="0" applyFont="1" applyFill="1" applyProtection="1">
      <protection locked="0"/>
    </xf>
    <xf numFmtId="164" fontId="83" fillId="5" borderId="0" xfId="0" applyNumberFormat="1" applyFont="1" applyFill="1" applyAlignment="1" applyProtection="1">
      <alignment horizontal="right" indent="1"/>
      <protection locked="0"/>
    </xf>
    <xf numFmtId="164" fontId="85" fillId="5" borderId="0" xfId="0" applyNumberFormat="1" applyFont="1" applyFill="1" applyAlignment="1" applyProtection="1">
      <alignment horizontal="right" indent="1"/>
      <protection locked="0"/>
    </xf>
    <xf numFmtId="0" fontId="83" fillId="5" borderId="2" xfId="0" applyFont="1" applyFill="1" applyBorder="1" applyProtection="1">
      <protection locked="0"/>
    </xf>
    <xf numFmtId="164" fontId="83" fillId="5" borderId="2" xfId="0" applyNumberFormat="1" applyFont="1" applyFill="1" applyBorder="1" applyAlignment="1" applyProtection="1">
      <alignment horizontal="right" indent="1"/>
      <protection locked="0"/>
    </xf>
    <xf numFmtId="164" fontId="85" fillId="5" borderId="2" xfId="0" applyNumberFormat="1" applyFont="1" applyFill="1" applyBorder="1" applyAlignment="1" applyProtection="1">
      <alignment horizontal="right" indent="1"/>
      <protection locked="0"/>
    </xf>
    <xf numFmtId="167" fontId="94" fillId="0" borderId="0" xfId="0" applyNumberFormat="1" applyFont="1"/>
    <xf numFmtId="0" fontId="49" fillId="0" borderId="0" xfId="0" applyFont="1" applyAlignment="1" applyProtection="1">
      <alignment horizontal="justify" vertical="center" wrapText="1"/>
      <protection locked="0"/>
    </xf>
    <xf numFmtId="0" fontId="0" fillId="0" borderId="0" xfId="0" applyAlignment="1">
      <alignment wrapText="1"/>
    </xf>
    <xf numFmtId="1" fontId="98" fillId="0" borderId="0" xfId="0" applyNumberFormat="1" applyFont="1" applyAlignment="1">
      <alignment vertical="justify" wrapText="1"/>
    </xf>
    <xf numFmtId="0" fontId="3" fillId="0" borderId="0" xfId="0" applyFont="1" applyAlignment="1">
      <alignment vertical="justify" wrapText="1"/>
    </xf>
    <xf numFmtId="1" fontId="49" fillId="0" borderId="0" xfId="0" applyNumberFormat="1" applyFont="1" applyAlignment="1">
      <alignment vertical="justify" wrapText="1"/>
    </xf>
    <xf numFmtId="170" fontId="81" fillId="0" borderId="0" xfId="0" applyNumberFormat="1" applyFont="1" applyAlignment="1">
      <alignment horizontal="right" indent="1"/>
    </xf>
    <xf numFmtId="170" fontId="84" fillId="0" borderId="0" xfId="0" applyNumberFormat="1" applyFont="1" applyAlignment="1">
      <alignment horizontal="right" indent="1"/>
    </xf>
    <xf numFmtId="170" fontId="64" fillId="0" borderId="0" xfId="0" applyNumberFormat="1" applyFont="1" applyAlignment="1">
      <alignment horizontal="right" indent="1"/>
    </xf>
    <xf numFmtId="170" fontId="85" fillId="0" borderId="0" xfId="0" applyNumberFormat="1" applyFont="1" applyAlignment="1">
      <alignment horizontal="right" indent="1"/>
    </xf>
    <xf numFmtId="170" fontId="64" fillId="0" borderId="2" xfId="0" applyNumberFormat="1" applyFont="1" applyBorder="1" applyAlignment="1">
      <alignment horizontal="right" indent="1"/>
    </xf>
    <xf numFmtId="170" fontId="85" fillId="0" borderId="2" xfId="0" applyNumberFormat="1" applyFont="1" applyBorder="1" applyAlignment="1">
      <alignment horizontal="right" indent="1"/>
    </xf>
    <xf numFmtId="170" fontId="81" fillId="0" borderId="2" xfId="0" applyNumberFormat="1" applyFont="1" applyBorder="1" applyAlignment="1">
      <alignment horizontal="right" indent="1"/>
    </xf>
    <xf numFmtId="170" fontId="84" fillId="0" borderId="2" xfId="0" applyNumberFormat="1" applyFont="1" applyBorder="1" applyAlignment="1">
      <alignment horizontal="right" indent="1"/>
    </xf>
    <xf numFmtId="170" fontId="64" fillId="0" borderId="0" xfId="0" applyNumberFormat="1" applyFont="1" applyBorder="1" applyAlignment="1">
      <alignment horizontal="right" indent="1"/>
    </xf>
    <xf numFmtId="170" fontId="85" fillId="0" borderId="0" xfId="0" applyNumberFormat="1" applyFont="1" applyBorder="1" applyAlignment="1">
      <alignment horizontal="right" indent="1"/>
    </xf>
    <xf numFmtId="171" fontId="64" fillId="0" borderId="0" xfId="0" applyNumberFormat="1" applyFont="1" applyAlignment="1">
      <alignment horizontal="right" indent="1"/>
    </xf>
    <xf numFmtId="3" fontId="10" fillId="44" borderId="19" xfId="0" quotePrefix="1" applyNumberFormat="1" applyFont="1" applyFill="1" applyBorder="1" applyAlignment="1">
      <alignment horizontal="right" indent="1"/>
    </xf>
    <xf numFmtId="165" fontId="10" fillId="44" borderId="25" xfId="0" quotePrefix="1" applyNumberFormat="1" applyFont="1" applyFill="1" applyBorder="1" applyAlignment="1">
      <alignment horizontal="right" indent="1"/>
    </xf>
    <xf numFmtId="3" fontId="2" fillId="4" borderId="35" xfId="0" quotePrefix="1" applyNumberFormat="1" applyFont="1" applyFill="1" applyBorder="1" applyAlignment="1">
      <alignment horizontal="right" indent="1"/>
    </xf>
    <xf numFmtId="3" fontId="6" fillId="4" borderId="37" xfId="5" applyNumberFormat="1" applyFont="1" applyFill="1" applyBorder="1" applyAlignment="1">
      <alignment horizontal="right" indent="1"/>
    </xf>
    <xf numFmtId="3" fontId="6" fillId="4" borderId="15" xfId="5" applyNumberFormat="1" applyFont="1" applyFill="1" applyBorder="1" applyAlignment="1">
      <alignment horizontal="right" indent="1"/>
    </xf>
    <xf numFmtId="3" fontId="6" fillId="4" borderId="28" xfId="5" applyNumberFormat="1" applyFont="1" applyFill="1" applyBorder="1" applyAlignment="1">
      <alignment horizontal="right" indent="1"/>
    </xf>
    <xf numFmtId="3" fontId="6" fillId="4" borderId="16" xfId="5" applyNumberFormat="1" applyFont="1" applyFill="1" applyBorder="1" applyAlignment="1">
      <alignment horizontal="right" indent="1"/>
    </xf>
    <xf numFmtId="0" fontId="2" fillId="45" borderId="23" xfId="0" applyFont="1" applyFill="1" applyBorder="1"/>
    <xf numFmtId="3" fontId="2" fillId="45" borderId="35" xfId="0" applyNumberFormat="1" applyFont="1" applyFill="1" applyBorder="1" applyAlignment="1">
      <alignment horizontal="right" indent="1"/>
    </xf>
    <xf numFmtId="3" fontId="2" fillId="45" borderId="19" xfId="0" quotePrefix="1" applyNumberFormat="1" applyFont="1" applyFill="1" applyBorder="1" applyAlignment="1">
      <alignment horizontal="right" indent="1"/>
    </xf>
    <xf numFmtId="3" fontId="10" fillId="45" borderId="35" xfId="0" quotePrefix="1" applyNumberFormat="1" applyFont="1" applyFill="1" applyBorder="1" applyAlignment="1">
      <alignment horizontal="right" indent="1"/>
    </xf>
    <xf numFmtId="3" fontId="10" fillId="45" borderId="19" xfId="0" quotePrefix="1" applyNumberFormat="1" applyFont="1" applyFill="1" applyBorder="1" applyAlignment="1">
      <alignment horizontal="right" indent="1"/>
    </xf>
    <xf numFmtId="3" fontId="10" fillId="45" borderId="25" xfId="0" quotePrefix="1" applyNumberFormat="1" applyFont="1" applyFill="1" applyBorder="1" applyAlignment="1">
      <alignment horizontal="right" indent="1"/>
    </xf>
    <xf numFmtId="3" fontId="10" fillId="45" borderId="17" xfId="0" quotePrefix="1" applyNumberFormat="1" applyFont="1" applyFill="1" applyBorder="1" applyAlignment="1">
      <alignment horizontal="right" indent="1"/>
    </xf>
    <xf numFmtId="0" fontId="2" fillId="45" borderId="23" xfId="5" applyFont="1" applyFill="1" applyBorder="1"/>
    <xf numFmtId="3" fontId="2" fillId="45" borderId="35" xfId="5" applyNumberFormat="1" applyFill="1" applyBorder="1" applyAlignment="1">
      <alignment horizontal="right" indent="1"/>
    </xf>
    <xf numFmtId="3" fontId="2" fillId="45" borderId="19" xfId="5" applyNumberFormat="1" applyFill="1" applyBorder="1" applyAlignment="1">
      <alignment horizontal="right" indent="1"/>
    </xf>
    <xf numFmtId="3" fontId="2" fillId="45" borderId="25" xfId="5" applyNumberFormat="1" applyFill="1" applyBorder="1" applyAlignment="1">
      <alignment horizontal="right" indent="1"/>
    </xf>
    <xf numFmtId="3" fontId="2" fillId="45" borderId="17" xfId="5" applyNumberFormat="1" applyFill="1" applyBorder="1" applyAlignment="1">
      <alignment horizontal="right" indent="1"/>
    </xf>
    <xf numFmtId="0" fontId="6" fillId="45" borderId="27" xfId="0" applyFont="1" applyFill="1" applyBorder="1"/>
    <xf numFmtId="3" fontId="6" fillId="45" borderId="37" xfId="0" applyNumberFormat="1" applyFont="1" applyFill="1" applyBorder="1" applyAlignment="1">
      <alignment horizontal="right" indent="1"/>
    </xf>
    <xf numFmtId="3" fontId="6" fillId="45" borderId="15" xfId="0" applyNumberFormat="1" applyFont="1" applyFill="1" applyBorder="1" applyAlignment="1">
      <alignment horizontal="right" indent="1"/>
    </xf>
    <xf numFmtId="3" fontId="6" fillId="45" borderId="28" xfId="0" applyNumberFormat="1" applyFont="1" applyFill="1" applyBorder="1" applyAlignment="1">
      <alignment horizontal="right" indent="1"/>
    </xf>
    <xf numFmtId="3" fontId="6" fillId="45" borderId="16" xfId="0" applyNumberFormat="1" applyFont="1" applyFill="1" applyBorder="1" applyAlignment="1">
      <alignment horizontal="right" indent="1"/>
    </xf>
    <xf numFmtId="0" fontId="6" fillId="45" borderId="29" xfId="5" applyFont="1" applyFill="1" applyBorder="1"/>
    <xf numFmtId="3" fontId="6" fillId="45" borderId="38" xfId="5" applyNumberFormat="1" applyFont="1" applyFill="1" applyBorder="1" applyAlignment="1">
      <alignment horizontal="right" indent="1"/>
    </xf>
    <xf numFmtId="3" fontId="6" fillId="45" borderId="30" xfId="5" applyNumberFormat="1" applyFont="1" applyFill="1" applyBorder="1" applyAlignment="1">
      <alignment horizontal="right" indent="1"/>
    </xf>
    <xf numFmtId="3" fontId="6" fillId="45" borderId="31" xfId="5" applyNumberFormat="1" applyFont="1" applyFill="1" applyBorder="1" applyAlignment="1">
      <alignment horizontal="right" indent="1"/>
    </xf>
    <xf numFmtId="3" fontId="6" fillId="45" borderId="32" xfId="5" applyNumberFormat="1" applyFont="1" applyFill="1" applyBorder="1" applyAlignment="1">
      <alignment horizontal="right" indent="1"/>
    </xf>
    <xf numFmtId="165" fontId="10" fillId="45" borderId="25" xfId="0" quotePrefix="1" applyNumberFormat="1" applyFont="1" applyFill="1" applyBorder="1" applyAlignment="1">
      <alignment horizontal="right" indent="1"/>
    </xf>
    <xf numFmtId="165" fontId="2" fillId="45" borderId="25" xfId="5" applyNumberFormat="1" applyFill="1" applyBorder="1" applyAlignment="1">
      <alignment horizontal="right" indent="1"/>
    </xf>
    <xf numFmtId="165" fontId="6" fillId="45" borderId="28" xfId="0" applyNumberFormat="1" applyFont="1" applyFill="1" applyBorder="1" applyAlignment="1">
      <alignment horizontal="right" indent="1"/>
    </xf>
    <xf numFmtId="165" fontId="6" fillId="45" borderId="31" xfId="5" applyNumberFormat="1" applyFont="1" applyFill="1" applyBorder="1" applyAlignment="1">
      <alignment horizontal="right" indent="1"/>
    </xf>
    <xf numFmtId="3" fontId="2" fillId="44" borderId="19" xfId="5" applyNumberFormat="1" applyFill="1" applyBorder="1" applyAlignment="1">
      <alignment horizontal="right" indent="1"/>
    </xf>
    <xf numFmtId="3" fontId="2" fillId="44" borderId="25" xfId="5" applyNumberFormat="1" applyFill="1" applyBorder="1" applyAlignment="1">
      <alignment horizontal="right" indent="1"/>
    </xf>
    <xf numFmtId="165" fontId="2" fillId="44" borderId="25" xfId="5" applyNumberFormat="1" applyFill="1" applyBorder="1" applyAlignment="1">
      <alignment horizontal="right" indent="1"/>
    </xf>
    <xf numFmtId="0" fontId="6" fillId="44" borderId="27" xfId="5" applyFont="1" applyFill="1" applyBorder="1"/>
    <xf numFmtId="3" fontId="6" fillId="44" borderId="15" xfId="5" applyNumberFormat="1" applyFont="1" applyFill="1" applyBorder="1" applyAlignment="1">
      <alignment horizontal="right" indent="1"/>
    </xf>
    <xf numFmtId="165" fontId="6" fillId="44" borderId="28" xfId="5" applyNumberFormat="1" applyFont="1" applyFill="1" applyBorder="1" applyAlignment="1">
      <alignment horizontal="right" indent="1"/>
    </xf>
    <xf numFmtId="0" fontId="91" fillId="0" borderId="3" xfId="0" applyFont="1" applyFill="1" applyBorder="1"/>
    <xf numFmtId="3" fontId="91" fillId="0" borderId="3" xfId="0" applyNumberFormat="1" applyFont="1" applyFill="1" applyBorder="1" applyAlignment="1">
      <alignment horizontal="right" indent="1"/>
    </xf>
    <xf numFmtId="164" fontId="91" fillId="0" borderId="3" xfId="0" applyNumberFormat="1" applyFont="1" applyFill="1" applyBorder="1" applyAlignment="1">
      <alignment horizontal="right" indent="1"/>
    </xf>
    <xf numFmtId="0" fontId="2" fillId="0" borderId="0" xfId="0" applyFont="1" applyAlignment="1">
      <alignment horizontal="left"/>
    </xf>
    <xf numFmtId="1" fontId="96" fillId="0" borderId="0" xfId="0" applyNumberFormat="1" applyFont="1" applyAlignment="1">
      <alignment horizontal="justify" vertical="justify" wrapText="1"/>
    </xf>
    <xf numFmtId="0" fontId="62" fillId="0" borderId="0" xfId="0" applyFont="1" applyBorder="1"/>
    <xf numFmtId="3" fontId="7" fillId="0" borderId="0" xfId="0" applyNumberFormat="1" applyFont="1" applyFill="1" applyBorder="1" applyAlignment="1">
      <alignment horizontal="left"/>
    </xf>
    <xf numFmtId="0" fontId="16" fillId="0" borderId="0" xfId="0" applyFont="1" applyFill="1" applyAlignment="1">
      <alignment horizontal="right"/>
    </xf>
    <xf numFmtId="0" fontId="16" fillId="0" borderId="0" xfId="0" applyFont="1" applyAlignment="1">
      <alignment horizontal="right"/>
    </xf>
    <xf numFmtId="164" fontId="83" fillId="8" borderId="0" xfId="0" applyNumberFormat="1" applyFont="1" applyFill="1" applyBorder="1" applyAlignment="1" applyProtection="1">
      <alignment horizontal="right"/>
      <protection locked="0"/>
    </xf>
    <xf numFmtId="164" fontId="85" fillId="8" borderId="0" xfId="0" applyNumberFormat="1" applyFont="1" applyFill="1" applyBorder="1" applyAlignment="1" applyProtection="1">
      <alignment horizontal="right"/>
      <protection locked="0"/>
    </xf>
    <xf numFmtId="3" fontId="10" fillId="46" borderId="25" xfId="0" quotePrefix="1" applyNumberFormat="1" applyFont="1" applyFill="1" applyBorder="1" applyAlignment="1">
      <alignment horizontal="right" indent="1"/>
    </xf>
    <xf numFmtId="165" fontId="10" fillId="46" borderId="25" xfId="0" quotePrefix="1" applyNumberFormat="1" applyFont="1" applyFill="1" applyBorder="1" applyAlignment="1">
      <alignment horizontal="right" indent="1"/>
    </xf>
    <xf numFmtId="0" fontId="2" fillId="0" borderId="0" xfId="0" applyFont="1" applyAlignment="1">
      <alignment horizontal="left"/>
    </xf>
    <xf numFmtId="0" fontId="6" fillId="0" borderId="0" xfId="0" applyFont="1" applyAlignment="1">
      <alignment horizontal="center" vertical="top" wrapText="1"/>
    </xf>
    <xf numFmtId="0" fontId="118" fillId="0" borderId="0" xfId="0" applyFont="1" applyAlignment="1">
      <alignment horizontal="left" indent="7"/>
    </xf>
    <xf numFmtId="0" fontId="119" fillId="0" borderId="0" xfId="0" applyFont="1" applyAlignment="1">
      <alignment horizontal="left" indent="7"/>
    </xf>
    <xf numFmtId="0" fontId="119" fillId="0" borderId="0" xfId="0" applyFont="1" applyAlignment="1">
      <alignment horizontal="left" indent="6"/>
    </xf>
    <xf numFmtId="0" fontId="120" fillId="0" borderId="0" xfId="0" applyFont="1" applyAlignment="1"/>
    <xf numFmtId="0" fontId="3" fillId="0" borderId="0" xfId="0" applyFont="1" applyAlignment="1">
      <alignment horizontal="center"/>
    </xf>
    <xf numFmtId="17" fontId="6" fillId="0" borderId="0" xfId="0" quotePrefix="1" applyNumberFormat="1" applyFont="1" applyAlignment="1">
      <alignment horizontal="center"/>
    </xf>
    <xf numFmtId="0" fontId="2" fillId="0" borderId="0" xfId="0" applyFont="1" applyAlignment="1">
      <alignment horizontal="center"/>
    </xf>
    <xf numFmtId="0" fontId="117" fillId="0" borderId="0" xfId="0" applyFont="1" applyAlignment="1">
      <alignment horizontal="left"/>
    </xf>
    <xf numFmtId="0" fontId="2" fillId="10" borderId="0" xfId="0" applyFont="1" applyFill="1"/>
    <xf numFmtId="3" fontId="2" fillId="10" borderId="0" xfId="0" quotePrefix="1" applyNumberFormat="1" applyFont="1" applyFill="1" applyBorder="1" applyAlignment="1">
      <alignment horizontal="right" indent="1"/>
    </xf>
    <xf numFmtId="0" fontId="6" fillId="6" borderId="3" xfId="0" applyFont="1" applyFill="1" applyBorder="1"/>
    <xf numFmtId="3" fontId="2" fillId="6" borderId="3" xfId="0" applyNumberFormat="1" applyFont="1" applyFill="1" applyBorder="1" applyAlignment="1">
      <alignment horizontal="right" indent="1"/>
    </xf>
    <xf numFmtId="3" fontId="4" fillId="6" borderId="3" xfId="0" applyNumberFormat="1" applyFont="1" applyFill="1" applyBorder="1" applyAlignment="1">
      <alignment horizontal="right" indent="1"/>
    </xf>
    <xf numFmtId="3" fontId="46" fillId="2" borderId="0" xfId="0" quotePrefix="1" applyNumberFormat="1" applyFont="1" applyFill="1" applyBorder="1" applyAlignment="1">
      <alignment horizontal="right" indent="1"/>
    </xf>
    <xf numFmtId="3" fontId="46" fillId="0" borderId="0" xfId="0" quotePrefix="1" applyNumberFormat="1" applyFont="1" applyFill="1" applyBorder="1" applyAlignment="1">
      <alignment horizontal="right" indent="1"/>
    </xf>
    <xf numFmtId="3" fontId="46" fillId="10" borderId="0" xfId="0" quotePrefix="1" applyNumberFormat="1" applyFont="1" applyFill="1" applyBorder="1" applyAlignment="1">
      <alignment horizontal="right" indent="1"/>
    </xf>
    <xf numFmtId="3" fontId="46" fillId="6" borderId="3" xfId="0" applyNumberFormat="1" applyFont="1" applyFill="1" applyBorder="1" applyAlignment="1">
      <alignment horizontal="right" indent="1"/>
    </xf>
    <xf numFmtId="0" fontId="83" fillId="0" borderId="0" xfId="0" quotePrefix="1" applyFont="1" applyFill="1"/>
    <xf numFmtId="0" fontId="2" fillId="0" borderId="0" xfId="0" applyFont="1" applyAlignment="1">
      <alignment horizontal="left"/>
    </xf>
    <xf numFmtId="0" fontId="87" fillId="0" borderId="0" xfId="0" applyFont="1" applyFill="1" applyBorder="1"/>
    <xf numFmtId="0" fontId="64" fillId="0" borderId="0" xfId="0" applyFont="1" applyFill="1" applyAlignment="1">
      <alignment horizontal="right" indent="1"/>
    </xf>
    <xf numFmtId="0" fontId="80" fillId="0" borderId="0" xfId="0" applyFont="1" applyFill="1" applyAlignment="1">
      <alignment horizontal="right" indent="1"/>
    </xf>
    <xf numFmtId="0" fontId="64" fillId="0" borderId="2" xfId="0" quotePrefix="1" applyNumberFormat="1" applyFont="1" applyFill="1" applyBorder="1" applyAlignment="1">
      <alignment wrapText="1"/>
    </xf>
    <xf numFmtId="3" fontId="64" fillId="0" borderId="2" xfId="0" applyNumberFormat="1" applyFont="1" applyFill="1" applyBorder="1" applyAlignment="1">
      <alignment horizontal="right" indent="1"/>
    </xf>
    <xf numFmtId="3" fontId="80" fillId="0" borderId="2" xfId="0" applyNumberFormat="1" applyFont="1" applyFill="1" applyBorder="1" applyAlignment="1">
      <alignment horizontal="right" indent="1"/>
    </xf>
    <xf numFmtId="0" fontId="64" fillId="6" borderId="0" xfId="0" quotePrefix="1" applyFont="1" applyFill="1" applyBorder="1" applyAlignment="1"/>
    <xf numFmtId="3" fontId="64" fillId="6" borderId="0" xfId="0" applyNumberFormat="1" applyFont="1" applyFill="1" applyAlignment="1">
      <alignment horizontal="right" indent="1"/>
    </xf>
    <xf numFmtId="3" fontId="85" fillId="6" borderId="0" xfId="0" applyNumberFormat="1" applyFont="1" applyFill="1" applyAlignment="1">
      <alignment horizontal="right" indent="1"/>
    </xf>
    <xf numFmtId="3" fontId="80" fillId="6" borderId="0" xfId="0" applyNumberFormat="1" applyFont="1" applyFill="1" applyAlignment="1">
      <alignment horizontal="right" indent="1"/>
    </xf>
    <xf numFmtId="0" fontId="64" fillId="6" borderId="0" xfId="0" quotePrefix="1" applyFont="1" applyFill="1" applyBorder="1" applyAlignment="1">
      <alignment wrapText="1"/>
    </xf>
    <xf numFmtId="166" fontId="2" fillId="0" borderId="0" xfId="0" applyNumberFormat="1" applyFont="1" applyFill="1"/>
    <xf numFmtId="166" fontId="64" fillId="6" borderId="0" xfId="0" applyNumberFormat="1" applyFont="1" applyFill="1" applyAlignment="1">
      <alignment horizontal="right" indent="1"/>
    </xf>
    <xf numFmtId="166" fontId="85" fillId="6" borderId="0" xfId="0" applyNumberFormat="1" applyFont="1" applyFill="1" applyAlignment="1">
      <alignment horizontal="right" indent="1"/>
    </xf>
    <xf numFmtId="166" fontId="80" fillId="6" borderId="0" xfId="0" applyNumberFormat="1" applyFont="1" applyFill="1" applyAlignment="1">
      <alignment horizontal="right" indent="1"/>
    </xf>
    <xf numFmtId="166" fontId="64" fillId="0" borderId="2" xfId="0" applyNumberFormat="1" applyFont="1" applyFill="1" applyBorder="1" applyAlignment="1">
      <alignment horizontal="right" indent="1"/>
    </xf>
    <xf numFmtId="166" fontId="85" fillId="0" borderId="2" xfId="0" applyNumberFormat="1" applyFont="1" applyFill="1" applyBorder="1" applyAlignment="1">
      <alignment horizontal="right" indent="1"/>
    </xf>
    <xf numFmtId="166" fontId="80" fillId="0" borderId="2" xfId="0" applyNumberFormat="1" applyFont="1" applyFill="1" applyBorder="1" applyAlignment="1">
      <alignment horizontal="right" indent="1"/>
    </xf>
    <xf numFmtId="0" fontId="2" fillId="0" borderId="0" xfId="0" applyFont="1" applyAlignment="1">
      <alignment horizontal="left"/>
    </xf>
    <xf numFmtId="0" fontId="2" fillId="0" borderId="0" xfId="0" applyFont="1" applyAlignment="1">
      <alignment horizontal="left"/>
    </xf>
    <xf numFmtId="0" fontId="87" fillId="4" borderId="0" xfId="0" applyFont="1" applyFill="1" applyBorder="1"/>
    <xf numFmtId="166" fontId="64" fillId="4" borderId="0" xfId="0" applyNumberFormat="1" applyFont="1" applyFill="1" applyAlignment="1">
      <alignment horizontal="right" indent="1"/>
    </xf>
    <xf numFmtId="166" fontId="85" fillId="4" borderId="0" xfId="0" applyNumberFormat="1" applyFont="1" applyFill="1" applyAlignment="1">
      <alignment horizontal="right" indent="1"/>
    </xf>
    <xf numFmtId="166" fontId="80" fillId="4" borderId="0" xfId="0" applyNumberFormat="1" applyFont="1" applyFill="1" applyAlignment="1">
      <alignment horizontal="right" indent="1"/>
    </xf>
    <xf numFmtId="0" fontId="64" fillId="4" borderId="0" xfId="0" quotePrefix="1" applyFont="1" applyFill="1" applyBorder="1" applyAlignment="1"/>
    <xf numFmtId="0" fontId="64" fillId="4" borderId="2" xfId="0" quotePrefix="1" applyNumberFormat="1" applyFont="1" applyFill="1" applyBorder="1" applyAlignment="1">
      <alignment wrapText="1"/>
    </xf>
    <xf numFmtId="166" fontId="64" fillId="4" borderId="2" xfId="0" applyNumberFormat="1" applyFont="1" applyFill="1" applyBorder="1" applyAlignment="1">
      <alignment horizontal="right" indent="1"/>
    </xf>
    <xf numFmtId="166" fontId="85" fillId="4" borderId="2" xfId="0" applyNumberFormat="1" applyFont="1" applyFill="1" applyBorder="1" applyAlignment="1">
      <alignment horizontal="right" indent="1"/>
    </xf>
    <xf numFmtId="166" fontId="80" fillId="4" borderId="2" xfId="0" applyNumberFormat="1" applyFont="1" applyFill="1" applyBorder="1" applyAlignment="1">
      <alignment horizontal="right" indent="1"/>
    </xf>
    <xf numFmtId="0" fontId="0" fillId="0" borderId="0" xfId="0" applyAlignment="1">
      <alignment wrapText="1"/>
    </xf>
    <xf numFmtId="0" fontId="0" fillId="0" borderId="0" xfId="0" applyAlignment="1"/>
    <xf numFmtId="0" fontId="5" fillId="0" borderId="0" xfId="0" applyFont="1" applyAlignment="1">
      <alignment horizontal="left" wrapText="1"/>
    </xf>
    <xf numFmtId="0" fontId="2" fillId="0" borderId="0" xfId="0" applyFont="1" applyAlignment="1">
      <alignment horizontal="left"/>
    </xf>
    <xf numFmtId="1" fontId="81" fillId="0" borderId="0" xfId="0" applyNumberFormat="1" applyFont="1" applyFill="1" applyAlignment="1">
      <alignment horizontal="right" indent="1"/>
    </xf>
    <xf numFmtId="1" fontId="84" fillId="0" borderId="0" xfId="0" applyNumberFormat="1" applyFont="1" applyFill="1" applyAlignment="1">
      <alignment horizontal="right" indent="1"/>
    </xf>
    <xf numFmtId="1" fontId="80" fillId="0" borderId="0" xfId="0" applyNumberFormat="1" applyFont="1" applyFill="1" applyAlignment="1">
      <alignment horizontal="right" indent="1"/>
    </xf>
    <xf numFmtId="1" fontId="81" fillId="10" borderId="3" xfId="0" applyNumberFormat="1" applyFont="1" applyFill="1" applyBorder="1" applyAlignment="1">
      <alignment horizontal="right" indent="1"/>
    </xf>
    <xf numFmtId="1" fontId="84" fillId="10" borderId="3" xfId="0" applyNumberFormat="1" applyFont="1" applyFill="1" applyBorder="1" applyAlignment="1">
      <alignment horizontal="right" indent="1"/>
    </xf>
    <xf numFmtId="1" fontId="80" fillId="10" borderId="3" xfId="0" applyNumberFormat="1" applyFont="1" applyFill="1" applyBorder="1" applyAlignment="1">
      <alignment horizontal="right" indent="1"/>
    </xf>
    <xf numFmtId="1" fontId="81" fillId="0" borderId="0" xfId="0" applyNumberFormat="1" applyFont="1" applyBorder="1" applyAlignment="1">
      <alignment horizontal="right" indent="1"/>
    </xf>
    <xf numFmtId="1" fontId="84" fillId="0" borderId="0" xfId="0" applyNumberFormat="1" applyFont="1" applyBorder="1" applyAlignment="1">
      <alignment horizontal="right" indent="1"/>
    </xf>
    <xf numFmtId="1" fontId="80" fillId="0" borderId="0" xfId="0" applyNumberFormat="1" applyFont="1" applyBorder="1" applyAlignment="1">
      <alignment horizontal="right" indent="1"/>
    </xf>
    <xf numFmtId="1" fontId="64" fillId="2" borderId="0" xfId="0" applyNumberFormat="1" applyFont="1" applyFill="1" applyAlignment="1">
      <alignment horizontal="right" indent="1"/>
    </xf>
    <xf numFmtId="1" fontId="85" fillId="2" borderId="0" xfId="0" applyNumberFormat="1" applyFont="1" applyFill="1" applyAlignment="1">
      <alignment horizontal="right" indent="1"/>
    </xf>
    <xf numFmtId="1" fontId="80" fillId="2" borderId="0" xfId="0" applyNumberFormat="1" applyFont="1" applyFill="1" applyAlignment="1">
      <alignment horizontal="right" indent="1"/>
    </xf>
    <xf numFmtId="1" fontId="64" fillId="0" borderId="0" xfId="0" applyNumberFormat="1" applyFont="1" applyFill="1" applyAlignment="1">
      <alignment horizontal="right" indent="1"/>
    </xf>
    <xf numFmtId="1" fontId="85" fillId="0" borderId="0" xfId="0" applyNumberFormat="1" applyFont="1" applyFill="1" applyAlignment="1">
      <alignment horizontal="right" indent="1"/>
    </xf>
    <xf numFmtId="1" fontId="64" fillId="0" borderId="0" xfId="0" quotePrefix="1" applyNumberFormat="1" applyFont="1" applyFill="1" applyAlignment="1">
      <alignment horizontal="right" indent="1"/>
    </xf>
    <xf numFmtId="166" fontId="64" fillId="2" borderId="0" xfId="0" applyNumberFormat="1" applyFont="1" applyFill="1" applyBorder="1"/>
    <xf numFmtId="166" fontId="64" fillId="0" borderId="0" xfId="0" applyNumberFormat="1" applyFont="1" applyFill="1" applyBorder="1"/>
    <xf numFmtId="166" fontId="87" fillId="0" borderId="0" xfId="0" applyNumberFormat="1" applyFont="1" applyFill="1" applyBorder="1"/>
    <xf numFmtId="166" fontId="64" fillId="6" borderId="0" xfId="0" quotePrefix="1" applyNumberFormat="1" applyFont="1" applyFill="1" applyBorder="1" applyAlignment="1"/>
    <xf numFmtId="166" fontId="64" fillId="0" borderId="0" xfId="0" quotePrefix="1" applyNumberFormat="1" applyFont="1" applyFill="1" applyBorder="1" applyAlignment="1"/>
    <xf numFmtId="166" fontId="64" fillId="6" borderId="0" xfId="0" quotePrefix="1" applyNumberFormat="1" applyFont="1" applyFill="1" applyBorder="1" applyAlignment="1">
      <alignment wrapText="1"/>
    </xf>
    <xf numFmtId="166" fontId="64" fillId="0" borderId="2" xfId="0" quotePrefix="1" applyNumberFormat="1" applyFont="1" applyFill="1" applyBorder="1" applyAlignment="1">
      <alignment wrapText="1"/>
    </xf>
    <xf numFmtId="166" fontId="7" fillId="0" borderId="0" xfId="0" quotePrefix="1" applyNumberFormat="1" applyFont="1"/>
    <xf numFmtId="0" fontId="4" fillId="0" borderId="5" xfId="0" applyFont="1" applyBorder="1" applyAlignment="1" applyProtection="1">
      <alignment horizontal="left"/>
      <protection locked="0"/>
    </xf>
    <xf numFmtId="3" fontId="2" fillId="4" borderId="35" xfId="0" applyNumberFormat="1" applyFont="1" applyFill="1" applyBorder="1" applyAlignment="1">
      <alignment horizontal="right" indent="1"/>
    </xf>
    <xf numFmtId="3" fontId="2" fillId="4" borderId="19" xfId="0" applyNumberFormat="1" applyFont="1" applyFill="1" applyBorder="1" applyAlignment="1">
      <alignment horizontal="right" indent="1"/>
    </xf>
    <xf numFmtId="3" fontId="2" fillId="44" borderId="19" xfId="0" applyNumberFormat="1" applyFont="1" applyFill="1" applyBorder="1" applyAlignment="1">
      <alignment horizontal="right" indent="1"/>
    </xf>
    <xf numFmtId="0" fontId="2" fillId="0" borderId="0" xfId="0" applyFont="1" applyAlignment="1">
      <alignment horizontal="left"/>
    </xf>
    <xf numFmtId="0" fontId="52" fillId="8" borderId="0" xfId="0" applyFont="1" applyFill="1" applyBorder="1" applyProtection="1">
      <protection locked="0"/>
    </xf>
    <xf numFmtId="0" fontId="83" fillId="0" borderId="0" xfId="0" applyFont="1" applyFill="1" applyBorder="1"/>
    <xf numFmtId="0" fontId="83" fillId="12" borderId="0" xfId="0" applyFont="1" applyFill="1" applyBorder="1"/>
    <xf numFmtId="0" fontId="92" fillId="46" borderId="0" xfId="0" applyFont="1" applyFill="1" applyBorder="1"/>
    <xf numFmtId="3" fontId="92" fillId="46" borderId="0" xfId="0" applyNumberFormat="1" applyFont="1" applyFill="1" applyBorder="1" applyAlignment="1">
      <alignment horizontal="right" indent="1"/>
    </xf>
    <xf numFmtId="3" fontId="46" fillId="46" borderId="0" xfId="0" applyNumberFormat="1" applyFont="1" applyFill="1" applyBorder="1" applyAlignment="1">
      <alignment horizontal="right" indent="1"/>
    </xf>
    <xf numFmtId="164" fontId="92" fillId="46" borderId="0" xfId="0" applyNumberFormat="1" applyFont="1" applyFill="1" applyBorder="1" applyAlignment="1">
      <alignment horizontal="right" indent="1"/>
    </xf>
    <xf numFmtId="164" fontId="46" fillId="46" borderId="0" xfId="0" applyNumberFormat="1" applyFont="1" applyFill="1" applyBorder="1" applyAlignment="1">
      <alignment horizontal="right" indent="1"/>
    </xf>
    <xf numFmtId="0" fontId="92" fillId="8" borderId="0" xfId="0" applyFont="1" applyFill="1" applyBorder="1"/>
    <xf numFmtId="3" fontId="92" fillId="8" borderId="0" xfId="0" applyNumberFormat="1" applyFont="1" applyFill="1" applyBorder="1" applyAlignment="1">
      <alignment horizontal="right" indent="1"/>
    </xf>
    <xf numFmtId="3" fontId="46" fillId="8" borderId="0" xfId="0" applyNumberFormat="1" applyFont="1" applyFill="1" applyBorder="1" applyAlignment="1">
      <alignment horizontal="right" indent="1"/>
    </xf>
    <xf numFmtId="164" fontId="92" fillId="8" borderId="0" xfId="0" applyNumberFormat="1" applyFont="1" applyFill="1" applyBorder="1" applyAlignment="1">
      <alignment horizontal="right" indent="1"/>
    </xf>
    <xf numFmtId="164" fontId="46" fillId="8" borderId="0" xfId="0" applyNumberFormat="1" applyFont="1" applyFill="1" applyBorder="1" applyAlignment="1">
      <alignment horizontal="right" indent="1"/>
    </xf>
    <xf numFmtId="0" fontId="2" fillId="0" borderId="0" xfId="0" applyFont="1" applyAlignment="1">
      <alignment horizontal="justify" wrapText="1"/>
    </xf>
    <xf numFmtId="0" fontId="60" fillId="0" borderId="0" xfId="0" applyFont="1" applyAlignment="1">
      <alignment horizontal="justify" vertical="center" wrapText="1"/>
    </xf>
    <xf numFmtId="0" fontId="124" fillId="0" borderId="0" xfId="0" applyFont="1"/>
    <xf numFmtId="0" fontId="126" fillId="0" borderId="0" xfId="0" applyFont="1" applyAlignment="1" applyProtection="1">
      <alignment horizontal="justify" wrapText="1"/>
      <protection locked="0"/>
    </xf>
    <xf numFmtId="0" fontId="2" fillId="0" borderId="0" xfId="0" applyFont="1" applyAlignment="1" applyProtection="1">
      <alignment horizontal="justify" wrapText="1"/>
      <protection locked="0"/>
    </xf>
    <xf numFmtId="0" fontId="2" fillId="0" borderId="0" xfId="0" applyFont="1" applyProtection="1">
      <protection locked="0"/>
    </xf>
    <xf numFmtId="0" fontId="60" fillId="0" borderId="0" xfId="0" applyFont="1" applyAlignment="1">
      <alignment horizontal="justify" wrapText="1"/>
    </xf>
    <xf numFmtId="0" fontId="58" fillId="0" borderId="0" xfId="0" applyFont="1" applyAlignment="1">
      <alignment horizontal="justify" wrapText="1"/>
    </xf>
    <xf numFmtId="0" fontId="58" fillId="0" borderId="0" xfId="0" applyFont="1" applyAlignment="1" applyProtection="1">
      <alignment horizontal="justify" vertical="center" wrapText="1"/>
      <protection locked="0"/>
    </xf>
    <xf numFmtId="0" fontId="58" fillId="0" borderId="0" xfId="0" applyFont="1" applyAlignment="1" applyProtection="1">
      <alignment horizontal="justify" wrapText="1"/>
      <protection locked="0"/>
    </xf>
    <xf numFmtId="0" fontId="2" fillId="0" borderId="0" xfId="0" applyFont="1" applyBorder="1" applyAlignment="1">
      <alignment vertical="justify" wrapText="1"/>
    </xf>
    <xf numFmtId="0" fontId="92" fillId="47" borderId="0" xfId="0" applyFont="1" applyFill="1"/>
    <xf numFmtId="0" fontId="91" fillId="5" borderId="3" xfId="0" applyFont="1" applyFill="1" applyBorder="1"/>
    <xf numFmtId="3" fontId="91" fillId="5" borderId="3" xfId="0" applyNumberFormat="1" applyFont="1" applyFill="1" applyBorder="1" applyAlignment="1">
      <alignment horizontal="right" indent="1"/>
    </xf>
    <xf numFmtId="164" fontId="91" fillId="5" borderId="3" xfId="0" applyNumberFormat="1" applyFont="1" applyFill="1" applyBorder="1" applyAlignment="1">
      <alignment horizontal="right" indent="1"/>
    </xf>
    <xf numFmtId="164" fontId="45" fillId="5" borderId="3" xfId="0" applyNumberFormat="1" applyFont="1" applyFill="1" applyBorder="1" applyAlignment="1">
      <alignment horizontal="right" indent="1"/>
    </xf>
    <xf numFmtId="3" fontId="91" fillId="0" borderId="2" xfId="0" applyNumberFormat="1" applyFont="1" applyBorder="1" applyAlignment="1">
      <alignment horizontal="right" indent="1"/>
    </xf>
    <xf numFmtId="3" fontId="45" fillId="0" borderId="2" xfId="0" applyNumberFormat="1" applyFont="1" applyBorder="1" applyAlignment="1">
      <alignment horizontal="right" indent="1"/>
    </xf>
    <xf numFmtId="0" fontId="92" fillId="5" borderId="0" xfId="0" applyFont="1" applyFill="1"/>
    <xf numFmtId="3" fontId="92" fillId="5" borderId="0" xfId="0" applyNumberFormat="1" applyFont="1" applyFill="1" applyAlignment="1">
      <alignment horizontal="right" indent="1"/>
    </xf>
    <xf numFmtId="3" fontId="46" fillId="5" borderId="0" xfId="0" applyNumberFormat="1" applyFont="1" applyFill="1" applyAlignment="1">
      <alignment horizontal="right" indent="1"/>
    </xf>
    <xf numFmtId="0" fontId="91" fillId="5" borderId="0" xfId="0" applyFont="1" applyFill="1"/>
    <xf numFmtId="3" fontId="91" fillId="5" borderId="0" xfId="0" applyNumberFormat="1" applyFont="1" applyFill="1" applyAlignment="1">
      <alignment horizontal="right" indent="1"/>
    </xf>
    <xf numFmtId="3" fontId="45" fillId="5" borderId="0" xfId="0" applyNumberFormat="1" applyFont="1" applyFill="1" applyAlignment="1">
      <alignment horizontal="right" indent="1"/>
    </xf>
    <xf numFmtId="164" fontId="92" fillId="5" borderId="0" xfId="0" applyNumberFormat="1" applyFont="1" applyFill="1" applyAlignment="1">
      <alignment horizontal="right" indent="1"/>
    </xf>
    <xf numFmtId="164" fontId="46" fillId="5" borderId="0" xfId="0" applyNumberFormat="1" applyFont="1" applyFill="1" applyAlignment="1">
      <alignment horizontal="right" indent="1"/>
    </xf>
    <xf numFmtId="0" fontId="91" fillId="8" borderId="3" xfId="0" applyFont="1" applyFill="1" applyBorder="1"/>
    <xf numFmtId="164" fontId="91" fillId="8" borderId="3" xfId="0" applyNumberFormat="1" applyFont="1" applyFill="1" applyBorder="1" applyAlignment="1">
      <alignment horizontal="right" indent="1"/>
    </xf>
    <xf numFmtId="3" fontId="91" fillId="8" borderId="3" xfId="0" applyNumberFormat="1" applyFont="1" applyFill="1" applyBorder="1" applyAlignment="1">
      <alignment horizontal="right" indent="1"/>
    </xf>
    <xf numFmtId="164" fontId="91" fillId="5" borderId="0" xfId="0" applyNumberFormat="1" applyFont="1" applyFill="1" applyAlignment="1">
      <alignment horizontal="right" indent="1"/>
    </xf>
    <xf numFmtId="164" fontId="45" fillId="5" borderId="0" xfId="0" applyNumberFormat="1" applyFont="1" applyFill="1" applyAlignment="1">
      <alignment horizontal="right" indent="1"/>
    </xf>
    <xf numFmtId="0" fontId="68" fillId="3" borderId="0" xfId="0" quotePrefix="1" applyFont="1" applyFill="1" applyAlignment="1">
      <alignment horizontal="left"/>
    </xf>
    <xf numFmtId="0" fontId="68" fillId="3" borderId="0" xfId="0" quotePrefix="1" applyFont="1" applyFill="1" applyBorder="1" applyAlignment="1">
      <alignment horizontal="left"/>
    </xf>
    <xf numFmtId="0" fontId="73" fillId="3" borderId="14" xfId="3" applyFont="1" applyFill="1" applyBorder="1" applyAlignment="1">
      <alignment horizontal="left" vertical="top" wrapText="1"/>
    </xf>
    <xf numFmtId="0" fontId="73" fillId="3" borderId="12" xfId="3" applyFont="1" applyFill="1" applyBorder="1" applyAlignment="1">
      <alignment horizontal="left" vertical="top" wrapText="1"/>
    </xf>
    <xf numFmtId="168" fontId="77" fillId="3" borderId="0" xfId="3" applyNumberFormat="1" applyFont="1" applyFill="1" applyBorder="1" applyAlignment="1">
      <alignment horizontal="left" vertical="top"/>
    </xf>
    <xf numFmtId="0" fontId="78" fillId="3" borderId="0" xfId="3" applyFont="1" applyFill="1" applyBorder="1" applyAlignment="1">
      <alignment horizontal="left"/>
    </xf>
    <xf numFmtId="0" fontId="73" fillId="3" borderId="9" xfId="3" applyFont="1" applyFill="1" applyBorder="1" applyAlignment="1">
      <alignment horizontal="left" vertical="top" wrapText="1"/>
    </xf>
    <xf numFmtId="0" fontId="73" fillId="3" borderId="13" xfId="3" applyFont="1" applyFill="1" applyBorder="1" applyAlignment="1">
      <alignment horizontal="left" vertical="top" wrapText="1"/>
    </xf>
    <xf numFmtId="0" fontId="6" fillId="0" borderId="39" xfId="0" applyFont="1" applyBorder="1" applyAlignment="1">
      <alignment horizontal="center"/>
    </xf>
    <xf numFmtId="0" fontId="6" fillId="0" borderId="6"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33" xfId="0" applyFont="1" applyBorder="1" applyAlignment="1">
      <alignment horizontal="center"/>
    </xf>
    <xf numFmtId="1" fontId="58" fillId="0" borderId="0" xfId="0" applyNumberFormat="1" applyFont="1" applyAlignment="1">
      <alignment horizontal="justify" vertical="justify" wrapText="1"/>
    </xf>
    <xf numFmtId="0" fontId="2" fillId="0" borderId="0" xfId="0" applyFont="1" applyAlignment="1">
      <alignment horizontal="justify" vertical="justify" wrapText="1"/>
    </xf>
    <xf numFmtId="1" fontId="96" fillId="0" borderId="0" xfId="0" applyNumberFormat="1" applyFont="1" applyAlignment="1">
      <alignment horizontal="justify" vertical="justify" wrapText="1"/>
    </xf>
    <xf numFmtId="0" fontId="58" fillId="0" borderId="0" xfId="0" applyFont="1" applyAlignment="1" applyProtection="1">
      <alignment horizontal="left" wrapText="1"/>
      <protection locked="0"/>
    </xf>
    <xf numFmtId="0" fontId="58" fillId="0" borderId="0" xfId="0" applyFont="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60" fillId="0" borderId="0" xfId="0" applyFont="1" applyAlignment="1">
      <alignment horizontal="left" vertical="center" wrapText="1"/>
    </xf>
    <xf numFmtId="0" fontId="2" fillId="0" borderId="45"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16" xfId="0" applyFont="1" applyBorder="1" applyAlignment="1">
      <alignment horizontal="justify" vertical="justify" wrapText="1"/>
    </xf>
    <xf numFmtId="0" fontId="3" fillId="0" borderId="45"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6" xfId="0" applyFont="1" applyBorder="1" applyAlignment="1">
      <alignment horizontal="justify" vertical="justify" wrapText="1"/>
    </xf>
    <xf numFmtId="0" fontId="2" fillId="0" borderId="0" xfId="0" applyFont="1" applyAlignment="1">
      <alignment horizontal="justify" wrapText="1"/>
    </xf>
    <xf numFmtId="0" fontId="0" fillId="0" borderId="0" xfId="0" applyAlignment="1">
      <alignment horizontal="justify"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wrapText="1"/>
    </xf>
    <xf numFmtId="0" fontId="0" fillId="0" borderId="0" xfId="0" applyAlignment="1">
      <alignment wrapText="1"/>
    </xf>
    <xf numFmtId="0" fontId="5" fillId="0" borderId="0" xfId="0" applyFont="1" applyAlignment="1">
      <alignment wrapText="1"/>
    </xf>
    <xf numFmtId="0" fontId="5" fillId="0" borderId="0" xfId="0" applyFont="1" applyAlignment="1"/>
    <xf numFmtId="0" fontId="0" fillId="0" borderId="0" xfId="0" applyAlignment="1"/>
    <xf numFmtId="0" fontId="5" fillId="0" borderId="0" xfId="0" applyFont="1" applyAlignment="1">
      <alignment horizontal="justify" wrapText="1"/>
    </xf>
    <xf numFmtId="0" fontId="2" fillId="0" borderId="0" xfId="0" applyFont="1" applyFill="1" applyAlignment="1">
      <alignment horizontal="left" wrapText="1"/>
    </xf>
    <xf numFmtId="0" fontId="90" fillId="0" borderId="0" xfId="0" applyFont="1" applyAlignment="1">
      <alignment horizontal="center"/>
    </xf>
    <xf numFmtId="0" fontId="9"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wrapText="1"/>
    </xf>
    <xf numFmtId="0" fontId="0" fillId="0" borderId="0" xfId="0" applyAlignment="1">
      <alignment horizontal="justify" vertical="justify" wrapText="1"/>
    </xf>
    <xf numFmtId="0" fontId="9"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xf>
    <xf numFmtId="0" fontId="2" fillId="0" borderId="0" xfId="0" applyFont="1" applyBorder="1" applyAlignment="1">
      <alignment horizontal="justify" vertical="justify" wrapText="1"/>
    </xf>
    <xf numFmtId="0" fontId="60" fillId="0" borderId="0" xfId="0" applyFont="1" applyAlignment="1">
      <alignment horizontal="justify" vertical="center" wrapText="1"/>
    </xf>
    <xf numFmtId="0" fontId="58" fillId="0" borderId="0" xfId="0" applyFont="1" applyAlignment="1">
      <alignment horizontal="justify" vertical="center" wrapText="1"/>
    </xf>
    <xf numFmtId="0" fontId="59" fillId="0" borderId="0" xfId="0" applyFont="1" applyAlignment="1">
      <alignment horizontal="justify" vertical="center" wrapText="1"/>
    </xf>
    <xf numFmtId="164" fontId="83" fillId="12" borderId="0" xfId="0" applyNumberFormat="1" applyFont="1" applyFill="1" applyAlignment="1" applyProtection="1">
      <alignment horizontal="right" indent="1"/>
      <protection locked="0"/>
    </xf>
    <xf numFmtId="0" fontId="129" fillId="0" borderId="0" xfId="0" applyFont="1" applyBorder="1"/>
    <xf numFmtId="170" fontId="130" fillId="0" borderId="0" xfId="0" applyNumberFormat="1" applyFont="1" applyBorder="1" applyAlignment="1">
      <alignment horizontal="right" indent="1"/>
    </xf>
    <xf numFmtId="170" fontId="131" fillId="0" borderId="0" xfId="0" applyNumberFormat="1" applyFont="1" applyBorder="1" applyAlignment="1">
      <alignment horizontal="right" indent="1"/>
    </xf>
  </cellXfs>
  <cellStyles count="59">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cellStyle name="Entrée" xfId="15" builtinId="20" customBuiltin="1"/>
    <cellStyle name="Insatisfaisant" xfId="13" builtinId="27" customBuiltin="1"/>
    <cellStyle name="Lien hypertexte" xfId="1" builtinId="8"/>
    <cellStyle name="Lien hypertexte 2" xfId="55"/>
    <cellStyle name="Lien hypertexte 3" xfId="52"/>
    <cellStyle name="Lien hypertexte 4" xfId="57"/>
    <cellStyle name="Lien hypertexte 5" xfId="50"/>
    <cellStyle name="Lien hypertexte 6" xfId="49"/>
    <cellStyle name="Lien hypertexte visité" xfId="53" builtinId="9" customBuiltin="1"/>
    <cellStyle name="Lien hypertexte_FD2009" xfId="2"/>
    <cellStyle name="Neutre" xfId="14" builtinId="28" customBuiltin="1"/>
    <cellStyle name="Normal" xfId="0" builtinId="0"/>
    <cellStyle name="Normal 2" xfId="54"/>
    <cellStyle name="Normal 3" xfId="47"/>
    <cellStyle name="Normal 4" xfId="56"/>
    <cellStyle name="Normal 5" xfId="51"/>
    <cellStyle name="Normal 6" xfId="58"/>
    <cellStyle name="Normal_Annexe5_B_2007" xfId="6"/>
    <cellStyle name="Normal_BPD961" xfId="3"/>
    <cellStyle name="Normal_Guide99" xfId="4"/>
    <cellStyle name="Normal_nb_com_pop_str_reg_g07_m10m" xfId="5"/>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161">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dxf>
    <dxf>
      <font>
        <b/>
        <i val="0"/>
        <strike val="0"/>
        <condense val="0"/>
        <extend val="0"/>
        <outline val="0"/>
        <shadow val="0"/>
        <u val="none"/>
        <vertAlign val="baseline"/>
        <sz val="10"/>
        <color auto="1"/>
        <name val="Arial"/>
        <scheme val="none"/>
      </font>
    </dxf>
    <dxf>
      <border outline="0">
        <bottom style="thin">
          <color indexed="64"/>
        </bottom>
      </border>
    </dxf>
    <dxf>
      <font>
        <strike val="0"/>
        <outline val="0"/>
        <shadow val="0"/>
        <u val="none"/>
        <sz val="11"/>
        <color auto="1"/>
        <name val="Arial"/>
        <scheme val="none"/>
      </font>
    </dxf>
    <dxf>
      <font>
        <strike val="0"/>
        <outline val="0"/>
        <shadow val="0"/>
        <u val="none"/>
        <sz val="11"/>
        <color auto="1"/>
        <name val="Arial"/>
        <scheme val="none"/>
      </font>
      <numFmt numFmtId="3" formatCode="#,##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tint="-0.14999847407452621"/>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protection locked="0" hidden="0"/>
    </dxf>
    <dxf>
      <font>
        <b/>
        <i val="0"/>
        <strike val="0"/>
        <condense val="0"/>
        <extend val="0"/>
        <outline val="0"/>
        <shadow val="0"/>
        <u val="none"/>
        <vertAlign val="baseline"/>
        <sz val="11"/>
        <color theme="1"/>
        <name val="Arial"/>
        <scheme val="none"/>
      </font>
      <numFmt numFmtId="164" formatCode="0.0%"/>
      <protection locked="0" hidden="0"/>
    </dxf>
  </dxfs>
  <tableStyles count="0" defaultTableStyle="TableStyleMedium9" defaultPivotStyle="PivotStyleLight16"/>
  <colors>
    <mruColors>
      <color rgb="FFD8D8D8"/>
      <color rgb="FFDDDDDD"/>
      <color rgb="FFC0C0C0"/>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2390775</xdr:colOff>
      <xdr:row>0</xdr:row>
      <xdr:rowOff>0</xdr:rowOff>
    </xdr:from>
    <xdr:to>
      <xdr:col>0</xdr:col>
      <xdr:colOff>2390775</xdr:colOff>
      <xdr:row>5</xdr:row>
      <xdr:rowOff>38100</xdr:rowOff>
    </xdr:to>
    <xdr:pic>
      <xdr:nvPicPr>
        <xdr:cNvPr id="2" name="Image 1"/>
        <xdr:cNvPicPr/>
      </xdr:nvPicPr>
      <xdr:blipFill>
        <a:blip xmlns:r="http://schemas.openxmlformats.org/officeDocument/2006/relationships" r:embed="rId1" cstate="print"/>
        <a:srcRect/>
        <a:stretch>
          <a:fillRect/>
        </a:stretch>
      </xdr:blipFill>
      <xdr:spPr bwMode="auto">
        <a:xfrm>
          <a:off x="2390775" y="0"/>
          <a:ext cx="1333500" cy="847725"/>
        </a:xfrm>
        <a:prstGeom prst="rect">
          <a:avLst/>
        </a:prstGeom>
        <a:noFill/>
        <a:ln w="9525">
          <a:noFill/>
          <a:miter lim="800000"/>
          <a:headEnd/>
          <a:tailEnd/>
        </a:ln>
      </xdr:spPr>
    </xdr:pic>
    <xdr:clientData/>
  </xdr:twoCellAnchor>
  <xdr:twoCellAnchor editAs="oneCell">
    <xdr:from>
      <xdr:col>0</xdr:col>
      <xdr:colOff>4552950</xdr:colOff>
      <xdr:row>1</xdr:row>
      <xdr:rowOff>123825</xdr:rowOff>
    </xdr:from>
    <xdr:to>
      <xdr:col>0</xdr:col>
      <xdr:colOff>6394450</xdr:colOff>
      <xdr:row>7</xdr:row>
      <xdr:rowOff>29210</xdr:rowOff>
    </xdr:to>
    <xdr:pic>
      <xdr:nvPicPr>
        <xdr:cNvPr id="4" name="Image 3" descr="S:\EspaceDESL\Publications\Logo_dgcl_bleu.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2950" y="285750"/>
          <a:ext cx="1841500" cy="876935"/>
        </a:xfrm>
        <a:prstGeom prst="rect">
          <a:avLst/>
        </a:prstGeom>
        <a:noFill/>
        <a:ln>
          <a:noFill/>
        </a:ln>
      </xdr:spPr>
    </xdr:pic>
    <xdr:clientData/>
  </xdr:twoCellAnchor>
  <xdr:twoCellAnchor editAs="oneCell">
    <xdr:from>
      <xdr:col>0</xdr:col>
      <xdr:colOff>2473325</xdr:colOff>
      <xdr:row>39</xdr:row>
      <xdr:rowOff>34925</xdr:rowOff>
    </xdr:from>
    <xdr:to>
      <xdr:col>0</xdr:col>
      <xdr:colOff>3063875</xdr:colOff>
      <xdr:row>44</xdr:row>
      <xdr:rowOff>75532</xdr:rowOff>
    </xdr:to>
    <xdr:pic>
      <xdr:nvPicPr>
        <xdr:cNvPr id="5" name="Image 4"/>
        <xdr:cNvPicPr>
          <a:picLocks noChangeAspect="1"/>
        </xdr:cNvPicPr>
      </xdr:nvPicPr>
      <xdr:blipFill>
        <a:blip xmlns:r="http://schemas.openxmlformats.org/officeDocument/2006/relationships" r:embed="rId3" cstate="print"/>
        <a:srcRect/>
        <a:stretch>
          <a:fillRect/>
        </a:stretch>
      </xdr:blipFill>
      <xdr:spPr bwMode="auto">
        <a:xfrm>
          <a:off x="2473325" y="8483600"/>
          <a:ext cx="590550" cy="850232"/>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2222500</xdr:colOff>
      <xdr:row>11</xdr:row>
      <xdr:rowOff>76200</xdr:rowOff>
    </xdr:to>
    <xdr:pic>
      <xdr:nvPicPr>
        <xdr:cNvPr id="6" name="Image 5"/>
        <xdr:cNvPicPr>
          <a:picLocks noChangeAspect="1"/>
        </xdr:cNvPicPr>
      </xdr:nvPicPr>
      <xdr:blipFill>
        <a:blip xmlns:r="http://schemas.openxmlformats.org/officeDocument/2006/relationships" r:embed="rId4" cstate="print"/>
        <a:srcRect/>
        <a:stretch>
          <a:fillRect/>
        </a:stretch>
      </xdr:blipFill>
      <xdr:spPr bwMode="auto">
        <a:xfrm>
          <a:off x="0" y="0"/>
          <a:ext cx="2222500" cy="1854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333375</xdr:colOff>
      <xdr:row>139</xdr:row>
      <xdr:rowOff>85725</xdr:rowOff>
    </xdr:from>
    <xdr:ext cx="184731" cy="264560"/>
    <xdr:sp macro="" textlink="">
      <xdr:nvSpPr>
        <xdr:cNvPr id="2" name="ZoneTexte 1"/>
        <xdr:cNvSpPr txBox="1"/>
      </xdr:nvSpPr>
      <xdr:spPr>
        <a:xfrm>
          <a:off x="171354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ables/table1.xml><?xml version="1.0" encoding="utf-8"?>
<table xmlns="http://schemas.openxmlformats.org/spreadsheetml/2006/main" id="9" name="Tableau9" displayName="Tableau9" ref="A80:J87" headerRowCount="0" totalsRowShown="0" headerRowDxfId="160" dataDxfId="159" tableBorderDxfId="158">
  <tableColumns count="10">
    <tableColumn id="1" name="Colonne1" headerRowDxfId="157" dataDxfId="156"/>
    <tableColumn id="2" name="Colonne2" headerRowDxfId="155" dataDxfId="154"/>
    <tableColumn id="6" name="Colonne6" headerRowDxfId="153" dataDxfId="152"/>
    <tableColumn id="7" name="Colonne7" headerRowDxfId="151" dataDxfId="150"/>
    <tableColumn id="8" name="Colonne8" headerRowDxfId="149" dataDxfId="148"/>
    <tableColumn id="9" name="Colonne9" headerRowDxfId="147" dataDxfId="146"/>
    <tableColumn id="12" name="Colonne12" headerRowDxfId="145" dataDxfId="144"/>
    <tableColumn id="13" name="Colonne13" headerRowDxfId="143" dataDxfId="142"/>
    <tableColumn id="14" name="Colonne14" headerRowDxfId="141" dataDxfId="140"/>
    <tableColumn id="15" name="Colonne15" headerRowDxfId="139" dataDxfId="138"/>
  </tableColumns>
  <tableStyleInfo name="TableStyleLight1" showFirstColumn="0" showLastColumn="0" showRowStripes="1" showColumnStripes="0"/>
</table>
</file>

<file path=xl/tables/table2.xml><?xml version="1.0" encoding="utf-8"?>
<table xmlns="http://schemas.openxmlformats.org/spreadsheetml/2006/main" id="24" name="Tableau5225" displayName="Tableau5225" ref="A7:J59" headerRowCount="0" totalsRowShown="0" headerRowDxfId="137" dataDxfId="136" tableBorderDxfId="135">
  <tableColumns count="10">
    <tableColumn id="1" name="Colonne1" headerRowDxfId="134" dataDxfId="133"/>
    <tableColumn id="2" name="Colonne2" headerRowDxfId="132" dataDxfId="131"/>
    <tableColumn id="6" name="Colonne6" headerRowDxfId="130" dataDxfId="129"/>
    <tableColumn id="7" name="Colonne7" headerRowDxfId="128" dataDxfId="127"/>
    <tableColumn id="8" name="Colonne8" headerRowDxfId="126" dataDxfId="125"/>
    <tableColumn id="9" name="Colonne9" headerRowDxfId="124" dataDxfId="123"/>
    <tableColumn id="10" name="Colonne10" headerRowDxfId="122" dataDxfId="121"/>
    <tableColumn id="13" name="Colonne13" headerRowDxfId="120" dataDxfId="119"/>
    <tableColumn id="14" name="Colonne14" headerRowDxfId="118" dataDxfId="117"/>
    <tableColumn id="15" name="Colonne15" headerRowDxfId="116" dataDxfId="115"/>
  </tableColumns>
  <tableStyleInfo name="TableStyleLight1" showFirstColumn="0" showLastColumn="0" showRowStripes="1" showColumnStripes="0"/>
</table>
</file>

<file path=xl/tables/table3.xml><?xml version="1.0" encoding="utf-8"?>
<table xmlns="http://schemas.openxmlformats.org/spreadsheetml/2006/main" id="1" name="Tableau92" displayName="Tableau92" ref="A82:J89" headerRowCount="0" totalsRowShown="0" headerRowDxfId="114" dataDxfId="113" tableBorderDxfId="112">
  <tableColumns count="10">
    <tableColumn id="1" name="Colonne1" headerRowDxfId="111" dataDxfId="110"/>
    <tableColumn id="2" name="Colonne2" headerRowDxfId="109" dataDxfId="108"/>
    <tableColumn id="6" name="Colonne6" headerRowDxfId="107" dataDxfId="106"/>
    <tableColumn id="7" name="Colonne7" headerRowDxfId="105" dataDxfId="104"/>
    <tableColumn id="8" name="Colonne8" headerRowDxfId="103" dataDxfId="102"/>
    <tableColumn id="9" name="Colonne9" headerRowDxfId="101" dataDxfId="100"/>
    <tableColumn id="12" name="Colonne12" headerRowDxfId="99" dataDxfId="98"/>
    <tableColumn id="13" name="Colonne13" headerRowDxfId="97" dataDxfId="96"/>
    <tableColumn id="14" name="Colonne14" headerRowDxfId="95" dataDxfId="94"/>
    <tableColumn id="15" name="Colonne15" headerRowDxfId="93" dataDxfId="92"/>
  </tableColumns>
  <tableStyleInfo name="TableStyleLight1" showFirstColumn="0" showLastColumn="0" showRowStripes="1" showColumnStripes="0"/>
</table>
</file>

<file path=xl/tables/table4.xml><?xml version="1.0" encoding="utf-8"?>
<table xmlns="http://schemas.openxmlformats.org/spreadsheetml/2006/main" id="2" name="Tableau923" displayName="Tableau923" ref="A81:J89" headerRowCount="0" totalsRowShown="0" headerRowDxfId="91" dataDxfId="90" tableBorderDxfId="89">
  <tableColumns count="10">
    <tableColumn id="1" name="Colonne1" headerRowDxfId="88" dataDxfId="87"/>
    <tableColumn id="2" name="Colonne2" headerRowDxfId="86" dataDxfId="85"/>
    <tableColumn id="6" name="Colonne6" headerRowDxfId="84" dataDxfId="83"/>
    <tableColumn id="7" name="Colonne7" headerRowDxfId="82" dataDxfId="81"/>
    <tableColumn id="8" name="Colonne8" headerRowDxfId="80" dataDxfId="79"/>
    <tableColumn id="9" name="Colonne9" headerRowDxfId="78" dataDxfId="77"/>
    <tableColumn id="12" name="Colonne12" headerRowDxfId="76" dataDxfId="75"/>
    <tableColumn id="13" name="Colonne13" headerRowDxfId="74" dataDxfId="73"/>
    <tableColumn id="14" name="Colonne14" headerRowDxfId="72" dataDxfId="71"/>
    <tableColumn id="15" name="Colonne15" headerRowDxfId="70" dataDxfId="69"/>
  </tableColumns>
  <tableStyleInfo name="TableStyleLight1" showFirstColumn="0" showLastColumn="0" showRowStripes="1" showColumnStripes="0"/>
</table>
</file>

<file path=xl/tables/table5.xml><?xml version="1.0" encoding="utf-8"?>
<table xmlns="http://schemas.openxmlformats.org/spreadsheetml/2006/main" id="3" name="Tableau9234" displayName="Tableau9234" ref="A81:J88" headerRowCount="0" totalsRowShown="0" headerRowDxfId="68" dataDxfId="67" tableBorderDxfId="66">
  <tableColumns count="10">
    <tableColumn id="1" name="Colonne1" headerRowDxfId="65" dataDxfId="64"/>
    <tableColumn id="2" name="Colonne2" headerRowDxfId="63" dataDxfId="62"/>
    <tableColumn id="6" name="Colonne6" headerRowDxfId="61" dataDxfId="60"/>
    <tableColumn id="7" name="Colonne7" headerRowDxfId="59" dataDxfId="58"/>
    <tableColumn id="8" name="Colonne8" headerRowDxfId="57" dataDxfId="56"/>
    <tableColumn id="9" name="Colonne9" headerRowDxfId="55" dataDxfId="54"/>
    <tableColumn id="12" name="Colonne12" headerRowDxfId="53" dataDxfId="52"/>
    <tableColumn id="13" name="Colonne13" headerRowDxfId="51" dataDxfId="50"/>
    <tableColumn id="14" name="Colonne14" headerRowDxfId="49" dataDxfId="48"/>
    <tableColumn id="15" name="Colonne15" headerRowDxfId="47" dataDxfId="46"/>
  </tableColumns>
  <tableStyleInfo name="TableStyleLight1" showFirstColumn="0" showLastColumn="0" showRowStripes="1" showColumnStripes="0"/>
</table>
</file>

<file path=xl/tables/table6.xml><?xml version="1.0" encoding="utf-8"?>
<table xmlns="http://schemas.openxmlformats.org/spreadsheetml/2006/main" id="21" name="Tableau9358161822" displayName="Tableau9358161822" ref="A80:J87" headerRowCount="0" totalsRowShown="0" headerRowDxfId="45" dataDxfId="44" tableBorderDxfId="43">
  <tableColumns count="10">
    <tableColumn id="1" name="Colonne1" headerRowDxfId="42" dataDxfId="41"/>
    <tableColumn id="2" name="Colonne2" headerRowDxfId="40" dataDxfId="39"/>
    <tableColumn id="6" name="Colonne6" headerRowDxfId="38" dataDxfId="37"/>
    <tableColumn id="7" name="Colonne7" headerRowDxfId="36" dataDxfId="35"/>
    <tableColumn id="8" name="Colonne8" headerRowDxfId="34" dataDxfId="33"/>
    <tableColumn id="9" name="Colonne9" headerRowDxfId="32" dataDxfId="31"/>
    <tableColumn id="10" name="Colonne10" headerRowDxfId="30" dataDxfId="29"/>
    <tableColumn id="13" name="Colonne13" headerRowDxfId="28" dataDxfId="27"/>
    <tableColumn id="16" name="Colonne16" headerRowDxfId="26" dataDxfId="25"/>
    <tableColumn id="14" name="Colonne14" headerRowDxfId="24" dataDxfId="23"/>
  </tableColumns>
  <tableStyleInfo name="TableStyleLight1" showFirstColumn="0" showLastColumn="0" showRowStripes="1" showColumnStripes="0"/>
</table>
</file>

<file path=xl/tables/table7.xml><?xml version="1.0" encoding="utf-8"?>
<table xmlns="http://schemas.openxmlformats.org/spreadsheetml/2006/main" id="4" name="Tableau93581618225" displayName="Tableau93581618225" ref="A80:J87" headerRowCount="0" totalsRowShown="0" headerRowDxfId="22" dataDxfId="21" tableBorderDxfId="20">
  <tableColumns count="10">
    <tableColumn id="1" name="Colonne1" headerRowDxfId="19" dataDxfId="18"/>
    <tableColumn id="2" name="Colonne2" headerRowDxfId="17" dataDxfId="16"/>
    <tableColumn id="6" name="Colonne6" headerRowDxfId="15" dataDxfId="14"/>
    <tableColumn id="7" name="Colonne7" headerRowDxfId="13" dataDxfId="12"/>
    <tableColumn id="8" name="Colonne8" headerRowDxfId="11" dataDxfId="10"/>
    <tableColumn id="9" name="Colonne9" headerRowDxfId="9" dataDxfId="8"/>
    <tableColumn id="10" name="Colonne10" headerRowDxfId="7" dataDxfId="6"/>
    <tableColumn id="13" name="Colonne13" headerRowDxfId="5" dataDxfId="4"/>
    <tableColumn id="16" name="Colonne16" headerRowDxfId="3" dataDxfId="2"/>
    <tableColumn id="14" name="Colonne14" headerRowDxfId="1"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llectivites-locales.gouv.fr/etudes-et-statistiques-locale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06"/>
  <sheetViews>
    <sheetView tabSelected="1" zoomScaleNormal="100" workbookViewId="0">
      <selection activeCell="A105" sqref="A105"/>
    </sheetView>
  </sheetViews>
  <sheetFormatPr baseColWidth="10" defaultRowHeight="12.75" x14ac:dyDescent="0.2"/>
  <cols>
    <col min="1" max="1" width="100.7109375" customWidth="1"/>
  </cols>
  <sheetData>
    <row r="1" spans="1:1" x14ac:dyDescent="0.2">
      <c r="A1" s="670"/>
    </row>
    <row r="2" spans="1:1" x14ac:dyDescent="0.2">
      <c r="A2" s="32"/>
    </row>
    <row r="3" spans="1:1" x14ac:dyDescent="0.2">
      <c r="A3" s="32"/>
    </row>
    <row r="4" spans="1:1" x14ac:dyDescent="0.2">
      <c r="A4" s="32"/>
    </row>
    <row r="5" spans="1:1" x14ac:dyDescent="0.2">
      <c r="A5" s="32"/>
    </row>
    <row r="6" spans="1:1" x14ac:dyDescent="0.2">
      <c r="A6" s="670"/>
    </row>
    <row r="7" spans="1:1" x14ac:dyDescent="0.2">
      <c r="A7" s="670"/>
    </row>
    <row r="8" spans="1:1" x14ac:dyDescent="0.2">
      <c r="A8" s="670"/>
    </row>
    <row r="9" spans="1:1" x14ac:dyDescent="0.2">
      <c r="A9" s="670"/>
    </row>
    <row r="13" spans="1:1" ht="44.25" x14ac:dyDescent="0.55000000000000004">
      <c r="A13" s="678" t="s">
        <v>525</v>
      </c>
    </row>
    <row r="14" spans="1:1" ht="44.25" x14ac:dyDescent="0.55000000000000004">
      <c r="A14" s="678" t="s">
        <v>526</v>
      </c>
    </row>
    <row r="15" spans="1:1" ht="44.25" x14ac:dyDescent="0.55000000000000004">
      <c r="A15" s="678" t="s">
        <v>527</v>
      </c>
    </row>
    <row r="16" spans="1:1" ht="44.25" x14ac:dyDescent="0.55000000000000004">
      <c r="A16" s="678" t="s">
        <v>528</v>
      </c>
    </row>
    <row r="17" spans="1:1" ht="44.25" x14ac:dyDescent="0.55000000000000004">
      <c r="A17" s="678" t="s">
        <v>658</v>
      </c>
    </row>
    <row r="31" spans="1:1" ht="18" x14ac:dyDescent="0.25">
      <c r="A31" s="671" t="s">
        <v>520</v>
      </c>
    </row>
    <row r="32" spans="1:1" ht="18" x14ac:dyDescent="0.25">
      <c r="A32" s="672" t="s">
        <v>521</v>
      </c>
    </row>
    <row r="38" spans="1:1" ht="15" x14ac:dyDescent="0.2">
      <c r="A38" s="766" t="s">
        <v>657</v>
      </c>
    </row>
    <row r="48" spans="1:1" ht="18" x14ac:dyDescent="0.25">
      <c r="A48" s="673"/>
    </row>
    <row r="49" spans="1:1" ht="15" x14ac:dyDescent="0.2">
      <c r="A49" s="674"/>
    </row>
    <row r="99" spans="1:1" x14ac:dyDescent="0.2">
      <c r="A99" s="675" t="s">
        <v>801</v>
      </c>
    </row>
    <row r="100" spans="1:1" x14ac:dyDescent="0.2">
      <c r="A100" s="675" t="s">
        <v>522</v>
      </c>
    </row>
    <row r="101" spans="1:1" x14ac:dyDescent="0.2">
      <c r="A101" s="675" t="s">
        <v>523</v>
      </c>
    </row>
    <row r="102" spans="1:1" x14ac:dyDescent="0.2">
      <c r="A102" s="675" t="s">
        <v>524</v>
      </c>
    </row>
    <row r="103" spans="1:1" x14ac:dyDescent="0.2">
      <c r="A103" s="64"/>
    </row>
    <row r="104" spans="1:1" x14ac:dyDescent="0.2">
      <c r="A104" s="676" t="s">
        <v>802</v>
      </c>
    </row>
    <row r="105" spans="1:1" x14ac:dyDescent="0.2">
      <c r="A105" s="64"/>
    </row>
    <row r="106" spans="1:1" x14ac:dyDescent="0.2">
      <c r="A106" s="677" t="s">
        <v>622</v>
      </c>
    </row>
  </sheetData>
  <pageMargins left="0.7" right="0.7" top="0.75" bottom="0.75" header="0.3" footer="0.3"/>
  <pageSetup paperSize="9" scale="97" orientation="portrait" r:id="rId1"/>
  <rowBreaks count="1" manualBreakCount="1">
    <brk id="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zoomScaleNormal="100" workbookViewId="0">
      <selection activeCell="E28" sqref="E28:J29"/>
    </sheetView>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19.5" customHeight="1" x14ac:dyDescent="0.25">
      <c r="A1" s="9" t="s">
        <v>734</v>
      </c>
    </row>
    <row r="2" spans="1:10" ht="12.75" customHeight="1" thickBot="1" x14ac:dyDescent="0.25">
      <c r="A2" s="202"/>
      <c r="J2" s="19" t="s">
        <v>161</v>
      </c>
    </row>
    <row r="3" spans="1:10" ht="12.75" customHeight="1" x14ac:dyDescent="0.2">
      <c r="A3" s="17" t="s">
        <v>706</v>
      </c>
      <c r="B3" s="482" t="s">
        <v>34</v>
      </c>
      <c r="C3" s="482" t="s">
        <v>533</v>
      </c>
      <c r="D3" s="482" t="s">
        <v>535</v>
      </c>
      <c r="E3" s="482" t="s">
        <v>97</v>
      </c>
      <c r="F3" s="482" t="s">
        <v>278</v>
      </c>
      <c r="G3" s="483">
        <v>300000</v>
      </c>
      <c r="H3" s="484" t="s">
        <v>294</v>
      </c>
      <c r="I3" s="484" t="s">
        <v>294</v>
      </c>
      <c r="J3" s="484" t="s">
        <v>61</v>
      </c>
    </row>
    <row r="4" spans="1:10" ht="12.75" customHeight="1" x14ac:dyDescent="0.2">
      <c r="A4" s="16" t="s">
        <v>158</v>
      </c>
      <c r="B4" s="485" t="s">
        <v>532</v>
      </c>
      <c r="C4" s="485" t="s">
        <v>35</v>
      </c>
      <c r="D4" s="485" t="s">
        <v>35</v>
      </c>
      <c r="E4" s="485" t="s">
        <v>35</v>
      </c>
      <c r="F4" s="485" t="s">
        <v>35</v>
      </c>
      <c r="G4" s="485" t="s">
        <v>36</v>
      </c>
      <c r="H4" s="486" t="s">
        <v>292</v>
      </c>
      <c r="I4" s="486" t="s">
        <v>293</v>
      </c>
      <c r="J4" s="486" t="s">
        <v>111</v>
      </c>
    </row>
    <row r="5" spans="1:10" ht="12.75" customHeight="1" thickBot="1" x14ac:dyDescent="0.25">
      <c r="A5" s="195" t="s">
        <v>65</v>
      </c>
      <c r="B5" s="487" t="s">
        <v>36</v>
      </c>
      <c r="C5" s="487" t="s">
        <v>534</v>
      </c>
      <c r="D5" s="487" t="s">
        <v>99</v>
      </c>
      <c r="E5" s="487" t="s">
        <v>100</v>
      </c>
      <c r="F5" s="487" t="s">
        <v>279</v>
      </c>
      <c r="G5" s="487" t="s">
        <v>101</v>
      </c>
      <c r="H5" s="488" t="s">
        <v>100</v>
      </c>
      <c r="I5" s="488" t="s">
        <v>101</v>
      </c>
      <c r="J5" s="488" t="s">
        <v>276</v>
      </c>
    </row>
    <row r="6" spans="1:10" ht="12.75" customHeight="1" x14ac:dyDescent="0.2">
      <c r="A6" s="201"/>
    </row>
    <row r="7" spans="1:10" ht="13.5" customHeight="1" x14ac:dyDescent="0.25">
      <c r="A7" s="332" t="s">
        <v>120</v>
      </c>
      <c r="B7" s="470" t="s">
        <v>84</v>
      </c>
      <c r="C7" s="470" t="s">
        <v>84</v>
      </c>
      <c r="D7" s="470" t="s">
        <v>84</v>
      </c>
      <c r="E7" s="470">
        <v>583.73821964800004</v>
      </c>
      <c r="F7" s="470">
        <v>545.59542523100004</v>
      </c>
      <c r="G7" s="470">
        <v>455.276663988</v>
      </c>
      <c r="H7" s="471">
        <v>583.73821964800004</v>
      </c>
      <c r="I7" s="471">
        <v>470.53883494600001</v>
      </c>
      <c r="J7" s="471">
        <v>471.31054934100001</v>
      </c>
    </row>
    <row r="8" spans="1:10" ht="13.5" customHeight="1" x14ac:dyDescent="0.2">
      <c r="A8" s="333" t="s">
        <v>121</v>
      </c>
      <c r="B8" s="472" t="s">
        <v>84</v>
      </c>
      <c r="C8" s="472" t="s">
        <v>84</v>
      </c>
      <c r="D8" s="472" t="s">
        <v>84</v>
      </c>
      <c r="E8" s="472">
        <v>217.80220187200001</v>
      </c>
      <c r="F8" s="472">
        <v>133.128500801</v>
      </c>
      <c r="G8" s="472">
        <v>108.81742171099999</v>
      </c>
      <c r="H8" s="330">
        <v>217.80220187200001</v>
      </c>
      <c r="I8" s="330">
        <v>112.925536572</v>
      </c>
      <c r="J8" s="330">
        <v>113.64051247499999</v>
      </c>
    </row>
    <row r="9" spans="1:10" ht="13.5" customHeight="1" x14ac:dyDescent="0.2">
      <c r="A9" s="334" t="s">
        <v>122</v>
      </c>
      <c r="B9" s="473" t="s">
        <v>84</v>
      </c>
      <c r="C9" s="473" t="s">
        <v>84</v>
      </c>
      <c r="D9" s="473" t="s">
        <v>84</v>
      </c>
      <c r="E9" s="473">
        <v>271.51307817700001</v>
      </c>
      <c r="F9" s="473">
        <v>234.95584041199999</v>
      </c>
      <c r="G9" s="473">
        <v>152.33847282299999</v>
      </c>
      <c r="H9" s="474">
        <v>271.51307817700001</v>
      </c>
      <c r="I9" s="474">
        <v>166.299253185</v>
      </c>
      <c r="J9" s="474">
        <v>167.016527607</v>
      </c>
    </row>
    <row r="10" spans="1:10" ht="13.5" customHeight="1" x14ac:dyDescent="0.2">
      <c r="A10" s="333" t="s">
        <v>123</v>
      </c>
      <c r="B10" s="472" t="s">
        <v>84</v>
      </c>
      <c r="C10" s="472" t="s">
        <v>84</v>
      </c>
      <c r="D10" s="472" t="s">
        <v>84</v>
      </c>
      <c r="E10" s="472">
        <v>15.787119458999999</v>
      </c>
      <c r="F10" s="472">
        <v>13.862208032</v>
      </c>
      <c r="G10" s="472">
        <v>11.520788088</v>
      </c>
      <c r="H10" s="330">
        <v>15.787119458999999</v>
      </c>
      <c r="I10" s="330">
        <v>11.916443996</v>
      </c>
      <c r="J10" s="330">
        <v>11.942831559</v>
      </c>
    </row>
    <row r="11" spans="1:10" ht="13.5" customHeight="1" x14ac:dyDescent="0.2">
      <c r="A11" s="334" t="s">
        <v>124</v>
      </c>
      <c r="B11" s="473" t="s">
        <v>84</v>
      </c>
      <c r="C11" s="473" t="s">
        <v>84</v>
      </c>
      <c r="D11" s="473" t="s">
        <v>84</v>
      </c>
      <c r="E11" s="473">
        <v>69.276080471</v>
      </c>
      <c r="F11" s="473">
        <v>135.47678033599999</v>
      </c>
      <c r="G11" s="473">
        <v>166.97832711500001</v>
      </c>
      <c r="H11" s="474">
        <v>69.276080471</v>
      </c>
      <c r="I11" s="474">
        <v>161.65515853100001</v>
      </c>
      <c r="J11" s="474">
        <v>161.025382455</v>
      </c>
    </row>
    <row r="12" spans="1:10" ht="13.5" customHeight="1" x14ac:dyDescent="0.2">
      <c r="A12" s="333" t="s">
        <v>125</v>
      </c>
      <c r="B12" s="472" t="s">
        <v>84</v>
      </c>
      <c r="C12" s="472" t="s">
        <v>84</v>
      </c>
      <c r="D12" s="472" t="s">
        <v>84</v>
      </c>
      <c r="E12" s="472">
        <v>9.3597396679999996</v>
      </c>
      <c r="F12" s="472">
        <v>28.172095649999999</v>
      </c>
      <c r="G12" s="472">
        <v>15.621654251000001</v>
      </c>
      <c r="H12" s="330">
        <v>9.3597396679999996</v>
      </c>
      <c r="I12" s="330">
        <v>17.742442662999999</v>
      </c>
      <c r="J12" s="330">
        <v>17.685295243999999</v>
      </c>
    </row>
    <row r="13" spans="1:10" ht="13.5" customHeight="1" x14ac:dyDescent="0.25">
      <c r="A13" s="335" t="s">
        <v>126</v>
      </c>
      <c r="B13" s="475" t="s">
        <v>84</v>
      </c>
      <c r="C13" s="475" t="s">
        <v>84</v>
      </c>
      <c r="D13" s="475" t="s">
        <v>84</v>
      </c>
      <c r="E13" s="475">
        <v>708.97545234799998</v>
      </c>
      <c r="F13" s="475">
        <v>680.39083088100006</v>
      </c>
      <c r="G13" s="475">
        <v>565.24805248600001</v>
      </c>
      <c r="H13" s="476">
        <v>708.97545234799998</v>
      </c>
      <c r="I13" s="476">
        <v>584.70501518399999</v>
      </c>
      <c r="J13" s="476">
        <v>585.552204287</v>
      </c>
    </row>
    <row r="14" spans="1:10" ht="13.5" customHeight="1" x14ac:dyDescent="0.2">
      <c r="A14" s="333" t="s">
        <v>63</v>
      </c>
      <c r="B14" s="472" t="s">
        <v>84</v>
      </c>
      <c r="C14" s="472" t="s">
        <v>84</v>
      </c>
      <c r="D14" s="472" t="s">
        <v>84</v>
      </c>
      <c r="E14" s="472">
        <v>388.27616311200001</v>
      </c>
      <c r="F14" s="472">
        <v>409.39192809999997</v>
      </c>
      <c r="G14" s="472">
        <v>290.14370073499998</v>
      </c>
      <c r="H14" s="330">
        <v>388.27616311200001</v>
      </c>
      <c r="I14" s="330">
        <v>310.29440704899997</v>
      </c>
      <c r="J14" s="330">
        <v>310.82603223299998</v>
      </c>
    </row>
    <row r="15" spans="1:10" ht="13.5" customHeight="1" x14ac:dyDescent="0.2">
      <c r="A15" s="334" t="s">
        <v>127</v>
      </c>
      <c r="B15" s="473" t="s">
        <v>84</v>
      </c>
      <c r="C15" s="473" t="s">
        <v>84</v>
      </c>
      <c r="D15" s="473" t="s">
        <v>84</v>
      </c>
      <c r="E15" s="473">
        <v>295.397167991</v>
      </c>
      <c r="F15" s="473">
        <v>348.974815664</v>
      </c>
      <c r="G15" s="473">
        <v>211.53915891099999</v>
      </c>
      <c r="H15" s="474">
        <v>295.397167991</v>
      </c>
      <c r="I15" s="474">
        <v>234.763198526</v>
      </c>
      <c r="J15" s="474">
        <v>235.17655860900001</v>
      </c>
    </row>
    <row r="16" spans="1:10" ht="13.5" customHeight="1" x14ac:dyDescent="0.2">
      <c r="A16" s="548" t="s">
        <v>128</v>
      </c>
      <c r="B16" s="549" t="s">
        <v>84</v>
      </c>
      <c r="C16" s="549" t="s">
        <v>84</v>
      </c>
      <c r="D16" s="549" t="s">
        <v>84</v>
      </c>
      <c r="E16" s="549">
        <v>92.878995121000003</v>
      </c>
      <c r="F16" s="549">
        <v>60.417112435999996</v>
      </c>
      <c r="G16" s="549">
        <v>78.604541823000005</v>
      </c>
      <c r="H16" s="370">
        <v>92.878995121000003</v>
      </c>
      <c r="I16" s="370">
        <v>75.531208523000004</v>
      </c>
      <c r="J16" s="370">
        <v>75.649473623999995</v>
      </c>
    </row>
    <row r="17" spans="1:10" ht="13.5" customHeight="1" x14ac:dyDescent="0.2">
      <c r="A17" s="550" t="s">
        <v>129</v>
      </c>
      <c r="B17" s="551" t="s">
        <v>84</v>
      </c>
      <c r="C17" s="551" t="s">
        <v>84</v>
      </c>
      <c r="D17" s="551" t="s">
        <v>84</v>
      </c>
      <c r="E17" s="551">
        <v>185.34174630800001</v>
      </c>
      <c r="F17" s="551">
        <v>163.730733348</v>
      </c>
      <c r="G17" s="551">
        <v>193.367460733</v>
      </c>
      <c r="H17" s="552">
        <v>185.34174630800001</v>
      </c>
      <c r="I17" s="552">
        <v>188.35941153300001</v>
      </c>
      <c r="J17" s="552">
        <v>188.33883919799999</v>
      </c>
    </row>
    <row r="18" spans="1:10" ht="13.5" customHeight="1" x14ac:dyDescent="0.2">
      <c r="A18" s="548" t="s">
        <v>130</v>
      </c>
      <c r="B18" s="549" t="s">
        <v>84</v>
      </c>
      <c r="C18" s="549" t="s">
        <v>84</v>
      </c>
      <c r="D18" s="549" t="s">
        <v>84</v>
      </c>
      <c r="E18" s="549">
        <v>143.42525614100001</v>
      </c>
      <c r="F18" s="549">
        <v>118.56728101</v>
      </c>
      <c r="G18" s="549">
        <v>160.87217866</v>
      </c>
      <c r="H18" s="370">
        <v>143.42525614100001</v>
      </c>
      <c r="I18" s="370">
        <v>153.723447085</v>
      </c>
      <c r="J18" s="370">
        <v>153.65324120700001</v>
      </c>
    </row>
    <row r="19" spans="1:10" ht="13.5" customHeight="1" x14ac:dyDescent="0.2">
      <c r="A19" s="569" t="s">
        <v>131</v>
      </c>
      <c r="B19" s="570" t="s">
        <v>84</v>
      </c>
      <c r="C19" s="570" t="s">
        <v>84</v>
      </c>
      <c r="D19" s="570" t="s">
        <v>84</v>
      </c>
      <c r="E19" s="570">
        <v>9.9026946640000002</v>
      </c>
      <c r="F19" s="570">
        <v>1.8026267229999999</v>
      </c>
      <c r="G19" s="570">
        <v>2.1370041830000002</v>
      </c>
      <c r="H19" s="571">
        <v>9.9026946640000002</v>
      </c>
      <c r="I19" s="571">
        <v>2.0805006850000001</v>
      </c>
      <c r="J19" s="571">
        <v>2.1338269439999999</v>
      </c>
    </row>
    <row r="20" spans="1:10" ht="13.5" customHeight="1" x14ac:dyDescent="0.2">
      <c r="A20" s="688" t="s">
        <v>544</v>
      </c>
      <c r="B20" s="549" t="s">
        <v>84</v>
      </c>
      <c r="C20" s="549" t="s">
        <v>84</v>
      </c>
      <c r="D20" s="549" t="s">
        <v>84</v>
      </c>
      <c r="E20" s="549">
        <v>32.013795502999997</v>
      </c>
      <c r="F20" s="549">
        <v>43.360825616</v>
      </c>
      <c r="G20" s="549">
        <v>30.358277889</v>
      </c>
      <c r="H20" s="370">
        <v>32.013795502999997</v>
      </c>
      <c r="I20" s="370">
        <v>32.555463762000002</v>
      </c>
      <c r="J20" s="370">
        <v>32.551771045999999</v>
      </c>
    </row>
    <row r="21" spans="1:10" ht="13.5" customHeight="1" x14ac:dyDescent="0.2">
      <c r="A21" s="569" t="s">
        <v>132</v>
      </c>
      <c r="B21" s="570" t="s">
        <v>84</v>
      </c>
      <c r="C21" s="570" t="s">
        <v>84</v>
      </c>
      <c r="D21" s="570" t="s">
        <v>84</v>
      </c>
      <c r="E21" s="570">
        <v>31.960903656999999</v>
      </c>
      <c r="F21" s="570">
        <v>19.699211130999998</v>
      </c>
      <c r="G21" s="570">
        <v>13.821453375999999</v>
      </c>
      <c r="H21" s="571">
        <v>31.960903656999999</v>
      </c>
      <c r="I21" s="571">
        <v>14.814683823999999</v>
      </c>
      <c r="J21" s="571">
        <v>14.931574784</v>
      </c>
    </row>
    <row r="22" spans="1:10" ht="13.5" customHeight="1" x14ac:dyDescent="0.2">
      <c r="A22" s="548" t="s">
        <v>133</v>
      </c>
      <c r="B22" s="549" t="s">
        <v>84</v>
      </c>
      <c r="C22" s="549" t="s">
        <v>84</v>
      </c>
      <c r="D22" s="549" t="s">
        <v>84</v>
      </c>
      <c r="E22" s="549">
        <v>80.804192724999993</v>
      </c>
      <c r="F22" s="549">
        <v>69.641968409</v>
      </c>
      <c r="G22" s="549">
        <v>50.726567815999999</v>
      </c>
      <c r="H22" s="370">
        <v>80.804192724999993</v>
      </c>
      <c r="I22" s="370">
        <v>53.922914550999998</v>
      </c>
      <c r="J22" s="370">
        <v>54.106172342999997</v>
      </c>
    </row>
    <row r="23" spans="1:10" ht="13.5" customHeight="1" x14ac:dyDescent="0.2">
      <c r="A23" s="572" t="s">
        <v>134</v>
      </c>
      <c r="B23" s="573" t="s">
        <v>84</v>
      </c>
      <c r="C23" s="573" t="s">
        <v>84</v>
      </c>
      <c r="D23" s="573" t="s">
        <v>84</v>
      </c>
      <c r="E23" s="573">
        <v>22.592446547000002</v>
      </c>
      <c r="F23" s="573">
        <v>17.926989892999998</v>
      </c>
      <c r="G23" s="573">
        <v>17.188869826000001</v>
      </c>
      <c r="H23" s="574">
        <v>22.592446547000002</v>
      </c>
      <c r="I23" s="574">
        <v>17.313598227</v>
      </c>
      <c r="J23" s="574">
        <v>17.349585730000001</v>
      </c>
    </row>
    <row r="24" spans="1:10" ht="13.5" customHeight="1" x14ac:dyDescent="0.25">
      <c r="A24" s="556" t="s">
        <v>135</v>
      </c>
      <c r="B24" s="557" t="s">
        <v>84</v>
      </c>
      <c r="C24" s="557" t="s">
        <v>84</v>
      </c>
      <c r="D24" s="557" t="s">
        <v>84</v>
      </c>
      <c r="E24" s="557">
        <v>125.23723270000001</v>
      </c>
      <c r="F24" s="557">
        <v>134.795405649</v>
      </c>
      <c r="G24" s="557">
        <v>109.971388498</v>
      </c>
      <c r="H24" s="354">
        <v>125.23723270000001</v>
      </c>
      <c r="I24" s="354">
        <v>114.166180238</v>
      </c>
      <c r="J24" s="354">
        <v>114.241654946</v>
      </c>
    </row>
    <row r="25" spans="1:10" ht="13.5" customHeight="1" x14ac:dyDescent="0.25">
      <c r="A25" s="575" t="s">
        <v>136</v>
      </c>
      <c r="B25" s="576" t="s">
        <v>84</v>
      </c>
      <c r="C25" s="576" t="s">
        <v>84</v>
      </c>
      <c r="D25" s="576" t="s">
        <v>84</v>
      </c>
      <c r="E25" s="576">
        <v>77.767856144999996</v>
      </c>
      <c r="F25" s="576">
        <v>69.820711142999997</v>
      </c>
      <c r="G25" s="576">
        <v>58.949118083999998</v>
      </c>
      <c r="H25" s="577">
        <v>77.767856144999996</v>
      </c>
      <c r="I25" s="577">
        <v>60.786212720999998</v>
      </c>
      <c r="J25" s="577">
        <v>60.901981712999998</v>
      </c>
    </row>
    <row r="26" spans="1:10" ht="13.5" customHeight="1" x14ac:dyDescent="0.25">
      <c r="A26" s="556" t="s">
        <v>137</v>
      </c>
      <c r="B26" s="557" t="s">
        <v>84</v>
      </c>
      <c r="C26" s="557" t="s">
        <v>84</v>
      </c>
      <c r="D26" s="557" t="s">
        <v>84</v>
      </c>
      <c r="E26" s="557">
        <v>176.47998941</v>
      </c>
      <c r="F26" s="557">
        <v>250.58321295299999</v>
      </c>
      <c r="G26" s="557">
        <v>217.036044151</v>
      </c>
      <c r="H26" s="354">
        <v>176.47998941</v>
      </c>
      <c r="I26" s="354">
        <v>222.70488435999999</v>
      </c>
      <c r="J26" s="354">
        <v>222.38975529000001</v>
      </c>
    </row>
    <row r="27" spans="1:10" ht="13.5" customHeight="1" x14ac:dyDescent="0.2">
      <c r="A27" s="569" t="s">
        <v>138</v>
      </c>
      <c r="B27" s="570" t="s">
        <v>84</v>
      </c>
      <c r="C27" s="570" t="s">
        <v>84</v>
      </c>
      <c r="D27" s="570" t="s">
        <v>84</v>
      </c>
      <c r="E27" s="570">
        <v>148.35571118600001</v>
      </c>
      <c r="F27" s="570">
        <v>186.14920673399999</v>
      </c>
      <c r="G27" s="570">
        <v>148.33941887</v>
      </c>
      <c r="H27" s="571">
        <v>148.35571118600001</v>
      </c>
      <c r="I27" s="571">
        <v>154.72856148400001</v>
      </c>
      <c r="J27" s="571">
        <v>154.68511583899999</v>
      </c>
    </row>
    <row r="28" spans="1:10" ht="13.5" customHeight="1" x14ac:dyDescent="0.2">
      <c r="A28" s="548" t="s">
        <v>139</v>
      </c>
      <c r="B28" s="549" t="s">
        <v>84</v>
      </c>
      <c r="C28" s="549" t="s">
        <v>84</v>
      </c>
      <c r="D28" s="549" t="s">
        <v>84</v>
      </c>
      <c r="E28" s="549">
        <v>25.253460781000001</v>
      </c>
      <c r="F28" s="549">
        <v>40.929679890000003</v>
      </c>
      <c r="G28" s="549">
        <v>49.932432827</v>
      </c>
      <c r="H28" s="370">
        <v>25.253460781000001</v>
      </c>
      <c r="I28" s="370">
        <v>48.411137001999997</v>
      </c>
      <c r="J28" s="370">
        <v>48.253264129000002</v>
      </c>
    </row>
    <row r="29" spans="1:10" ht="13.5" customHeight="1" x14ac:dyDescent="0.2">
      <c r="A29" s="569" t="s">
        <v>140</v>
      </c>
      <c r="B29" s="570" t="s">
        <v>84</v>
      </c>
      <c r="C29" s="570" t="s">
        <v>84</v>
      </c>
      <c r="D29" s="570" t="s">
        <v>84</v>
      </c>
      <c r="E29" s="570">
        <v>2.870817443</v>
      </c>
      <c r="F29" s="570">
        <v>23.504326328000001</v>
      </c>
      <c r="G29" s="570">
        <v>18.764192454</v>
      </c>
      <c r="H29" s="571">
        <v>2.870817443</v>
      </c>
      <c r="I29" s="571">
        <v>19.565185875000001</v>
      </c>
      <c r="J29" s="571">
        <v>19.451375323000001</v>
      </c>
    </row>
    <row r="30" spans="1:10" ht="13.5" customHeight="1" x14ac:dyDescent="0.25">
      <c r="A30" s="556" t="s">
        <v>141</v>
      </c>
      <c r="B30" s="557" t="s">
        <v>84</v>
      </c>
      <c r="C30" s="557" t="s">
        <v>84</v>
      </c>
      <c r="D30" s="557" t="s">
        <v>84</v>
      </c>
      <c r="E30" s="557">
        <v>71.162081290000003</v>
      </c>
      <c r="F30" s="557">
        <v>106.46882653500001</v>
      </c>
      <c r="G30" s="557">
        <v>80.956447737999994</v>
      </c>
      <c r="H30" s="354">
        <v>71.162081290000003</v>
      </c>
      <c r="I30" s="354">
        <v>85.267559641999995</v>
      </c>
      <c r="J30" s="354">
        <v>85.171398335999996</v>
      </c>
    </row>
    <row r="31" spans="1:10" ht="13.5" customHeight="1" x14ac:dyDescent="0.2">
      <c r="A31" s="569" t="s">
        <v>142</v>
      </c>
      <c r="B31" s="570" t="s">
        <v>84</v>
      </c>
      <c r="C31" s="570" t="s">
        <v>84</v>
      </c>
      <c r="D31" s="570" t="s">
        <v>84</v>
      </c>
      <c r="E31" s="570">
        <v>24.752595781</v>
      </c>
      <c r="F31" s="570">
        <v>22.294036449</v>
      </c>
      <c r="G31" s="570">
        <v>19.939164457</v>
      </c>
      <c r="H31" s="571">
        <v>24.752595781</v>
      </c>
      <c r="I31" s="571">
        <v>20.337093507999999</v>
      </c>
      <c r="J31" s="571">
        <v>20.367195321000001</v>
      </c>
    </row>
    <row r="32" spans="1:10" ht="13.5" customHeight="1" x14ac:dyDescent="0.2">
      <c r="A32" s="548" t="s">
        <v>143</v>
      </c>
      <c r="B32" s="549" t="s">
        <v>84</v>
      </c>
      <c r="C32" s="549" t="s">
        <v>84</v>
      </c>
      <c r="D32" s="549" t="s">
        <v>84</v>
      </c>
      <c r="E32" s="549">
        <v>29.532704669000001</v>
      </c>
      <c r="F32" s="549">
        <v>58.220294125999999</v>
      </c>
      <c r="G32" s="549">
        <v>40.563619043000003</v>
      </c>
      <c r="H32" s="370">
        <v>29.532704669000001</v>
      </c>
      <c r="I32" s="370">
        <v>43.547264853999998</v>
      </c>
      <c r="J32" s="370">
        <v>43.451723364999999</v>
      </c>
    </row>
    <row r="33" spans="1:16" ht="13.5" customHeight="1" x14ac:dyDescent="0.2">
      <c r="A33" s="572" t="s">
        <v>144</v>
      </c>
      <c r="B33" s="573" t="s">
        <v>84</v>
      </c>
      <c r="C33" s="573" t="s">
        <v>84</v>
      </c>
      <c r="D33" s="573" t="s">
        <v>84</v>
      </c>
      <c r="E33" s="573">
        <v>16.876780838999998</v>
      </c>
      <c r="F33" s="573">
        <v>25.954495959999999</v>
      </c>
      <c r="G33" s="573">
        <v>20.453664238000002</v>
      </c>
      <c r="H33" s="574">
        <v>16.876780838999998</v>
      </c>
      <c r="I33" s="574">
        <v>21.383201280000002</v>
      </c>
      <c r="J33" s="574">
        <v>21.352479650999999</v>
      </c>
    </row>
    <row r="34" spans="1:16" ht="13.5" customHeight="1" x14ac:dyDescent="0.25">
      <c r="A34" s="561" t="s">
        <v>145</v>
      </c>
      <c r="B34" s="557" t="s">
        <v>84</v>
      </c>
      <c r="C34" s="557" t="s">
        <v>84</v>
      </c>
      <c r="D34" s="557" t="s">
        <v>84</v>
      </c>
      <c r="E34" s="557">
        <v>760.21820905799996</v>
      </c>
      <c r="F34" s="557">
        <v>796.17863818399996</v>
      </c>
      <c r="G34" s="557">
        <v>672.31270813900005</v>
      </c>
      <c r="H34" s="354">
        <v>760.21820905799996</v>
      </c>
      <c r="I34" s="354">
        <v>693.243719306</v>
      </c>
      <c r="J34" s="354">
        <v>693.70030463099999</v>
      </c>
    </row>
    <row r="35" spans="1:16" ht="13.5" customHeight="1" x14ac:dyDescent="0.25">
      <c r="A35" s="578" t="s">
        <v>146</v>
      </c>
      <c r="B35" s="579" t="s">
        <v>84</v>
      </c>
      <c r="C35" s="579" t="s">
        <v>84</v>
      </c>
      <c r="D35" s="579" t="s">
        <v>84</v>
      </c>
      <c r="E35" s="579">
        <v>780.13753363800004</v>
      </c>
      <c r="F35" s="579">
        <v>786.859657416</v>
      </c>
      <c r="G35" s="579">
        <v>646.20450022399996</v>
      </c>
      <c r="H35" s="580">
        <v>780.13753363800004</v>
      </c>
      <c r="I35" s="580">
        <v>669.97257482600003</v>
      </c>
      <c r="J35" s="580">
        <v>670.72360262300003</v>
      </c>
    </row>
    <row r="36" spans="1:16" ht="13.5" customHeight="1" x14ac:dyDescent="0.25">
      <c r="A36" s="558" t="s">
        <v>147</v>
      </c>
      <c r="B36" s="559" t="s">
        <v>84</v>
      </c>
      <c r="C36" s="559" t="s">
        <v>84</v>
      </c>
      <c r="D36" s="559" t="s">
        <v>84</v>
      </c>
      <c r="E36" s="559">
        <v>19.919324580000001</v>
      </c>
      <c r="F36" s="559">
        <v>-9.3189807679999994</v>
      </c>
      <c r="G36" s="559">
        <v>-26.108207915000001</v>
      </c>
      <c r="H36" s="560">
        <v>19.919324580000001</v>
      </c>
      <c r="I36" s="560">
        <v>-23.27114448</v>
      </c>
      <c r="J36" s="560">
        <v>-22.976702008</v>
      </c>
    </row>
    <row r="37" spans="1:16" ht="13.5" customHeight="1" x14ac:dyDescent="0.2">
      <c r="A37" s="569" t="s">
        <v>148</v>
      </c>
      <c r="B37" s="570" t="s">
        <v>84</v>
      </c>
      <c r="C37" s="570" t="s">
        <v>84</v>
      </c>
      <c r="D37" s="570" t="s">
        <v>84</v>
      </c>
      <c r="E37" s="570">
        <v>47.469376554999997</v>
      </c>
      <c r="F37" s="570">
        <v>64.974694506999995</v>
      </c>
      <c r="G37" s="570">
        <v>51.022270413000001</v>
      </c>
      <c r="H37" s="571">
        <v>47.469376554999997</v>
      </c>
      <c r="I37" s="571">
        <v>53.379967516999997</v>
      </c>
      <c r="J37" s="571">
        <v>53.339673232999999</v>
      </c>
    </row>
    <row r="38" spans="1:16" ht="13.5" customHeight="1" x14ac:dyDescent="0.2">
      <c r="A38" s="548" t="s">
        <v>149</v>
      </c>
      <c r="B38" s="549" t="s">
        <v>84</v>
      </c>
      <c r="C38" s="549" t="s">
        <v>84</v>
      </c>
      <c r="D38" s="549" t="s">
        <v>84</v>
      </c>
      <c r="E38" s="549">
        <v>25.684705396999998</v>
      </c>
      <c r="F38" s="549">
        <v>89.641911468000004</v>
      </c>
      <c r="G38" s="549">
        <v>92.400561478</v>
      </c>
      <c r="H38" s="370">
        <v>25.684705396999998</v>
      </c>
      <c r="I38" s="370">
        <v>91.934401539999996</v>
      </c>
      <c r="J38" s="370">
        <v>91.482757352999997</v>
      </c>
    </row>
    <row r="39" spans="1:16" ht="13.5" customHeight="1" x14ac:dyDescent="0.2">
      <c r="A39" s="572" t="s">
        <v>150</v>
      </c>
      <c r="B39" s="573" t="s">
        <v>84</v>
      </c>
      <c r="C39" s="573" t="s">
        <v>84</v>
      </c>
      <c r="D39" s="573" t="s">
        <v>84</v>
      </c>
      <c r="E39" s="573">
        <v>-21.784671157999998</v>
      </c>
      <c r="F39" s="573">
        <v>24.667216962000001</v>
      </c>
      <c r="G39" s="573">
        <v>41.378291064000003</v>
      </c>
      <c r="H39" s="574">
        <v>-21.784671157999998</v>
      </c>
      <c r="I39" s="574">
        <v>38.554434022999999</v>
      </c>
      <c r="J39" s="574">
        <v>38.143084119000001</v>
      </c>
    </row>
    <row r="40" spans="1:16" ht="13.5" customHeight="1" x14ac:dyDescent="0.25">
      <c r="A40" s="561" t="s">
        <v>151</v>
      </c>
      <c r="B40" s="557" t="s">
        <v>84</v>
      </c>
      <c r="C40" s="557" t="s">
        <v>84</v>
      </c>
      <c r="D40" s="557" t="s">
        <v>84</v>
      </c>
      <c r="E40" s="557">
        <v>807.68758561300001</v>
      </c>
      <c r="F40" s="557">
        <v>861.15333268999996</v>
      </c>
      <c r="G40" s="557">
        <v>723.33497855200005</v>
      </c>
      <c r="H40" s="354">
        <v>807.68758561300001</v>
      </c>
      <c r="I40" s="354">
        <v>746.62368682299996</v>
      </c>
      <c r="J40" s="354">
        <v>747.03997786399998</v>
      </c>
    </row>
    <row r="41" spans="1:16" ht="13.5" customHeight="1" x14ac:dyDescent="0.25">
      <c r="A41" s="578" t="s">
        <v>152</v>
      </c>
      <c r="B41" s="579" t="s">
        <v>84</v>
      </c>
      <c r="C41" s="579" t="s">
        <v>84</v>
      </c>
      <c r="D41" s="579" t="s">
        <v>84</v>
      </c>
      <c r="E41" s="579">
        <v>805.82223903500005</v>
      </c>
      <c r="F41" s="579">
        <v>876.50156888399999</v>
      </c>
      <c r="G41" s="579">
        <v>738.60506170099995</v>
      </c>
      <c r="H41" s="580">
        <v>805.82223903500005</v>
      </c>
      <c r="I41" s="580">
        <v>761.90697636599998</v>
      </c>
      <c r="J41" s="580">
        <v>762.20635997600004</v>
      </c>
    </row>
    <row r="42" spans="1:16" ht="13.5" customHeight="1" x14ac:dyDescent="0.2">
      <c r="A42" s="553" t="s">
        <v>153</v>
      </c>
      <c r="B42" s="554" t="s">
        <v>84</v>
      </c>
      <c r="C42" s="554" t="s">
        <v>84</v>
      </c>
      <c r="D42" s="554" t="s">
        <v>84</v>
      </c>
      <c r="E42" s="554">
        <v>-1.865346578</v>
      </c>
      <c r="F42" s="554">
        <v>15.348236194</v>
      </c>
      <c r="G42" s="554">
        <v>15.270083149</v>
      </c>
      <c r="H42" s="555">
        <v>-1.865346578</v>
      </c>
      <c r="I42" s="555">
        <v>15.283289543</v>
      </c>
      <c r="J42" s="555">
        <v>15.166382111000001</v>
      </c>
    </row>
    <row r="43" spans="1:16" s="7" customFormat="1" ht="13.5" customHeight="1" x14ac:dyDescent="0.25">
      <c r="A43" s="581" t="s">
        <v>211</v>
      </c>
      <c r="B43" s="576" t="s">
        <v>84</v>
      </c>
      <c r="C43" s="576" t="s">
        <v>84</v>
      </c>
      <c r="D43" s="576" t="s">
        <v>84</v>
      </c>
      <c r="E43" s="576">
        <v>628.11722263000001</v>
      </c>
      <c r="F43" s="576">
        <v>732.82368886899997</v>
      </c>
      <c r="G43" s="576">
        <v>617.65908516100001</v>
      </c>
      <c r="H43" s="577">
        <v>628.11722263000001</v>
      </c>
      <c r="I43" s="577">
        <v>637.11973592599998</v>
      </c>
      <c r="J43" s="577">
        <v>637.058363074</v>
      </c>
    </row>
    <row r="44" spans="1:16" ht="13.5" customHeight="1" x14ac:dyDescent="0.25">
      <c r="A44" s="556" t="s">
        <v>154</v>
      </c>
      <c r="B44" s="549"/>
      <c r="C44" s="549"/>
      <c r="D44" s="549"/>
      <c r="E44" s="549"/>
      <c r="F44" s="549"/>
      <c r="G44" s="549"/>
      <c r="H44" s="563"/>
      <c r="I44" s="563"/>
      <c r="J44" s="563"/>
    </row>
    <row r="45" spans="1:16" ht="13.5" customHeight="1" x14ac:dyDescent="0.25">
      <c r="A45" s="334" t="s">
        <v>288</v>
      </c>
      <c r="B45" s="473" t="s">
        <v>84</v>
      </c>
      <c r="C45" s="473" t="s">
        <v>84</v>
      </c>
      <c r="D45" s="473" t="s">
        <v>84</v>
      </c>
      <c r="E45" s="473">
        <v>583.73821964800004</v>
      </c>
      <c r="F45" s="473">
        <v>545.59542523100004</v>
      </c>
      <c r="G45" s="473">
        <v>455.276663988</v>
      </c>
      <c r="H45" s="474">
        <v>583.73821964800004</v>
      </c>
      <c r="I45" s="474">
        <v>470.53883494600001</v>
      </c>
      <c r="J45" s="474">
        <v>471.31054934100001</v>
      </c>
      <c r="L45" s="7"/>
      <c r="M45" s="7"/>
      <c r="N45" s="7"/>
      <c r="O45" s="7"/>
      <c r="P45" s="7"/>
    </row>
    <row r="46" spans="1:16" ht="13.5" customHeight="1" x14ac:dyDescent="0.25">
      <c r="A46" s="333" t="s">
        <v>378</v>
      </c>
      <c r="B46" s="472" t="s">
        <v>84</v>
      </c>
      <c r="C46" s="472" t="s">
        <v>84</v>
      </c>
      <c r="D46" s="472" t="s">
        <v>84</v>
      </c>
      <c r="E46" s="472">
        <v>349.87533228500001</v>
      </c>
      <c r="F46" s="472">
        <v>426.34969092400002</v>
      </c>
      <c r="G46" s="472">
        <v>411.026670782</v>
      </c>
      <c r="H46" s="330">
        <v>349.87533228500001</v>
      </c>
      <c r="I46" s="330">
        <v>413.61597282499997</v>
      </c>
      <c r="J46" s="330">
        <v>413.18143362699999</v>
      </c>
    </row>
    <row r="47" spans="1:16" ht="13.5" customHeight="1" x14ac:dyDescent="0.25">
      <c r="A47" s="334" t="s">
        <v>289</v>
      </c>
      <c r="B47" s="473" t="s">
        <v>84</v>
      </c>
      <c r="C47" s="473" t="s">
        <v>84</v>
      </c>
      <c r="D47" s="473" t="s">
        <v>84</v>
      </c>
      <c r="E47" s="473">
        <v>295.397167991</v>
      </c>
      <c r="F47" s="473">
        <v>348.974815664</v>
      </c>
      <c r="G47" s="473">
        <v>211.53915891099999</v>
      </c>
      <c r="H47" s="474">
        <v>295.397167991</v>
      </c>
      <c r="I47" s="474">
        <v>234.763198526</v>
      </c>
      <c r="J47" s="474">
        <v>235.17655860900001</v>
      </c>
    </row>
    <row r="48" spans="1:16" ht="13.5" customHeight="1" x14ac:dyDescent="0.25">
      <c r="A48" s="333" t="s">
        <v>290</v>
      </c>
      <c r="B48" s="472" t="s">
        <v>84</v>
      </c>
      <c r="C48" s="472" t="s">
        <v>84</v>
      </c>
      <c r="D48" s="472" t="s">
        <v>84</v>
      </c>
      <c r="E48" s="472">
        <v>708.97545234799998</v>
      </c>
      <c r="F48" s="472">
        <v>680.39083088100006</v>
      </c>
      <c r="G48" s="472">
        <v>565.24805248600001</v>
      </c>
      <c r="H48" s="330">
        <v>708.97545234799998</v>
      </c>
      <c r="I48" s="330">
        <v>584.70501518399999</v>
      </c>
      <c r="J48" s="330">
        <v>585.552204287</v>
      </c>
    </row>
    <row r="49" spans="1:10" ht="13.5" customHeight="1" x14ac:dyDescent="0.25">
      <c r="A49" s="334" t="s">
        <v>546</v>
      </c>
      <c r="B49" s="473" t="s">
        <v>84</v>
      </c>
      <c r="C49" s="473" t="s">
        <v>84</v>
      </c>
      <c r="D49" s="473" t="s">
        <v>84</v>
      </c>
      <c r="E49" s="473">
        <v>149.10175663800001</v>
      </c>
      <c r="F49" s="473">
        <v>193.63356249099999</v>
      </c>
      <c r="G49" s="473">
        <v>152.04227418400001</v>
      </c>
      <c r="H49" s="474">
        <v>149.10175663800001</v>
      </c>
      <c r="I49" s="474">
        <v>159.07041920899999</v>
      </c>
      <c r="J49" s="474">
        <v>159.00245982600001</v>
      </c>
    </row>
    <row r="50" spans="1:10" ht="13.5" customHeight="1" x14ac:dyDescent="0.25">
      <c r="A50" s="545" t="s">
        <v>291</v>
      </c>
      <c r="B50" s="546" t="s">
        <v>84</v>
      </c>
      <c r="C50" s="546" t="s">
        <v>84</v>
      </c>
      <c r="D50" s="546" t="s">
        <v>84</v>
      </c>
      <c r="E50" s="546">
        <v>628.11722263000001</v>
      </c>
      <c r="F50" s="546">
        <v>732.82368886899997</v>
      </c>
      <c r="G50" s="546">
        <v>617.65908516100001</v>
      </c>
      <c r="H50" s="547">
        <v>628.11722263000001</v>
      </c>
      <c r="I50" s="547">
        <v>637.11973592599998</v>
      </c>
      <c r="J50" s="547">
        <v>637.058363074</v>
      </c>
    </row>
    <row r="51" spans="1:10" ht="13.5" customHeight="1" x14ac:dyDescent="0.25">
      <c r="A51" s="572" t="s">
        <v>379</v>
      </c>
      <c r="B51" s="573" t="s">
        <v>84</v>
      </c>
      <c r="C51" s="573" t="s">
        <v>84</v>
      </c>
      <c r="D51" s="573" t="s">
        <v>84</v>
      </c>
      <c r="E51" s="573">
        <v>143.42525614100001</v>
      </c>
      <c r="F51" s="573">
        <v>118.56728101</v>
      </c>
      <c r="G51" s="573">
        <v>160.87217866</v>
      </c>
      <c r="H51" s="574">
        <v>143.42525614100001</v>
      </c>
      <c r="I51" s="574">
        <v>153.723447085</v>
      </c>
      <c r="J51" s="574">
        <v>153.65324120700001</v>
      </c>
    </row>
    <row r="52" spans="1:10" ht="12.75" customHeight="1" x14ac:dyDescent="0.2">
      <c r="A52" s="22" t="s">
        <v>216</v>
      </c>
    </row>
    <row r="53" spans="1:10" s="423" customFormat="1" x14ac:dyDescent="0.2">
      <c r="A53" s="217" t="s">
        <v>478</v>
      </c>
    </row>
    <row r="54" spans="1:10" s="423" customFormat="1" x14ac:dyDescent="0.2">
      <c r="A54" s="217" t="s">
        <v>413</v>
      </c>
    </row>
    <row r="55" spans="1:10" x14ac:dyDescent="0.2">
      <c r="A55" s="242" t="s">
        <v>224</v>
      </c>
      <c r="B55" s="196"/>
      <c r="C55" s="196"/>
      <c r="D55" s="211"/>
      <c r="E55" s="196"/>
      <c r="F55" s="196"/>
      <c r="G55" s="211"/>
      <c r="H55" s="196"/>
      <c r="I55" s="196"/>
      <c r="J55" s="196"/>
    </row>
    <row r="56" spans="1:10" x14ac:dyDescent="0.2">
      <c r="A56" s="242" t="s">
        <v>723</v>
      </c>
      <c r="B56" s="3"/>
      <c r="C56" s="3"/>
      <c r="D56" s="212"/>
      <c r="E56" s="3"/>
      <c r="F56" s="3"/>
      <c r="G56" s="3"/>
      <c r="H56" s="3"/>
      <c r="I56" s="3"/>
      <c r="J56" s="3"/>
    </row>
    <row r="59" spans="1:10" s="423" customFormat="1" ht="12.75" customHeight="1" x14ac:dyDescent="0.2">
      <c r="A59" s="767" t="s">
        <v>164</v>
      </c>
      <c r="B59" s="768"/>
      <c r="C59" s="768"/>
      <c r="D59" s="769"/>
      <c r="E59" s="769"/>
      <c r="F59" s="769"/>
      <c r="G59" s="769"/>
      <c r="H59" s="769"/>
      <c r="I59" s="769"/>
      <c r="J59" s="769"/>
    </row>
    <row r="60" spans="1:10" s="423" customFormat="1" ht="39" customHeight="1" x14ac:dyDescent="0.2">
      <c r="A60" s="813" t="s">
        <v>165</v>
      </c>
      <c r="B60" s="813"/>
      <c r="C60" s="813"/>
      <c r="D60" s="813"/>
      <c r="E60" s="813"/>
      <c r="F60" s="813"/>
      <c r="G60" s="813"/>
      <c r="H60" s="813"/>
      <c r="I60" s="813"/>
      <c r="J60" s="813"/>
    </row>
    <row r="61" spans="1:10" s="423" customFormat="1" ht="12.75" customHeight="1" x14ac:dyDescent="0.3">
      <c r="A61" s="469"/>
      <c r="B61" s="768"/>
      <c r="C61" s="768"/>
      <c r="D61" s="769"/>
      <c r="E61" s="769"/>
      <c r="F61" s="769"/>
      <c r="G61" s="769"/>
      <c r="H61" s="769"/>
      <c r="I61" s="769"/>
      <c r="J61" s="769"/>
    </row>
    <row r="62" spans="1:10" s="423" customFormat="1" ht="24.75" customHeight="1" x14ac:dyDescent="0.2">
      <c r="A62" s="814" t="s">
        <v>709</v>
      </c>
      <c r="B62" s="814"/>
      <c r="C62" s="814"/>
      <c r="D62" s="814"/>
      <c r="E62" s="814"/>
      <c r="F62" s="814"/>
      <c r="G62" s="814"/>
      <c r="H62" s="814"/>
      <c r="I62" s="814"/>
      <c r="J62" s="814"/>
    </row>
    <row r="63" spans="1:10" s="423" customFormat="1" ht="12.75" customHeight="1" x14ac:dyDescent="0.3">
      <c r="A63" s="469"/>
      <c r="B63" s="768"/>
      <c r="C63" s="768"/>
      <c r="D63" s="769"/>
      <c r="E63" s="769"/>
      <c r="F63" s="769"/>
      <c r="G63" s="769"/>
      <c r="H63" s="769"/>
      <c r="I63" s="769"/>
      <c r="J63" s="769"/>
    </row>
    <row r="64" spans="1:10" ht="26.25" customHeight="1" x14ac:dyDescent="0.2">
      <c r="A64" s="815" t="s">
        <v>710</v>
      </c>
      <c r="B64" s="815"/>
      <c r="C64" s="815"/>
      <c r="D64" s="815"/>
      <c r="E64" s="815"/>
      <c r="F64" s="815"/>
      <c r="G64" s="815"/>
      <c r="H64" s="815"/>
      <c r="I64" s="815"/>
      <c r="J64" s="815"/>
    </row>
    <row r="65" spans="1:10" ht="12.75" customHeight="1" x14ac:dyDescent="0.2">
      <c r="A65" s="770"/>
      <c r="B65" s="764"/>
      <c r="C65" s="764"/>
      <c r="D65" s="764"/>
      <c r="E65" s="764"/>
      <c r="F65" s="764"/>
      <c r="G65" s="47"/>
      <c r="H65" s="47"/>
      <c r="I65" s="47"/>
      <c r="J65" s="47"/>
    </row>
    <row r="66" spans="1:10" ht="12.75" customHeight="1" x14ac:dyDescent="0.2">
      <c r="A66" s="815" t="s">
        <v>711</v>
      </c>
      <c r="B66" s="815"/>
      <c r="C66" s="815"/>
      <c r="D66" s="815"/>
      <c r="E66" s="815"/>
      <c r="F66" s="815"/>
      <c r="G66" s="815"/>
      <c r="H66" s="815"/>
      <c r="I66" s="815"/>
      <c r="J66" s="815"/>
    </row>
    <row r="67" spans="1:10" ht="12.75" customHeight="1" x14ac:dyDescent="0.2">
      <c r="A67" s="765"/>
      <c r="B67" s="765"/>
      <c r="C67" s="765"/>
      <c r="D67" s="765"/>
      <c r="E67" s="765"/>
      <c r="F67" s="765"/>
      <c r="G67" s="47"/>
      <c r="H67" s="47"/>
      <c r="I67" s="47"/>
      <c r="J67" s="47"/>
    </row>
    <row r="68" spans="1:10" ht="24.75" customHeight="1" x14ac:dyDescent="0.2">
      <c r="A68" s="815" t="s">
        <v>712</v>
      </c>
      <c r="B68" s="815"/>
      <c r="C68" s="815"/>
      <c r="D68" s="815"/>
      <c r="E68" s="815"/>
      <c r="F68" s="815"/>
      <c r="G68" s="815"/>
      <c r="H68" s="815"/>
      <c r="I68" s="815"/>
      <c r="J68" s="815"/>
    </row>
    <row r="69" spans="1:10" ht="12.75" customHeight="1" x14ac:dyDescent="0.2">
      <c r="A69" s="764"/>
      <c r="B69" s="764"/>
      <c r="C69" s="764"/>
      <c r="D69" s="764"/>
      <c r="E69" s="764"/>
      <c r="F69" s="764"/>
      <c r="G69" s="47"/>
      <c r="H69" s="47"/>
      <c r="I69" s="47"/>
      <c r="J69" s="47"/>
    </row>
    <row r="70" spans="1:10" ht="21" customHeight="1" x14ac:dyDescent="0.2">
      <c r="A70" s="815" t="s">
        <v>713</v>
      </c>
      <c r="B70" s="815"/>
      <c r="C70" s="815"/>
      <c r="D70" s="815"/>
      <c r="E70" s="815"/>
      <c r="F70" s="815"/>
      <c r="G70" s="815"/>
      <c r="H70" s="815"/>
      <c r="I70" s="815"/>
      <c r="J70" s="815"/>
    </row>
    <row r="71" spans="1:10" ht="12.75" customHeight="1" x14ac:dyDescent="0.2">
      <c r="A71" s="764"/>
      <c r="B71" s="764"/>
      <c r="C71" s="764"/>
      <c r="D71" s="764"/>
      <c r="E71" s="764"/>
      <c r="F71" s="764"/>
      <c r="G71" s="47"/>
      <c r="H71" s="47"/>
      <c r="I71" s="47"/>
      <c r="J71" s="47"/>
    </row>
    <row r="72" spans="1:10" ht="48.75" customHeight="1" x14ac:dyDescent="0.2">
      <c r="A72" s="815" t="s">
        <v>714</v>
      </c>
      <c r="B72" s="815"/>
      <c r="C72" s="815"/>
      <c r="D72" s="815"/>
      <c r="E72" s="815"/>
      <c r="F72" s="815"/>
      <c r="G72" s="815"/>
      <c r="H72" s="815"/>
      <c r="I72" s="815"/>
      <c r="J72" s="815"/>
    </row>
    <row r="73" spans="1:10" ht="12.75" customHeight="1" x14ac:dyDescent="0.2">
      <c r="A73" s="770"/>
      <c r="B73" s="764"/>
      <c r="C73" s="764"/>
      <c r="D73" s="764"/>
      <c r="E73" s="764"/>
      <c r="F73" s="764"/>
      <c r="G73" s="47"/>
      <c r="H73" s="47"/>
      <c r="I73" s="47"/>
      <c r="J73" s="47"/>
    </row>
    <row r="74" spans="1:10" ht="27" customHeight="1" x14ac:dyDescent="0.2">
      <c r="A74" s="815" t="s">
        <v>715</v>
      </c>
      <c r="B74" s="815"/>
      <c r="C74" s="815"/>
      <c r="D74" s="815"/>
      <c r="E74" s="815"/>
      <c r="F74" s="815"/>
      <c r="G74" s="815"/>
      <c r="H74" s="815"/>
      <c r="I74" s="815"/>
      <c r="J74" s="815"/>
    </row>
    <row r="75" spans="1:10" ht="12.75" customHeight="1" x14ac:dyDescent="0.2">
      <c r="A75" s="771"/>
      <c r="B75" s="764"/>
      <c r="C75" s="764"/>
      <c r="D75" s="764"/>
      <c r="E75" s="764"/>
      <c r="F75" s="764"/>
      <c r="G75" s="47"/>
      <c r="H75" s="47"/>
      <c r="I75" s="47"/>
      <c r="J75" s="47"/>
    </row>
    <row r="76" spans="1:10" ht="19.5" customHeight="1" x14ac:dyDescent="0.2">
      <c r="A76" s="815" t="s">
        <v>716</v>
      </c>
      <c r="B76" s="815"/>
      <c r="C76" s="815"/>
      <c r="D76" s="815"/>
      <c r="E76" s="815"/>
      <c r="F76" s="815"/>
      <c r="G76" s="815"/>
      <c r="H76" s="815"/>
      <c r="I76" s="815"/>
      <c r="J76" s="815"/>
    </row>
    <row r="77" spans="1:10" ht="12.75" customHeight="1" x14ac:dyDescent="0.2">
      <c r="A77" s="771"/>
      <c r="B77" s="764"/>
      <c r="C77" s="764"/>
      <c r="D77" s="764"/>
      <c r="E77" s="764"/>
      <c r="F77" s="764"/>
      <c r="G77" s="47"/>
      <c r="H77" s="47"/>
      <c r="I77" s="47"/>
      <c r="J77" s="47"/>
    </row>
    <row r="78" spans="1:10" ht="22.5" customHeight="1" x14ac:dyDescent="0.2">
      <c r="A78" s="815" t="s">
        <v>717</v>
      </c>
      <c r="B78" s="815"/>
      <c r="C78" s="815"/>
      <c r="D78" s="815"/>
      <c r="E78" s="815"/>
      <c r="F78" s="815"/>
      <c r="G78" s="815"/>
      <c r="H78" s="815"/>
      <c r="I78" s="815"/>
      <c r="J78" s="815"/>
    </row>
    <row r="79" spans="1:10" ht="12" customHeight="1" x14ac:dyDescent="0.2">
      <c r="A79" s="765"/>
      <c r="B79" s="765"/>
      <c r="C79" s="765"/>
      <c r="D79" s="765"/>
      <c r="E79" s="765"/>
      <c r="F79" s="765"/>
      <c r="G79" s="47"/>
      <c r="H79" s="47"/>
      <c r="I79" s="47"/>
      <c r="J79" s="47"/>
    </row>
    <row r="80" spans="1:10" ht="39.75" customHeight="1" x14ac:dyDescent="0.2">
      <c r="A80" s="815" t="s">
        <v>718</v>
      </c>
      <c r="B80" s="815"/>
      <c r="C80" s="815"/>
      <c r="D80" s="815"/>
      <c r="E80" s="815"/>
      <c r="F80" s="815"/>
      <c r="G80" s="815"/>
      <c r="H80" s="815"/>
      <c r="I80" s="815"/>
      <c r="J80" s="815"/>
    </row>
    <row r="81" spans="1:10" ht="12.75" customHeight="1" x14ac:dyDescent="0.2">
      <c r="A81" s="771"/>
      <c r="B81" s="764"/>
      <c r="C81" s="764"/>
      <c r="D81" s="764"/>
      <c r="E81" s="764"/>
      <c r="F81" s="764"/>
      <c r="G81" s="47"/>
      <c r="H81" s="47"/>
      <c r="I81" s="47"/>
      <c r="J81" s="47"/>
    </row>
    <row r="82" spans="1:10" ht="33.75" customHeight="1" x14ac:dyDescent="0.2">
      <c r="A82" s="815" t="s">
        <v>719</v>
      </c>
      <c r="B82" s="815"/>
      <c r="C82" s="815"/>
      <c r="D82" s="815"/>
      <c r="E82" s="815"/>
      <c r="F82" s="815"/>
      <c r="G82" s="815"/>
      <c r="H82" s="815"/>
      <c r="I82" s="815"/>
      <c r="J82" s="815"/>
    </row>
    <row r="83" spans="1:10" ht="12.75" customHeight="1" x14ac:dyDescent="0.2">
      <c r="A83" s="771"/>
      <c r="B83" s="764"/>
      <c r="C83" s="764"/>
      <c r="D83" s="764"/>
      <c r="E83" s="764"/>
      <c r="F83" s="764"/>
      <c r="G83" s="47"/>
      <c r="H83" s="47"/>
      <c r="I83" s="47"/>
      <c r="J83" s="47"/>
    </row>
    <row r="84" spans="1:10" ht="21" customHeight="1" x14ac:dyDescent="0.2">
      <c r="A84" s="815" t="s">
        <v>720</v>
      </c>
      <c r="B84" s="815"/>
      <c r="C84" s="815"/>
      <c r="D84" s="815"/>
      <c r="E84" s="815"/>
      <c r="F84" s="815"/>
      <c r="G84" s="815"/>
      <c r="H84" s="815"/>
      <c r="I84" s="815"/>
      <c r="J84" s="815"/>
    </row>
    <row r="85" spans="1:10" s="423" customFormat="1" ht="12.75" customHeight="1" x14ac:dyDescent="0.2">
      <c r="A85" s="772"/>
      <c r="B85" s="768"/>
      <c r="C85" s="768"/>
      <c r="D85" s="769"/>
      <c r="E85" s="769"/>
      <c r="F85" s="769"/>
      <c r="G85" s="769"/>
      <c r="H85" s="769"/>
      <c r="I85" s="769"/>
      <c r="J85" s="769"/>
    </row>
    <row r="86" spans="1:10" s="423" customFormat="1" ht="14.25" customHeight="1" x14ac:dyDescent="0.2">
      <c r="A86" s="812" t="s">
        <v>166</v>
      </c>
      <c r="B86" s="812"/>
      <c r="C86" s="812"/>
      <c r="D86" s="812"/>
      <c r="E86" s="812"/>
      <c r="F86" s="812"/>
      <c r="G86" s="812"/>
      <c r="H86" s="812"/>
      <c r="I86" s="812"/>
      <c r="J86" s="812"/>
    </row>
    <row r="87" spans="1:10" s="423" customFormat="1" ht="12.75" customHeight="1" x14ac:dyDescent="0.2">
      <c r="A87" s="773" t="s">
        <v>167</v>
      </c>
      <c r="B87" s="768"/>
      <c r="C87" s="768"/>
      <c r="D87" s="769"/>
      <c r="E87" s="769"/>
      <c r="F87" s="769"/>
      <c r="G87" s="769"/>
      <c r="H87" s="769"/>
      <c r="I87" s="769"/>
      <c r="J87" s="769"/>
    </row>
    <row r="89" spans="1:10" ht="66.75" customHeight="1" x14ac:dyDescent="0.2">
      <c r="A89" s="809" t="s">
        <v>731</v>
      </c>
      <c r="B89" s="809"/>
      <c r="C89" s="809"/>
      <c r="D89" s="809"/>
      <c r="E89" s="809"/>
      <c r="F89" s="809"/>
      <c r="G89" s="809"/>
      <c r="H89" s="809"/>
      <c r="I89" s="809"/>
      <c r="J89" s="809"/>
    </row>
    <row r="90" spans="1:10" x14ac:dyDescent="0.2">
      <c r="A90" s="47"/>
      <c r="B90" s="47"/>
      <c r="C90" s="47"/>
      <c r="D90" s="47"/>
      <c r="E90" s="47"/>
      <c r="F90" s="47"/>
      <c r="G90" s="47"/>
      <c r="H90" s="192"/>
      <c r="I90" s="192"/>
      <c r="J90" s="47"/>
    </row>
    <row r="91" spans="1:10" ht="24.75" customHeight="1" x14ac:dyDescent="0.2">
      <c r="A91" s="810" t="s">
        <v>729</v>
      </c>
      <c r="B91" s="810"/>
      <c r="C91" s="810"/>
      <c r="D91" s="810"/>
      <c r="E91" s="810"/>
      <c r="F91" s="810"/>
      <c r="G91" s="810"/>
      <c r="H91" s="810"/>
      <c r="I91" s="810"/>
      <c r="J91" s="810"/>
    </row>
    <row r="92" spans="1:10" x14ac:dyDescent="0.2">
      <c r="A92" s="47"/>
      <c r="B92" s="47"/>
      <c r="C92" s="47"/>
      <c r="D92" s="47"/>
      <c r="E92" s="47"/>
      <c r="F92" s="47"/>
      <c r="G92" s="47"/>
      <c r="H92" s="192"/>
      <c r="I92" s="192"/>
      <c r="J92" s="47"/>
    </row>
    <row r="93" spans="1:10" ht="42" customHeight="1" x14ac:dyDescent="0.2">
      <c r="A93" s="809" t="s">
        <v>730</v>
      </c>
      <c r="B93" s="811"/>
      <c r="C93" s="811"/>
      <c r="D93" s="811"/>
      <c r="E93" s="811"/>
      <c r="F93" s="811"/>
      <c r="G93" s="811"/>
      <c r="H93" s="811"/>
      <c r="I93" s="811"/>
      <c r="J93" s="811"/>
    </row>
  </sheetData>
  <mergeCells count="17">
    <mergeCell ref="A70:J70"/>
    <mergeCell ref="A72:J72"/>
    <mergeCell ref="A84:J84"/>
    <mergeCell ref="A86:J86"/>
    <mergeCell ref="A74:J74"/>
    <mergeCell ref="A76:J76"/>
    <mergeCell ref="A78:J78"/>
    <mergeCell ref="A60:J60"/>
    <mergeCell ref="A62:J62"/>
    <mergeCell ref="A64:J64"/>
    <mergeCell ref="A66:J66"/>
    <mergeCell ref="A68:J68"/>
    <mergeCell ref="A80:J80"/>
    <mergeCell ref="A82:J82"/>
    <mergeCell ref="A89:J89"/>
    <mergeCell ref="A91:J91"/>
    <mergeCell ref="A93:J93"/>
  </mergeCells>
  <pageMargins left="0.70866141732283472" right="0.70866141732283472" top="0.74803149606299213" bottom="0.74803149606299213" header="0.31496062992125984" footer="0.31496062992125984"/>
  <pageSetup paperSize="9" scale="64" firstPageNumber="18" fitToHeight="2" orientation="landscape" useFirstPageNumber="1" r:id="rId1"/>
  <headerFooter>
    <oddHeader>&amp;RLes groupements à fiscalité propre en 2020</oddHeader>
    <oddFooter>&amp;LDirection Générale des Collectivité Locale / DESL&amp;C&amp;P&amp;RMise en ligne : avril 2022</oddFooter>
    <evenHeader>&amp;RLes groupements à fiscalité propre en 2019</evenHeader>
    <evenFooter>&amp;LDirection Générales des Collectivités Locales / DESL&amp;C&amp;P+17&amp;RMise en ligne : mai 2021</evenFooter>
    <firstHeader>&amp;RLes groupements à fiscalité propre en 2019</firstHeader>
    <firstFooter>&amp;LDirection Générale des Collectivités Locales / DESL&amp;C&amp;P+4&amp;RMise en ligne : mai 2021</firstFoot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5"/>
  <sheetViews>
    <sheetView zoomScaleNormal="100" workbookViewId="0">
      <selection activeCell="C28" sqref="C28:J29"/>
    </sheetView>
  </sheetViews>
  <sheetFormatPr baseColWidth="10" defaultColWidth="11.42578125" defaultRowHeight="12.75" x14ac:dyDescent="0.2"/>
  <cols>
    <col min="1" max="1" width="77.42578125" style="423" customWidth="1"/>
    <col min="2" max="7" width="14.7109375" style="423" customWidth="1"/>
    <col min="8" max="8" width="15.42578125" style="423" customWidth="1"/>
    <col min="9" max="9" width="16.5703125" style="423" customWidth="1"/>
    <col min="10" max="10" width="14.5703125" style="423" customWidth="1"/>
    <col min="11" max="16384" width="11.42578125" style="423"/>
  </cols>
  <sheetData>
    <row r="1" spans="1:12" ht="19.5" customHeight="1" x14ac:dyDescent="0.25">
      <c r="A1" s="436" t="s">
        <v>735</v>
      </c>
    </row>
    <row r="2" spans="1:12" ht="12.75" customHeight="1" thickBot="1" x14ac:dyDescent="0.25">
      <c r="J2" s="437" t="s">
        <v>64</v>
      </c>
    </row>
    <row r="3" spans="1:12" ht="14.25" customHeight="1" x14ac:dyDescent="0.2">
      <c r="A3" s="438" t="s">
        <v>706</v>
      </c>
      <c r="B3" s="482" t="s">
        <v>34</v>
      </c>
      <c r="C3" s="482" t="s">
        <v>533</v>
      </c>
      <c r="D3" s="482" t="s">
        <v>535</v>
      </c>
      <c r="E3" s="482" t="s">
        <v>97</v>
      </c>
      <c r="F3" s="482" t="s">
        <v>278</v>
      </c>
      <c r="G3" s="483">
        <v>300000</v>
      </c>
      <c r="H3" s="484" t="s">
        <v>294</v>
      </c>
      <c r="I3" s="484" t="s">
        <v>294</v>
      </c>
      <c r="J3" s="484" t="s">
        <v>61</v>
      </c>
    </row>
    <row r="4" spans="1:12" ht="14.25" customHeight="1" x14ac:dyDescent="0.2">
      <c r="A4" s="439" t="s">
        <v>158</v>
      </c>
      <c r="B4" s="485" t="s">
        <v>532</v>
      </c>
      <c r="C4" s="485" t="s">
        <v>35</v>
      </c>
      <c r="D4" s="485" t="s">
        <v>35</v>
      </c>
      <c r="E4" s="485" t="s">
        <v>35</v>
      </c>
      <c r="F4" s="485" t="s">
        <v>35</v>
      </c>
      <c r="G4" s="485" t="s">
        <v>36</v>
      </c>
      <c r="H4" s="486" t="s">
        <v>292</v>
      </c>
      <c r="I4" s="486" t="s">
        <v>293</v>
      </c>
      <c r="J4" s="486" t="s">
        <v>111</v>
      </c>
    </row>
    <row r="5" spans="1:12" ht="14.25" customHeight="1" thickBot="1" x14ac:dyDescent="0.25">
      <c r="A5" s="440" t="s">
        <v>65</v>
      </c>
      <c r="B5" s="487" t="s">
        <v>36</v>
      </c>
      <c r="C5" s="487" t="s">
        <v>534</v>
      </c>
      <c r="D5" s="487" t="s">
        <v>99</v>
      </c>
      <c r="E5" s="487" t="s">
        <v>100</v>
      </c>
      <c r="F5" s="487" t="s">
        <v>279</v>
      </c>
      <c r="G5" s="487" t="s">
        <v>101</v>
      </c>
      <c r="H5" s="488" t="s">
        <v>100</v>
      </c>
      <c r="I5" s="488" t="s">
        <v>101</v>
      </c>
      <c r="J5" s="488" t="s">
        <v>276</v>
      </c>
    </row>
    <row r="6" spans="1:12" ht="12.75" customHeight="1" x14ac:dyDescent="0.2">
      <c r="B6" s="424"/>
      <c r="C6" s="424"/>
      <c r="D6" s="424"/>
      <c r="E6" s="424"/>
      <c r="F6" s="424"/>
      <c r="G6" s="424"/>
      <c r="H6" s="424"/>
      <c r="I6" s="424"/>
      <c r="J6" s="424"/>
    </row>
    <row r="7" spans="1:12" ht="14.1" customHeight="1" x14ac:dyDescent="0.25">
      <c r="A7" s="332" t="s">
        <v>120</v>
      </c>
      <c r="B7" s="470" t="s">
        <v>84</v>
      </c>
      <c r="C7" s="470">
        <v>26.476195239999999</v>
      </c>
      <c r="D7" s="470">
        <v>381.63507583000001</v>
      </c>
      <c r="E7" s="470">
        <v>3102.1263683400002</v>
      </c>
      <c r="F7" s="470">
        <v>5140.2123006399997</v>
      </c>
      <c r="G7" s="470">
        <v>574.11167390000003</v>
      </c>
      <c r="H7" s="471">
        <v>3510.2376394100002</v>
      </c>
      <c r="I7" s="471">
        <v>5714.3239745399997</v>
      </c>
      <c r="J7" s="471">
        <v>9224.5616139499998</v>
      </c>
      <c r="L7" s="512"/>
    </row>
    <row r="8" spans="1:12" ht="14.1" customHeight="1" x14ac:dyDescent="0.2">
      <c r="A8" s="333" t="s">
        <v>121</v>
      </c>
      <c r="B8" s="472" t="s">
        <v>84</v>
      </c>
      <c r="C8" s="472">
        <v>7.8590648200000004</v>
      </c>
      <c r="D8" s="472">
        <v>76.337325269999994</v>
      </c>
      <c r="E8" s="472">
        <v>836.55157134000001</v>
      </c>
      <c r="F8" s="472">
        <v>1445.6731856700001</v>
      </c>
      <c r="G8" s="472">
        <v>207.04620568000001</v>
      </c>
      <c r="H8" s="330">
        <v>920.74796143000003</v>
      </c>
      <c r="I8" s="330">
        <v>1652.71939135</v>
      </c>
      <c r="J8" s="330">
        <v>2573.4673527800001</v>
      </c>
    </row>
    <row r="9" spans="1:12" ht="14.1" customHeight="1" x14ac:dyDescent="0.2">
      <c r="A9" s="334" t="s">
        <v>122</v>
      </c>
      <c r="B9" s="473" t="s">
        <v>84</v>
      </c>
      <c r="C9" s="473">
        <v>13.242399880000001</v>
      </c>
      <c r="D9" s="473">
        <v>182.46885786000001</v>
      </c>
      <c r="E9" s="473">
        <v>1267.62241427</v>
      </c>
      <c r="F9" s="473">
        <v>1910.0823099900001</v>
      </c>
      <c r="G9" s="473">
        <v>182.26620989</v>
      </c>
      <c r="H9" s="474">
        <v>1463.3336720100001</v>
      </c>
      <c r="I9" s="474">
        <v>2092.3485198799999</v>
      </c>
      <c r="J9" s="474">
        <v>3555.68219189</v>
      </c>
    </row>
    <row r="10" spans="1:12" ht="14.1" customHeight="1" x14ac:dyDescent="0.2">
      <c r="A10" s="333" t="s">
        <v>123</v>
      </c>
      <c r="B10" s="472" t="s">
        <v>84</v>
      </c>
      <c r="C10" s="472">
        <v>0.62294808999999995</v>
      </c>
      <c r="D10" s="472">
        <v>5.3299619399999996</v>
      </c>
      <c r="E10" s="472">
        <v>50.042927339999999</v>
      </c>
      <c r="F10" s="472">
        <v>109.63983986</v>
      </c>
      <c r="G10" s="472">
        <v>18.121528529999999</v>
      </c>
      <c r="H10" s="330">
        <v>55.995837369999997</v>
      </c>
      <c r="I10" s="330">
        <v>127.76136839</v>
      </c>
      <c r="J10" s="330">
        <v>183.75720576000001</v>
      </c>
    </row>
    <row r="11" spans="1:12" ht="14.1" customHeight="1" x14ac:dyDescent="0.2">
      <c r="A11" s="334" t="s">
        <v>124</v>
      </c>
      <c r="B11" s="473" t="s">
        <v>84</v>
      </c>
      <c r="C11" s="473">
        <v>4.4026307999999998</v>
      </c>
      <c r="D11" s="473">
        <v>90.841501410000006</v>
      </c>
      <c r="E11" s="473">
        <v>749.80719624000005</v>
      </c>
      <c r="F11" s="473">
        <v>1317.32477206</v>
      </c>
      <c r="G11" s="473">
        <v>148.91567520000001</v>
      </c>
      <c r="H11" s="474">
        <v>845.05132845000003</v>
      </c>
      <c r="I11" s="474">
        <v>1466.2404472600001</v>
      </c>
      <c r="J11" s="474">
        <v>2311.2917757099999</v>
      </c>
    </row>
    <row r="12" spans="1:12" ht="14.1" customHeight="1" x14ac:dyDescent="0.2">
      <c r="A12" s="333" t="s">
        <v>125</v>
      </c>
      <c r="B12" s="472" t="s">
        <v>84</v>
      </c>
      <c r="C12" s="472">
        <v>0.34915164999999998</v>
      </c>
      <c r="D12" s="472">
        <v>26.657429350000001</v>
      </c>
      <c r="E12" s="472">
        <v>198.10225915000001</v>
      </c>
      <c r="F12" s="472">
        <v>357.49219305999998</v>
      </c>
      <c r="G12" s="472">
        <v>17.762054599999999</v>
      </c>
      <c r="H12" s="330">
        <v>225.10884014999999</v>
      </c>
      <c r="I12" s="330">
        <v>375.25424765999998</v>
      </c>
      <c r="J12" s="330">
        <v>600.36308781000002</v>
      </c>
    </row>
    <row r="13" spans="1:12" ht="14.1" customHeight="1" x14ac:dyDescent="0.25">
      <c r="A13" s="335" t="s">
        <v>126</v>
      </c>
      <c r="B13" s="475" t="s">
        <v>84</v>
      </c>
      <c r="C13" s="475">
        <v>31.74700571</v>
      </c>
      <c r="D13" s="475">
        <v>419.58670367000002</v>
      </c>
      <c r="E13" s="475">
        <v>3653.6962892900001</v>
      </c>
      <c r="F13" s="475">
        <v>6142.2487853900002</v>
      </c>
      <c r="G13" s="475">
        <v>682.63029672000005</v>
      </c>
      <c r="H13" s="476">
        <v>4105.0299986700002</v>
      </c>
      <c r="I13" s="476">
        <v>6824.8790821100001</v>
      </c>
      <c r="J13" s="476">
        <v>10929.90908078</v>
      </c>
    </row>
    <row r="14" spans="1:12" ht="14.1" customHeight="1" x14ac:dyDescent="0.2">
      <c r="A14" s="333" t="s">
        <v>63</v>
      </c>
      <c r="B14" s="472" t="s">
        <v>84</v>
      </c>
      <c r="C14" s="472">
        <v>24.13449584</v>
      </c>
      <c r="D14" s="472">
        <v>237.25287685000001</v>
      </c>
      <c r="E14" s="472">
        <v>2123.2135588599999</v>
      </c>
      <c r="F14" s="472">
        <v>3633.9913449999999</v>
      </c>
      <c r="G14" s="472">
        <v>389.98103082</v>
      </c>
      <c r="H14" s="330">
        <v>2384.60093155</v>
      </c>
      <c r="I14" s="330">
        <v>4023.9723758199998</v>
      </c>
      <c r="J14" s="330">
        <v>6408.5733073700003</v>
      </c>
    </row>
    <row r="15" spans="1:12" ht="14.1" customHeight="1" x14ac:dyDescent="0.2">
      <c r="A15" s="334" t="s">
        <v>127</v>
      </c>
      <c r="B15" s="473" t="s">
        <v>84</v>
      </c>
      <c r="C15" s="473">
        <v>21.029813040000001</v>
      </c>
      <c r="D15" s="473">
        <v>178.71815562</v>
      </c>
      <c r="E15" s="473">
        <v>1507.05191365</v>
      </c>
      <c r="F15" s="473">
        <v>2430.9887391100001</v>
      </c>
      <c r="G15" s="473">
        <v>206.91786956999999</v>
      </c>
      <c r="H15" s="474">
        <v>1706.7998823099999</v>
      </c>
      <c r="I15" s="474">
        <v>2637.9066086799999</v>
      </c>
      <c r="J15" s="474">
        <v>4344.70649099</v>
      </c>
    </row>
    <row r="16" spans="1:12" ht="14.25" x14ac:dyDescent="0.2">
      <c r="A16" s="548" t="s">
        <v>128</v>
      </c>
      <c r="B16" s="549" t="s">
        <v>84</v>
      </c>
      <c r="C16" s="549">
        <v>3.1046828</v>
      </c>
      <c r="D16" s="549">
        <v>58.534721230000002</v>
      </c>
      <c r="E16" s="549">
        <v>616.16164520999996</v>
      </c>
      <c r="F16" s="549">
        <v>1203.00260589</v>
      </c>
      <c r="G16" s="549">
        <v>183.06316125000001</v>
      </c>
      <c r="H16" s="370">
        <v>677.80104924</v>
      </c>
      <c r="I16" s="370">
        <v>1386.0657671399999</v>
      </c>
      <c r="J16" s="370">
        <v>2063.8668163799998</v>
      </c>
    </row>
    <row r="17" spans="1:10" ht="14.25" x14ac:dyDescent="0.2">
      <c r="A17" s="550" t="s">
        <v>129</v>
      </c>
      <c r="B17" s="551" t="s">
        <v>84</v>
      </c>
      <c r="C17" s="551">
        <v>3.7993311400000001</v>
      </c>
      <c r="D17" s="551">
        <v>80.967077259999996</v>
      </c>
      <c r="E17" s="551">
        <v>858.56947279999997</v>
      </c>
      <c r="F17" s="551">
        <v>1559.09746612</v>
      </c>
      <c r="G17" s="551">
        <v>213.72975686000001</v>
      </c>
      <c r="H17" s="552">
        <v>943.33588120000002</v>
      </c>
      <c r="I17" s="552">
        <v>1772.82722298</v>
      </c>
      <c r="J17" s="552">
        <v>2716.1631041800001</v>
      </c>
    </row>
    <row r="18" spans="1:10" ht="14.25" x14ac:dyDescent="0.2">
      <c r="A18" s="548" t="s">
        <v>130</v>
      </c>
      <c r="B18" s="549" t="s">
        <v>84</v>
      </c>
      <c r="C18" s="549">
        <v>3.2055609999999999</v>
      </c>
      <c r="D18" s="549">
        <v>66.302660000000003</v>
      </c>
      <c r="E18" s="549">
        <v>646.56925674000001</v>
      </c>
      <c r="F18" s="549">
        <v>1174.72564096</v>
      </c>
      <c r="G18" s="549">
        <v>184.408053</v>
      </c>
      <c r="H18" s="370">
        <v>716.07747773999995</v>
      </c>
      <c r="I18" s="370">
        <v>1359.1336939600001</v>
      </c>
      <c r="J18" s="370">
        <v>2075.2111716999998</v>
      </c>
    </row>
    <row r="19" spans="1:10" ht="14.25" x14ac:dyDescent="0.2">
      <c r="A19" s="569" t="s">
        <v>131</v>
      </c>
      <c r="B19" s="570" t="s">
        <v>84</v>
      </c>
      <c r="C19" s="570">
        <v>7.1211999999999998E-2</v>
      </c>
      <c r="D19" s="570">
        <v>1.28149998</v>
      </c>
      <c r="E19" s="570">
        <v>7.7163491000000004</v>
      </c>
      <c r="F19" s="570">
        <v>18.11423817</v>
      </c>
      <c r="G19" s="570">
        <v>1.7271634499999999</v>
      </c>
      <c r="H19" s="571">
        <v>9.0690610800000009</v>
      </c>
      <c r="I19" s="571">
        <v>19.841401619999999</v>
      </c>
      <c r="J19" s="571">
        <v>28.9104627</v>
      </c>
    </row>
    <row r="20" spans="1:10" ht="14.25" x14ac:dyDescent="0.2">
      <c r="A20" s="688" t="s">
        <v>544</v>
      </c>
      <c r="B20" s="549" t="s">
        <v>84</v>
      </c>
      <c r="C20" s="549">
        <v>0.52255814</v>
      </c>
      <c r="D20" s="549">
        <v>13.382917279999999</v>
      </c>
      <c r="E20" s="549">
        <v>204.28386696000001</v>
      </c>
      <c r="F20" s="549">
        <v>366.25758698999999</v>
      </c>
      <c r="G20" s="549">
        <v>27.59454041</v>
      </c>
      <c r="H20" s="370">
        <v>218.18934238</v>
      </c>
      <c r="I20" s="370">
        <v>393.85212739999997</v>
      </c>
      <c r="J20" s="370">
        <v>612.04146978000006</v>
      </c>
    </row>
    <row r="21" spans="1:10" ht="14.25" x14ac:dyDescent="0.2">
      <c r="A21" s="569" t="s">
        <v>132</v>
      </c>
      <c r="B21" s="570" t="s">
        <v>84</v>
      </c>
      <c r="C21" s="570">
        <v>1.1320298099999999</v>
      </c>
      <c r="D21" s="570">
        <v>32.952757570000003</v>
      </c>
      <c r="E21" s="570">
        <v>271.87551530000002</v>
      </c>
      <c r="F21" s="570">
        <v>276.62254863999999</v>
      </c>
      <c r="G21" s="570">
        <v>18.34577152</v>
      </c>
      <c r="H21" s="571">
        <v>305.96030267999998</v>
      </c>
      <c r="I21" s="571">
        <v>294.96832016000002</v>
      </c>
      <c r="J21" s="571">
        <v>600.92862284</v>
      </c>
    </row>
    <row r="22" spans="1:10" ht="14.25" x14ac:dyDescent="0.2">
      <c r="A22" s="548" t="s">
        <v>133</v>
      </c>
      <c r="B22" s="549" t="s">
        <v>84</v>
      </c>
      <c r="C22" s="549">
        <v>2.51834997</v>
      </c>
      <c r="D22" s="549">
        <v>61.845657969999998</v>
      </c>
      <c r="E22" s="549">
        <v>328.37628380000001</v>
      </c>
      <c r="F22" s="549">
        <v>527.54733444999999</v>
      </c>
      <c r="G22" s="549">
        <v>48.678602959999999</v>
      </c>
      <c r="H22" s="370">
        <v>392.74029173999998</v>
      </c>
      <c r="I22" s="370">
        <v>576.22593741000003</v>
      </c>
      <c r="J22" s="370">
        <v>968.96622915</v>
      </c>
    </row>
    <row r="23" spans="1:10" ht="14.25" x14ac:dyDescent="0.2">
      <c r="A23" s="572" t="s">
        <v>134</v>
      </c>
      <c r="B23" s="573" t="s">
        <v>84</v>
      </c>
      <c r="C23" s="573">
        <v>0.16279895</v>
      </c>
      <c r="D23" s="573">
        <v>6.56833402</v>
      </c>
      <c r="E23" s="573">
        <v>71.661458530000004</v>
      </c>
      <c r="F23" s="573">
        <v>144.99009118000001</v>
      </c>
      <c r="G23" s="573">
        <v>11.895134560000001</v>
      </c>
      <c r="H23" s="574">
        <v>78.392591499999995</v>
      </c>
      <c r="I23" s="574">
        <v>156.88522574000001</v>
      </c>
      <c r="J23" s="574">
        <v>235.27781723999999</v>
      </c>
    </row>
    <row r="24" spans="1:10" ht="15" x14ac:dyDescent="0.25">
      <c r="A24" s="556" t="s">
        <v>135</v>
      </c>
      <c r="B24" s="557" t="s">
        <v>84</v>
      </c>
      <c r="C24" s="557">
        <v>5.2708104699999998</v>
      </c>
      <c r="D24" s="557">
        <v>37.95162784</v>
      </c>
      <c r="E24" s="557">
        <v>551.56992094999998</v>
      </c>
      <c r="F24" s="557">
        <v>1002.03648475</v>
      </c>
      <c r="G24" s="557">
        <v>108.51862282</v>
      </c>
      <c r="H24" s="354">
        <v>594.79235926000001</v>
      </c>
      <c r="I24" s="354">
        <v>1110.55510757</v>
      </c>
      <c r="J24" s="354">
        <v>1705.34746683</v>
      </c>
    </row>
    <row r="25" spans="1:10" ht="15" x14ac:dyDescent="0.25">
      <c r="A25" s="575" t="s">
        <v>136</v>
      </c>
      <c r="B25" s="576" t="s">
        <v>84</v>
      </c>
      <c r="C25" s="576">
        <v>4.1372007200000001</v>
      </c>
      <c r="D25" s="576">
        <v>18.956011629999999</v>
      </c>
      <c r="E25" s="576">
        <v>347.98705467000002</v>
      </c>
      <c r="F25" s="576">
        <v>552.30392126000004</v>
      </c>
      <c r="G25" s="576">
        <v>21.075309069999999</v>
      </c>
      <c r="H25" s="577">
        <v>371.08026702000001</v>
      </c>
      <c r="I25" s="577">
        <v>573.37923033000004</v>
      </c>
      <c r="J25" s="577">
        <v>944.45949734999999</v>
      </c>
    </row>
    <row r="26" spans="1:10" ht="15" x14ac:dyDescent="0.25">
      <c r="A26" s="556" t="s">
        <v>137</v>
      </c>
      <c r="B26" s="557" t="s">
        <v>84</v>
      </c>
      <c r="C26" s="557">
        <v>15.7492894</v>
      </c>
      <c r="D26" s="557">
        <v>84.722640319999996</v>
      </c>
      <c r="E26" s="557">
        <v>996.26507932000004</v>
      </c>
      <c r="F26" s="557">
        <v>1706.4880842800001</v>
      </c>
      <c r="G26" s="557">
        <v>232.52473594</v>
      </c>
      <c r="H26" s="354">
        <v>1096.73700904</v>
      </c>
      <c r="I26" s="354">
        <v>1939.0128202200001</v>
      </c>
      <c r="J26" s="354">
        <v>3035.7498292599998</v>
      </c>
    </row>
    <row r="27" spans="1:10" ht="14.25" x14ac:dyDescent="0.2">
      <c r="A27" s="569" t="s">
        <v>138</v>
      </c>
      <c r="B27" s="570" t="s">
        <v>84</v>
      </c>
      <c r="C27" s="570">
        <v>15.19711457</v>
      </c>
      <c r="D27" s="570">
        <v>72.543405949999993</v>
      </c>
      <c r="E27" s="570">
        <v>710.34509754999999</v>
      </c>
      <c r="F27" s="570">
        <v>1126.2551600199999</v>
      </c>
      <c r="G27" s="570">
        <v>174.46929767</v>
      </c>
      <c r="H27" s="571">
        <v>798.08561807000001</v>
      </c>
      <c r="I27" s="571">
        <v>1300.72445769</v>
      </c>
      <c r="J27" s="571">
        <v>2098.81007576</v>
      </c>
    </row>
    <row r="28" spans="1:10" ht="14.25" x14ac:dyDescent="0.2">
      <c r="A28" s="548" t="s">
        <v>139</v>
      </c>
      <c r="B28" s="549" t="s">
        <v>84</v>
      </c>
      <c r="C28" s="549">
        <v>0.29348985</v>
      </c>
      <c r="D28" s="549">
        <v>8.8983396300000006</v>
      </c>
      <c r="E28" s="549">
        <v>217.45634247000001</v>
      </c>
      <c r="F28" s="549">
        <v>445.04495263000001</v>
      </c>
      <c r="G28" s="549">
        <v>40.718018540000003</v>
      </c>
      <c r="H28" s="370">
        <v>226.64817195000001</v>
      </c>
      <c r="I28" s="370">
        <v>485.76297117000001</v>
      </c>
      <c r="J28" s="370">
        <v>712.41114312000002</v>
      </c>
    </row>
    <row r="29" spans="1:10" ht="14.25" x14ac:dyDescent="0.2">
      <c r="A29" s="569" t="s">
        <v>140</v>
      </c>
      <c r="B29" s="570" t="s">
        <v>84</v>
      </c>
      <c r="C29" s="570">
        <v>0.25868498000000001</v>
      </c>
      <c r="D29" s="570">
        <v>3.2808947399999999</v>
      </c>
      <c r="E29" s="570">
        <v>68.463639299999997</v>
      </c>
      <c r="F29" s="570">
        <v>135.18797162999999</v>
      </c>
      <c r="G29" s="570">
        <v>17.337419730000001</v>
      </c>
      <c r="H29" s="571">
        <v>72.003219020000003</v>
      </c>
      <c r="I29" s="571">
        <v>152.52539135999999</v>
      </c>
      <c r="J29" s="571">
        <v>224.52861038</v>
      </c>
    </row>
    <row r="30" spans="1:10" ht="15" x14ac:dyDescent="0.25">
      <c r="A30" s="556" t="s">
        <v>141</v>
      </c>
      <c r="B30" s="557" t="s">
        <v>84</v>
      </c>
      <c r="C30" s="557">
        <v>8.0314846000000006</v>
      </c>
      <c r="D30" s="557">
        <v>41.984838089999997</v>
      </c>
      <c r="E30" s="557">
        <v>408.59306047000001</v>
      </c>
      <c r="F30" s="557">
        <v>595.86119086999997</v>
      </c>
      <c r="G30" s="557">
        <v>93.167229680000005</v>
      </c>
      <c r="H30" s="354">
        <v>458.60938315999999</v>
      </c>
      <c r="I30" s="354">
        <v>689.02842054999996</v>
      </c>
      <c r="J30" s="354">
        <v>1147.6378037100001</v>
      </c>
    </row>
    <row r="31" spans="1:10" ht="14.25" x14ac:dyDescent="0.2">
      <c r="A31" s="569" t="s">
        <v>142</v>
      </c>
      <c r="B31" s="570" t="s">
        <v>84</v>
      </c>
      <c r="C31" s="570">
        <v>2.5040659999999999</v>
      </c>
      <c r="D31" s="570">
        <v>8.8278437099999998</v>
      </c>
      <c r="E31" s="570">
        <v>110.29292932</v>
      </c>
      <c r="F31" s="570">
        <v>150.68587002000001</v>
      </c>
      <c r="G31" s="570">
        <v>28.96865562</v>
      </c>
      <c r="H31" s="571">
        <v>121.62483903</v>
      </c>
      <c r="I31" s="571">
        <v>179.65452564</v>
      </c>
      <c r="J31" s="571">
        <v>301.27936467000001</v>
      </c>
    </row>
    <row r="32" spans="1:10" ht="14.25" x14ac:dyDescent="0.2">
      <c r="A32" s="548" t="s">
        <v>143</v>
      </c>
      <c r="B32" s="549" t="s">
        <v>84</v>
      </c>
      <c r="C32" s="549">
        <v>4.7836358399999996</v>
      </c>
      <c r="D32" s="549">
        <v>27.430611970000001</v>
      </c>
      <c r="E32" s="549">
        <v>207.02537333000001</v>
      </c>
      <c r="F32" s="549">
        <v>266.77514379000002</v>
      </c>
      <c r="G32" s="549">
        <v>45.503674750000002</v>
      </c>
      <c r="H32" s="370">
        <v>239.23962114</v>
      </c>
      <c r="I32" s="370">
        <v>312.27881853999997</v>
      </c>
      <c r="J32" s="370">
        <v>551.51843968000003</v>
      </c>
    </row>
    <row r="33" spans="1:10" ht="14.25" x14ac:dyDescent="0.2">
      <c r="A33" s="572" t="s">
        <v>144</v>
      </c>
      <c r="B33" s="573" t="s">
        <v>84</v>
      </c>
      <c r="C33" s="573">
        <v>0.74378275999999999</v>
      </c>
      <c r="D33" s="573">
        <v>5.7263824100000003</v>
      </c>
      <c r="E33" s="573">
        <v>91.274757820000005</v>
      </c>
      <c r="F33" s="573">
        <v>178.40017706</v>
      </c>
      <c r="G33" s="573">
        <v>18.69489931</v>
      </c>
      <c r="H33" s="574">
        <v>97.744922990000006</v>
      </c>
      <c r="I33" s="574">
        <v>197.09507636999999</v>
      </c>
      <c r="J33" s="574">
        <v>294.83999935999998</v>
      </c>
    </row>
    <row r="34" spans="1:10" ht="15" x14ac:dyDescent="0.25">
      <c r="A34" s="561" t="s">
        <v>145</v>
      </c>
      <c r="B34" s="557" t="s">
        <v>84</v>
      </c>
      <c r="C34" s="557">
        <v>42.225484639999998</v>
      </c>
      <c r="D34" s="557">
        <v>466.35771614999999</v>
      </c>
      <c r="E34" s="557">
        <v>4098.3914476600003</v>
      </c>
      <c r="F34" s="557">
        <v>6846.70038492</v>
      </c>
      <c r="G34" s="557">
        <v>806.63640984000006</v>
      </c>
      <c r="H34" s="354">
        <v>4606.9746484500001</v>
      </c>
      <c r="I34" s="354">
        <v>7653.33679476</v>
      </c>
      <c r="J34" s="354">
        <v>12260.311443209999</v>
      </c>
    </row>
    <row r="35" spans="1:10" ht="15" x14ac:dyDescent="0.25">
      <c r="A35" s="578" t="s">
        <v>146</v>
      </c>
      <c r="B35" s="579" t="s">
        <v>84</v>
      </c>
      <c r="C35" s="579">
        <v>39.778490310000002</v>
      </c>
      <c r="D35" s="579">
        <v>461.57154176</v>
      </c>
      <c r="E35" s="579">
        <v>4062.2893497599998</v>
      </c>
      <c r="F35" s="579">
        <v>6738.1099762599997</v>
      </c>
      <c r="G35" s="579">
        <v>775.79752640000004</v>
      </c>
      <c r="H35" s="580">
        <v>4563.6393818300003</v>
      </c>
      <c r="I35" s="580">
        <v>7513.9075026600003</v>
      </c>
      <c r="J35" s="580">
        <v>12077.546884490001</v>
      </c>
    </row>
    <row r="36" spans="1:10" ht="15" x14ac:dyDescent="0.25">
      <c r="A36" s="558" t="s">
        <v>147</v>
      </c>
      <c r="B36" s="559" t="s">
        <v>84</v>
      </c>
      <c r="C36" s="559">
        <v>-2.4469943299999999</v>
      </c>
      <c r="D36" s="559">
        <v>-4.7861743900000002</v>
      </c>
      <c r="E36" s="559">
        <v>-36.102097899999997</v>
      </c>
      <c r="F36" s="559">
        <v>-108.59040865999999</v>
      </c>
      <c r="G36" s="559">
        <v>-30.83888344</v>
      </c>
      <c r="H36" s="560">
        <v>-43.335266619999999</v>
      </c>
      <c r="I36" s="560">
        <v>-139.4292921</v>
      </c>
      <c r="J36" s="560">
        <v>-182.76455872</v>
      </c>
    </row>
    <row r="37" spans="1:10" ht="14.25" x14ac:dyDescent="0.2">
      <c r="A37" s="569" t="s">
        <v>148</v>
      </c>
      <c r="B37" s="570" t="s">
        <v>84</v>
      </c>
      <c r="C37" s="570">
        <v>1.13360975</v>
      </c>
      <c r="D37" s="570">
        <v>18.995616210000001</v>
      </c>
      <c r="E37" s="570">
        <v>203.58286627999999</v>
      </c>
      <c r="F37" s="570">
        <v>449.73256349000002</v>
      </c>
      <c r="G37" s="570">
        <v>87.443313750000002</v>
      </c>
      <c r="H37" s="571">
        <v>223.71209224</v>
      </c>
      <c r="I37" s="571">
        <v>537.17587723999998</v>
      </c>
      <c r="J37" s="571">
        <v>760.88796948000004</v>
      </c>
    </row>
    <row r="38" spans="1:10" ht="14.25" x14ac:dyDescent="0.2">
      <c r="A38" s="548" t="s">
        <v>149</v>
      </c>
      <c r="B38" s="549" t="s">
        <v>84</v>
      </c>
      <c r="C38" s="549">
        <v>5.0019499999999999</v>
      </c>
      <c r="D38" s="549">
        <v>23.392324479999999</v>
      </c>
      <c r="E38" s="549">
        <v>256.60739017999998</v>
      </c>
      <c r="F38" s="549">
        <v>675.43072766</v>
      </c>
      <c r="G38" s="549">
        <v>96.770368579999996</v>
      </c>
      <c r="H38" s="370">
        <v>285.00166466000002</v>
      </c>
      <c r="I38" s="370">
        <v>772.20109623999997</v>
      </c>
      <c r="J38" s="370">
        <v>1057.2027608999999</v>
      </c>
    </row>
    <row r="39" spans="1:10" ht="14.25" x14ac:dyDescent="0.2">
      <c r="A39" s="572" t="s">
        <v>150</v>
      </c>
      <c r="B39" s="573" t="s">
        <v>84</v>
      </c>
      <c r="C39" s="573">
        <v>3.8683402500000001</v>
      </c>
      <c r="D39" s="573">
        <v>4.3967082700000004</v>
      </c>
      <c r="E39" s="573">
        <v>53.024523899999998</v>
      </c>
      <c r="F39" s="573">
        <v>225.69816417000001</v>
      </c>
      <c r="G39" s="573">
        <v>9.3270548299999998</v>
      </c>
      <c r="H39" s="574">
        <v>61.289572419999999</v>
      </c>
      <c r="I39" s="574">
        <v>235.02521899999999</v>
      </c>
      <c r="J39" s="574">
        <v>296.31479142000001</v>
      </c>
    </row>
    <row r="40" spans="1:10" ht="15" x14ac:dyDescent="0.25">
      <c r="A40" s="561" t="s">
        <v>151</v>
      </c>
      <c r="B40" s="557" t="s">
        <v>84</v>
      </c>
      <c r="C40" s="557">
        <v>43.359094390000003</v>
      </c>
      <c r="D40" s="557">
        <v>485.35333236000002</v>
      </c>
      <c r="E40" s="557">
        <v>4301.9743139399998</v>
      </c>
      <c r="F40" s="557">
        <v>7296.4329484099999</v>
      </c>
      <c r="G40" s="557">
        <v>894.07972358999996</v>
      </c>
      <c r="H40" s="354">
        <v>4830.6867406900001</v>
      </c>
      <c r="I40" s="354">
        <v>8190.5126719999998</v>
      </c>
      <c r="J40" s="354">
        <v>13021.199412690001</v>
      </c>
    </row>
    <row r="41" spans="1:10" ht="15" x14ac:dyDescent="0.25">
      <c r="A41" s="578" t="s">
        <v>152</v>
      </c>
      <c r="B41" s="579" t="s">
        <v>84</v>
      </c>
      <c r="C41" s="579">
        <v>44.780440310000003</v>
      </c>
      <c r="D41" s="579">
        <v>484.96386624000002</v>
      </c>
      <c r="E41" s="579">
        <v>4318.8967399399999</v>
      </c>
      <c r="F41" s="579">
        <v>7413.5407039199999</v>
      </c>
      <c r="G41" s="579">
        <v>872.56789498000001</v>
      </c>
      <c r="H41" s="580">
        <v>4848.64104649</v>
      </c>
      <c r="I41" s="580">
        <v>8286.1085989000003</v>
      </c>
      <c r="J41" s="580">
        <v>13134.74964539</v>
      </c>
    </row>
    <row r="42" spans="1:10" ht="14.25" x14ac:dyDescent="0.2">
      <c r="A42" s="553" t="s">
        <v>153</v>
      </c>
      <c r="B42" s="554" t="s">
        <v>84</v>
      </c>
      <c r="C42" s="554">
        <v>1.42134592</v>
      </c>
      <c r="D42" s="554">
        <v>-0.38946612000000003</v>
      </c>
      <c r="E42" s="554">
        <v>16.922426000000002</v>
      </c>
      <c r="F42" s="554">
        <v>117.10775551</v>
      </c>
      <c r="G42" s="554">
        <v>-21.511828609999998</v>
      </c>
      <c r="H42" s="555">
        <v>17.9543058</v>
      </c>
      <c r="I42" s="555">
        <v>95.595926899999995</v>
      </c>
      <c r="J42" s="555">
        <v>113.5502327</v>
      </c>
    </row>
    <row r="43" spans="1:10" s="441" customFormat="1" ht="15" x14ac:dyDescent="0.25">
      <c r="A43" s="581" t="s">
        <v>262</v>
      </c>
      <c r="B43" s="576" t="s">
        <v>84</v>
      </c>
      <c r="C43" s="576">
        <v>18.799077619999998</v>
      </c>
      <c r="D43" s="576">
        <v>223.93848335000001</v>
      </c>
      <c r="E43" s="576">
        <v>2286.5646805299998</v>
      </c>
      <c r="F43" s="576">
        <v>5213.6350108099996</v>
      </c>
      <c r="G43" s="576">
        <v>875.95787555000004</v>
      </c>
      <c r="H43" s="577">
        <v>2529.3022415</v>
      </c>
      <c r="I43" s="577">
        <v>6089.5928863600002</v>
      </c>
      <c r="J43" s="577">
        <v>8618.8951278599998</v>
      </c>
    </row>
    <row r="44" spans="1:10" ht="14.25" x14ac:dyDescent="0.2">
      <c r="A44" s="562" t="s">
        <v>154</v>
      </c>
      <c r="B44" s="549"/>
      <c r="C44" s="549"/>
      <c r="D44" s="549"/>
      <c r="E44" s="549"/>
      <c r="F44" s="549"/>
      <c r="G44" s="549"/>
      <c r="H44" s="563"/>
      <c r="I44" s="563"/>
      <c r="J44" s="563"/>
    </row>
    <row r="45" spans="1:10" ht="14.25" x14ac:dyDescent="0.2">
      <c r="A45" s="582" t="s">
        <v>155</v>
      </c>
      <c r="B45" s="583" t="s">
        <v>84</v>
      </c>
      <c r="C45" s="583">
        <v>0.166025436</v>
      </c>
      <c r="D45" s="583">
        <v>9.0450025000000003E-2</v>
      </c>
      <c r="E45" s="583">
        <v>0.15096217000000001</v>
      </c>
      <c r="F45" s="583">
        <v>0.163138375</v>
      </c>
      <c r="G45" s="583">
        <v>0.15897129600000001</v>
      </c>
      <c r="H45" s="584">
        <v>0.14489354800000001</v>
      </c>
      <c r="I45" s="584">
        <v>0.16272158</v>
      </c>
      <c r="J45" s="584">
        <v>0.15602576900000001</v>
      </c>
    </row>
    <row r="46" spans="1:10" ht="14.25" x14ac:dyDescent="0.2">
      <c r="A46" s="564" t="s">
        <v>156</v>
      </c>
      <c r="B46" s="565" t="s">
        <v>84</v>
      </c>
      <c r="C46" s="565">
        <v>0.130317825</v>
      </c>
      <c r="D46" s="565">
        <v>4.5177818000000002E-2</v>
      </c>
      <c r="E46" s="565">
        <v>9.5242468999999996E-2</v>
      </c>
      <c r="F46" s="565">
        <v>8.9918845999999997E-2</v>
      </c>
      <c r="G46" s="565">
        <v>3.0873680000000001E-2</v>
      </c>
      <c r="H46" s="566">
        <v>9.0396481000000001E-2</v>
      </c>
      <c r="I46" s="566">
        <v>8.4013096999999995E-2</v>
      </c>
      <c r="J46" s="566">
        <v>8.6410554000000001E-2</v>
      </c>
    </row>
    <row r="47" spans="1:10" ht="14.25" x14ac:dyDescent="0.2">
      <c r="A47" s="582" t="s">
        <v>157</v>
      </c>
      <c r="B47" s="583" t="s">
        <v>84</v>
      </c>
      <c r="C47" s="583">
        <v>0.59215277799999999</v>
      </c>
      <c r="D47" s="583">
        <v>0.53371205899999996</v>
      </c>
      <c r="E47" s="583">
        <v>0.62582231799999999</v>
      </c>
      <c r="F47" s="583">
        <v>0.84881534300000006</v>
      </c>
      <c r="G47" s="583">
        <v>1.2832097840000001</v>
      </c>
      <c r="H47" s="584">
        <v>0.61614707899999999</v>
      </c>
      <c r="I47" s="584">
        <v>0.89226384999999997</v>
      </c>
      <c r="J47" s="584">
        <v>0.788560551</v>
      </c>
    </row>
    <row r="48" spans="1:10" ht="14.25" x14ac:dyDescent="0.2">
      <c r="A48" s="533" t="s">
        <v>627</v>
      </c>
      <c r="B48" s="567" t="s">
        <v>84</v>
      </c>
      <c r="C48" s="567">
        <v>3.5666388929999999</v>
      </c>
      <c r="D48" s="567">
        <v>5.9006291979999999</v>
      </c>
      <c r="E48" s="567">
        <v>4.1455572419999998</v>
      </c>
      <c r="F48" s="567">
        <v>5.2030391009999999</v>
      </c>
      <c r="G48" s="567">
        <v>8.0719590130000007</v>
      </c>
      <c r="H48" s="568">
        <v>4.2524121270000004</v>
      </c>
      <c r="I48" s="568">
        <v>5.4833774970000002</v>
      </c>
      <c r="J48" s="568">
        <v>5.0540404790000002</v>
      </c>
    </row>
    <row r="49" spans="1:11" ht="14.25" x14ac:dyDescent="0.2">
      <c r="A49" s="585" t="s">
        <v>286</v>
      </c>
      <c r="B49" s="586" t="s">
        <v>84</v>
      </c>
      <c r="C49" s="586">
        <v>0.50016249499999998</v>
      </c>
      <c r="D49" s="586">
        <v>0.47812391799999998</v>
      </c>
      <c r="E49" s="586">
        <v>0.40863016600000002</v>
      </c>
      <c r="F49" s="586">
        <v>0.37159599599999998</v>
      </c>
      <c r="G49" s="586">
        <v>0.31747518499999999</v>
      </c>
      <c r="H49" s="587">
        <v>0.41687595599999999</v>
      </c>
      <c r="I49" s="587">
        <v>0.36615853900000001</v>
      </c>
      <c r="J49" s="587">
        <v>0.38545812200000001</v>
      </c>
    </row>
    <row r="50" spans="1:11" ht="14.25" x14ac:dyDescent="0.2">
      <c r="A50" s="533" t="s">
        <v>287</v>
      </c>
      <c r="B50" s="349" t="s">
        <v>84</v>
      </c>
      <c r="C50" s="349">
        <v>0.869682175</v>
      </c>
      <c r="D50" s="349">
        <v>0.95482218200000002</v>
      </c>
      <c r="E50" s="349">
        <v>0.904757531</v>
      </c>
      <c r="F50" s="349">
        <v>0.910081154</v>
      </c>
      <c r="G50" s="349">
        <v>0.96912631999999999</v>
      </c>
      <c r="H50" s="350">
        <v>0.90960351900000003</v>
      </c>
      <c r="I50" s="350">
        <v>0.91598690299999996</v>
      </c>
      <c r="J50" s="350">
        <v>0.91358944600000003</v>
      </c>
    </row>
    <row r="51" spans="1:11" ht="14.25" x14ac:dyDescent="0.2">
      <c r="A51" s="588" t="s">
        <v>592</v>
      </c>
      <c r="B51" s="589" t="s">
        <v>84</v>
      </c>
      <c r="C51" s="589">
        <v>0.48174634500000002</v>
      </c>
      <c r="D51" s="589">
        <v>0.17675898700000001</v>
      </c>
      <c r="E51" s="589">
        <v>0.20023459699999999</v>
      </c>
      <c r="F51" s="589">
        <v>0.19284804699999999</v>
      </c>
      <c r="G51" s="589">
        <v>0.26053284999999998</v>
      </c>
      <c r="H51" s="590">
        <v>0.200012211</v>
      </c>
      <c r="I51" s="590">
        <v>0.19961793899999999</v>
      </c>
      <c r="J51" s="590">
        <v>0.19976601899999999</v>
      </c>
    </row>
    <row r="52" spans="1:11" x14ac:dyDescent="0.2">
      <c r="A52" s="217" t="s">
        <v>629</v>
      </c>
    </row>
    <row r="53" spans="1:11" x14ac:dyDescent="0.2">
      <c r="A53" s="242" t="s">
        <v>224</v>
      </c>
    </row>
    <row r="54" spans="1:11" x14ac:dyDescent="0.2">
      <c r="A54" s="444" t="s">
        <v>737</v>
      </c>
    </row>
    <row r="55" spans="1:11" x14ac:dyDescent="0.2">
      <c r="A55" s="445" t="s">
        <v>708</v>
      </c>
      <c r="B55" s="443"/>
      <c r="D55" s="446"/>
    </row>
    <row r="57" spans="1:11" ht="21" x14ac:dyDescent="0.25">
      <c r="A57" s="436" t="s">
        <v>736</v>
      </c>
    </row>
    <row r="58" spans="1:11" ht="13.5" thickBot="1" x14ac:dyDescent="0.25">
      <c r="J58" s="437" t="s">
        <v>81</v>
      </c>
    </row>
    <row r="59" spans="1:11" x14ac:dyDescent="0.2">
      <c r="A59" s="438" t="s">
        <v>706</v>
      </c>
      <c r="B59" s="482" t="s">
        <v>34</v>
      </c>
      <c r="C59" s="482" t="s">
        <v>533</v>
      </c>
      <c r="D59" s="482" t="s">
        <v>535</v>
      </c>
      <c r="E59" s="482" t="s">
        <v>97</v>
      </c>
      <c r="F59" s="482" t="s">
        <v>278</v>
      </c>
      <c r="G59" s="483">
        <v>300000</v>
      </c>
      <c r="H59" s="484" t="s">
        <v>294</v>
      </c>
      <c r="I59" s="484" t="s">
        <v>294</v>
      </c>
      <c r="J59" s="484" t="s">
        <v>61</v>
      </c>
    </row>
    <row r="60" spans="1:11" x14ac:dyDescent="0.2">
      <c r="A60" s="439" t="s">
        <v>158</v>
      </c>
      <c r="B60" s="485" t="s">
        <v>532</v>
      </c>
      <c r="C60" s="485" t="s">
        <v>35</v>
      </c>
      <c r="D60" s="485" t="s">
        <v>35</v>
      </c>
      <c r="E60" s="485" t="s">
        <v>35</v>
      </c>
      <c r="F60" s="485" t="s">
        <v>35</v>
      </c>
      <c r="G60" s="485" t="s">
        <v>36</v>
      </c>
      <c r="H60" s="486" t="s">
        <v>292</v>
      </c>
      <c r="I60" s="486" t="s">
        <v>293</v>
      </c>
      <c r="J60" s="486" t="s">
        <v>111</v>
      </c>
    </row>
    <row r="61" spans="1:11" ht="13.5" thickBot="1" x14ac:dyDescent="0.25">
      <c r="A61" s="440" t="s">
        <v>65</v>
      </c>
      <c r="B61" s="487" t="s">
        <v>36</v>
      </c>
      <c r="C61" s="487" t="s">
        <v>534</v>
      </c>
      <c r="D61" s="487" t="s">
        <v>99</v>
      </c>
      <c r="E61" s="487" t="s">
        <v>100</v>
      </c>
      <c r="F61" s="487" t="s">
        <v>279</v>
      </c>
      <c r="G61" s="487" t="s">
        <v>101</v>
      </c>
      <c r="H61" s="488" t="s">
        <v>100</v>
      </c>
      <c r="I61" s="488" t="s">
        <v>101</v>
      </c>
      <c r="J61" s="488" t="s">
        <v>276</v>
      </c>
    </row>
    <row r="62" spans="1:11" x14ac:dyDescent="0.2">
      <c r="A62" s="447" t="s">
        <v>159</v>
      </c>
      <c r="B62" s="425"/>
      <c r="C62" s="425"/>
      <c r="D62" s="425"/>
      <c r="E62" s="425"/>
      <c r="F62" s="425"/>
      <c r="G62" s="425"/>
      <c r="H62" s="425"/>
      <c r="I62" s="425"/>
      <c r="J62" s="425"/>
    </row>
    <row r="63" spans="1:11" ht="15" x14ac:dyDescent="0.25">
      <c r="A63" s="448" t="s">
        <v>120</v>
      </c>
      <c r="B63" s="426" t="s">
        <v>84</v>
      </c>
      <c r="C63" s="426">
        <f t="shared" ref="C63:D63" si="0">C7/C$7</f>
        <v>1</v>
      </c>
      <c r="D63" s="426">
        <f t="shared" si="0"/>
        <v>1</v>
      </c>
      <c r="E63" s="426">
        <f t="shared" ref="E63:J68" si="1">E7/E$7</f>
        <v>1</v>
      </c>
      <c r="F63" s="426">
        <f t="shared" si="1"/>
        <v>1</v>
      </c>
      <c r="G63" s="426">
        <f t="shared" si="1"/>
        <v>1</v>
      </c>
      <c r="H63" s="449">
        <f t="shared" si="1"/>
        <v>1</v>
      </c>
      <c r="I63" s="449">
        <f t="shared" si="1"/>
        <v>1</v>
      </c>
      <c r="J63" s="449">
        <f t="shared" si="1"/>
        <v>1</v>
      </c>
    </row>
    <row r="64" spans="1:11" ht="14.25" x14ac:dyDescent="0.2">
      <c r="A64" s="450" t="s">
        <v>121</v>
      </c>
      <c r="B64" s="427" t="s">
        <v>84</v>
      </c>
      <c r="C64" s="427">
        <f t="shared" ref="C64:D64" si="2">C8/C$7</f>
        <v>0.29683512864139161</v>
      </c>
      <c r="D64" s="427">
        <f t="shared" si="2"/>
        <v>0.200027015609028</v>
      </c>
      <c r="E64" s="427">
        <f t="shared" si="1"/>
        <v>0.26967037187065102</v>
      </c>
      <c r="F64" s="427">
        <f t="shared" si="1"/>
        <v>0.28124775809162622</v>
      </c>
      <c r="G64" s="427">
        <f t="shared" si="1"/>
        <v>0.36063751199050476</v>
      </c>
      <c r="H64" s="442">
        <f t="shared" si="1"/>
        <v>0.26230359765179861</v>
      </c>
      <c r="I64" s="442">
        <f t="shared" si="1"/>
        <v>0.28922395697437564</v>
      </c>
      <c r="J64" s="442">
        <f t="shared" si="1"/>
        <v>0.27897990825799573</v>
      </c>
      <c r="K64" s="451"/>
    </row>
    <row r="65" spans="1:10" ht="14.25" x14ac:dyDescent="0.2">
      <c r="A65" s="452" t="s">
        <v>122</v>
      </c>
      <c r="B65" s="428" t="s">
        <v>84</v>
      </c>
      <c r="C65" s="428">
        <f t="shared" ref="C65:D65" si="3">C9/C$7</f>
        <v>0.5001624954024172</v>
      </c>
      <c r="D65" s="428">
        <f t="shared" si="3"/>
        <v>0.47812391841383334</v>
      </c>
      <c r="E65" s="428">
        <f t="shared" si="1"/>
        <v>0.40863016645847539</v>
      </c>
      <c r="F65" s="428">
        <f t="shared" si="1"/>
        <v>0.37159599609381477</v>
      </c>
      <c r="G65" s="428">
        <f t="shared" si="1"/>
        <v>0.31747518501382627</v>
      </c>
      <c r="H65" s="453">
        <f t="shared" si="1"/>
        <v>0.41687595608369032</v>
      </c>
      <c r="I65" s="453">
        <f t="shared" si="1"/>
        <v>0.36615853934820575</v>
      </c>
      <c r="J65" s="453">
        <f t="shared" si="1"/>
        <v>0.38545812155591863</v>
      </c>
    </row>
    <row r="66" spans="1:10" ht="14.25" x14ac:dyDescent="0.2">
      <c r="A66" s="450" t="s">
        <v>123</v>
      </c>
      <c r="B66" s="427" t="s">
        <v>84</v>
      </c>
      <c r="C66" s="427">
        <f t="shared" ref="C66:D66" si="4">C10/C$7</f>
        <v>2.3528610676614724E-2</v>
      </c>
      <c r="D66" s="427">
        <f t="shared" si="4"/>
        <v>1.3966121768047967E-2</v>
      </c>
      <c r="E66" s="427">
        <f t="shared" si="1"/>
        <v>1.6131814567818141E-2</v>
      </c>
      <c r="F66" s="427">
        <f t="shared" si="1"/>
        <v>2.1329827144756047E-2</v>
      </c>
      <c r="G66" s="427">
        <f t="shared" si="1"/>
        <v>3.1564466207242542E-2</v>
      </c>
      <c r="H66" s="442">
        <f t="shared" si="1"/>
        <v>1.5952150002987196E-2</v>
      </c>
      <c r="I66" s="442">
        <f t="shared" si="1"/>
        <v>2.2358089768665022E-2</v>
      </c>
      <c r="J66" s="442">
        <f t="shared" si="1"/>
        <v>1.9920426948215084E-2</v>
      </c>
    </row>
    <row r="67" spans="1:10" ht="14.25" x14ac:dyDescent="0.2">
      <c r="A67" s="452" t="s">
        <v>124</v>
      </c>
      <c r="B67" s="428" t="s">
        <v>84</v>
      </c>
      <c r="C67" s="428">
        <f t="shared" ref="C67:D67" si="5">C11/C$7</f>
        <v>0.16628638518832739</v>
      </c>
      <c r="D67" s="428">
        <f t="shared" si="5"/>
        <v>0.23803236956779494</v>
      </c>
      <c r="E67" s="428">
        <f t="shared" si="1"/>
        <v>0.24170749583010523</v>
      </c>
      <c r="F67" s="428">
        <f t="shared" si="1"/>
        <v>0.25627828093714766</v>
      </c>
      <c r="G67" s="428">
        <f t="shared" si="1"/>
        <v>0.25938450996545742</v>
      </c>
      <c r="H67" s="453">
        <f t="shared" si="1"/>
        <v>0.24073906534488532</v>
      </c>
      <c r="I67" s="453">
        <f t="shared" si="1"/>
        <v>0.25659036025832466</v>
      </c>
      <c r="J67" s="453">
        <f t="shared" si="1"/>
        <v>0.25055844087102302</v>
      </c>
    </row>
    <row r="68" spans="1:10" ht="14.25" x14ac:dyDescent="0.2">
      <c r="A68" s="454" t="s">
        <v>125</v>
      </c>
      <c r="B68" s="429" t="s">
        <v>84</v>
      </c>
      <c r="C68" s="429">
        <f t="shared" ref="C68:D68" si="6">C12/C$7</f>
        <v>1.3187380091249092E-2</v>
      </c>
      <c r="D68" s="429">
        <f t="shared" si="6"/>
        <v>6.9850574641295807E-2</v>
      </c>
      <c r="E68" s="429">
        <f t="shared" si="1"/>
        <v>6.3860151272950194E-2</v>
      </c>
      <c r="F68" s="429">
        <f t="shared" si="1"/>
        <v>6.9548137732655363E-2</v>
      </c>
      <c r="G68" s="429">
        <f t="shared" si="1"/>
        <v>3.0938326822968994E-2</v>
      </c>
      <c r="H68" s="455">
        <f t="shared" si="1"/>
        <v>6.4129230916638524E-2</v>
      </c>
      <c r="I68" s="455">
        <f t="shared" si="1"/>
        <v>6.5669053650429007E-2</v>
      </c>
      <c r="J68" s="455">
        <f t="shared" si="1"/>
        <v>6.5083102366847514E-2</v>
      </c>
    </row>
    <row r="69" spans="1:10" ht="15" x14ac:dyDescent="0.25">
      <c r="A69" s="456" t="s">
        <v>126</v>
      </c>
      <c r="B69" s="430" t="s">
        <v>84</v>
      </c>
      <c r="C69" s="430">
        <f t="shared" ref="C69:D69" si="7">C13/C$13</f>
        <v>1</v>
      </c>
      <c r="D69" s="430">
        <f t="shared" si="7"/>
        <v>1</v>
      </c>
      <c r="E69" s="430">
        <f t="shared" ref="E69:J71" si="8">E13/E$13</f>
        <v>1</v>
      </c>
      <c r="F69" s="430">
        <f t="shared" si="8"/>
        <v>1</v>
      </c>
      <c r="G69" s="430">
        <f t="shared" si="8"/>
        <v>1</v>
      </c>
      <c r="H69" s="457">
        <f t="shared" si="8"/>
        <v>1</v>
      </c>
      <c r="I69" s="457">
        <f t="shared" si="8"/>
        <v>1</v>
      </c>
      <c r="J69" s="457">
        <f t="shared" si="8"/>
        <v>1</v>
      </c>
    </row>
    <row r="70" spans="1:10" ht="14.25" x14ac:dyDescent="0.2">
      <c r="A70" s="450" t="s">
        <v>63</v>
      </c>
      <c r="B70" s="427" t="s">
        <v>84</v>
      </c>
      <c r="C70" s="427">
        <f t="shared" ref="C70:D70" si="9">C14/C$13</f>
        <v>0.7602132957187161</v>
      </c>
      <c r="D70" s="427">
        <f t="shared" si="9"/>
        <v>0.56544422112240378</v>
      </c>
      <c r="E70" s="427">
        <f t="shared" si="8"/>
        <v>0.58111386134740572</v>
      </c>
      <c r="F70" s="427">
        <f t="shared" si="8"/>
        <v>0.59163857928448604</v>
      </c>
      <c r="G70" s="427">
        <f t="shared" si="8"/>
        <v>0.57129171191761752</v>
      </c>
      <c r="H70" s="442">
        <f t="shared" si="8"/>
        <v>0.58089732165723351</v>
      </c>
      <c r="I70" s="442">
        <f t="shared" si="8"/>
        <v>0.58960346804795494</v>
      </c>
      <c r="J70" s="442">
        <f t="shared" si="8"/>
        <v>0.58633363370234548</v>
      </c>
    </row>
    <row r="71" spans="1:10" ht="14.25" x14ac:dyDescent="0.2">
      <c r="A71" s="452" t="s">
        <v>127</v>
      </c>
      <c r="B71" s="428" t="s">
        <v>84</v>
      </c>
      <c r="C71" s="428">
        <f t="shared" ref="C71:D71" si="10">C15/C$13</f>
        <v>0.6624187878410156</v>
      </c>
      <c r="D71" s="428">
        <f t="shared" si="10"/>
        <v>0.4259385582450671</v>
      </c>
      <c r="E71" s="428">
        <f t="shared" si="8"/>
        <v>0.41247323103115829</v>
      </c>
      <c r="F71" s="428">
        <f t="shared" si="8"/>
        <v>0.39578154907895763</v>
      </c>
      <c r="G71" s="428">
        <f t="shared" si="8"/>
        <v>0.30311849703159771</v>
      </c>
      <c r="H71" s="453">
        <f t="shared" si="8"/>
        <v>0.41578256014279813</v>
      </c>
      <c r="I71" s="453">
        <f t="shared" si="8"/>
        <v>0.3865133106306195</v>
      </c>
      <c r="J71" s="453">
        <f t="shared" si="8"/>
        <v>0.39750618773490703</v>
      </c>
    </row>
    <row r="72" spans="1:10" ht="14.25" x14ac:dyDescent="0.2">
      <c r="A72" s="591" t="s">
        <v>128</v>
      </c>
      <c r="B72" s="592" t="s">
        <v>84</v>
      </c>
      <c r="C72" s="592">
        <f t="shared" ref="C72:D72" si="11">C16/C$13</f>
        <v>9.7794507877700568E-2</v>
      </c>
      <c r="D72" s="592">
        <f t="shared" si="11"/>
        <v>0.13950566287733671</v>
      </c>
      <c r="E72" s="592">
        <f t="shared" ref="E72:J79" si="12">E16/E$13</f>
        <v>0.16864063031624743</v>
      </c>
      <c r="F72" s="592">
        <f t="shared" si="12"/>
        <v>0.1958570302055285</v>
      </c>
      <c r="G72" s="592">
        <f t="shared" si="12"/>
        <v>0.26817321488601975</v>
      </c>
      <c r="H72" s="593">
        <f t="shared" si="12"/>
        <v>0.16511476151443535</v>
      </c>
      <c r="I72" s="593">
        <f t="shared" si="12"/>
        <v>0.20309015741733547</v>
      </c>
      <c r="J72" s="593">
        <f t="shared" si="12"/>
        <v>0.18882744596743839</v>
      </c>
    </row>
    <row r="73" spans="1:10" ht="14.25" x14ac:dyDescent="0.2">
      <c r="A73" s="594" t="s">
        <v>129</v>
      </c>
      <c r="B73" s="595" t="s">
        <v>84</v>
      </c>
      <c r="C73" s="595">
        <f t="shared" ref="C73:D73" si="13">C17/C$13</f>
        <v>0.11967525928920117</v>
      </c>
      <c r="D73" s="595">
        <f t="shared" si="13"/>
        <v>0.19296864402948202</v>
      </c>
      <c r="E73" s="595">
        <f t="shared" si="12"/>
        <v>0.23498654645070141</v>
      </c>
      <c r="F73" s="595">
        <f t="shared" si="12"/>
        <v>0.25383170245863063</v>
      </c>
      <c r="G73" s="595">
        <f t="shared" si="12"/>
        <v>0.31309737919186914</v>
      </c>
      <c r="H73" s="596">
        <f t="shared" si="12"/>
        <v>0.22979999695632772</v>
      </c>
      <c r="I73" s="596">
        <f t="shared" si="12"/>
        <v>0.25975950660094443</v>
      </c>
      <c r="J73" s="596">
        <f t="shared" si="12"/>
        <v>0.24850738319098298</v>
      </c>
    </row>
    <row r="74" spans="1:10" ht="14.25" x14ac:dyDescent="0.2">
      <c r="A74" s="591" t="s">
        <v>130</v>
      </c>
      <c r="B74" s="592" t="s">
        <v>84</v>
      </c>
      <c r="C74" s="592">
        <f t="shared" ref="C74:D74" si="14">C18/C$13</f>
        <v>0.1009720736904104</v>
      </c>
      <c r="D74" s="592">
        <f t="shared" si="14"/>
        <v>0.15801897300384013</v>
      </c>
      <c r="E74" s="592">
        <f t="shared" si="12"/>
        <v>0.17696305482075078</v>
      </c>
      <c r="F74" s="592">
        <f t="shared" si="12"/>
        <v>0.19125334743102743</v>
      </c>
      <c r="G74" s="592">
        <f t="shared" si="12"/>
        <v>0.27014337612331341</v>
      </c>
      <c r="H74" s="593">
        <f t="shared" si="12"/>
        <v>0.17443903649230427</v>
      </c>
      <c r="I74" s="593">
        <f t="shared" si="12"/>
        <v>0.19914399619513937</v>
      </c>
      <c r="J74" s="593">
        <f t="shared" si="12"/>
        <v>0.18986536451151384</v>
      </c>
    </row>
    <row r="75" spans="1:10" ht="14.25" x14ac:dyDescent="0.2">
      <c r="A75" s="594" t="s">
        <v>131</v>
      </c>
      <c r="B75" s="595" t="s">
        <v>84</v>
      </c>
      <c r="C75" s="595">
        <f t="shared" ref="C75:D75" si="15">C19/C$13</f>
        <v>2.2431091817131247E-3</v>
      </c>
      <c r="D75" s="595">
        <f t="shared" si="15"/>
        <v>3.0541958760635195E-3</v>
      </c>
      <c r="E75" s="595">
        <f t="shared" si="12"/>
        <v>2.1119295335572268E-3</v>
      </c>
      <c r="F75" s="595">
        <f t="shared" si="12"/>
        <v>2.9491215355989266E-3</v>
      </c>
      <c r="G75" s="595" t="s">
        <v>84</v>
      </c>
      <c r="H75" s="596">
        <f t="shared" si="12"/>
        <v>2.2092557381890778E-3</v>
      </c>
      <c r="I75" s="596">
        <f t="shared" si="12"/>
        <v>2.9072165794131214E-3</v>
      </c>
      <c r="J75" s="596">
        <f t="shared" si="12"/>
        <v>2.6450780593260744E-3</v>
      </c>
    </row>
    <row r="76" spans="1:10" ht="14.25" x14ac:dyDescent="0.2">
      <c r="A76" s="688" t="s">
        <v>544</v>
      </c>
      <c r="B76" s="592" t="s">
        <v>84</v>
      </c>
      <c r="C76" s="592">
        <f t="shared" ref="C76:D76" si="16">C20/C$13</f>
        <v>1.6460076417077633E-2</v>
      </c>
      <c r="D76" s="592">
        <f t="shared" si="16"/>
        <v>3.1895475149578391E-2</v>
      </c>
      <c r="E76" s="592">
        <f t="shared" si="12"/>
        <v>5.5911562096393405E-2</v>
      </c>
      <c r="F76" s="592">
        <f t="shared" si="12"/>
        <v>5.9629233492004274E-2</v>
      </c>
      <c r="G76" s="592">
        <f t="shared" si="12"/>
        <v>4.042384368609217E-2</v>
      </c>
      <c r="H76" s="593">
        <f t="shared" si="12"/>
        <v>5.3151704725834345E-2</v>
      </c>
      <c r="I76" s="593">
        <f t="shared" si="12"/>
        <v>5.7708293826391935E-2</v>
      </c>
      <c r="J76" s="593">
        <f t="shared" si="12"/>
        <v>5.5996940620143057E-2</v>
      </c>
    </row>
    <row r="77" spans="1:10" ht="14.25" x14ac:dyDescent="0.2">
      <c r="A77" s="594" t="s">
        <v>132</v>
      </c>
      <c r="B77" s="595" t="s">
        <v>84</v>
      </c>
      <c r="C77" s="595">
        <f t="shared" ref="C77:D77" si="17">C21/C$13</f>
        <v>3.5657845037128065E-2</v>
      </c>
      <c r="D77" s="595">
        <f t="shared" si="17"/>
        <v>7.853622929843114E-2</v>
      </c>
      <c r="E77" s="595">
        <f t="shared" si="12"/>
        <v>7.4411087778954901E-2</v>
      </c>
      <c r="F77" s="595">
        <f t="shared" si="12"/>
        <v>4.5036037826728298E-2</v>
      </c>
      <c r="G77" s="595">
        <f t="shared" si="12"/>
        <v>2.6875120556691365E-2</v>
      </c>
      <c r="H77" s="596">
        <f t="shared" si="12"/>
        <v>7.4533024796196098E-2</v>
      </c>
      <c r="I77" s="596">
        <f t="shared" si="12"/>
        <v>4.3219567205695711E-2</v>
      </c>
      <c r="J77" s="596">
        <f t="shared" si="12"/>
        <v>5.498020325683399E-2</v>
      </c>
    </row>
    <row r="78" spans="1:10" ht="14.25" x14ac:dyDescent="0.2">
      <c r="A78" s="591" t="s">
        <v>133</v>
      </c>
      <c r="B78" s="592" t="s">
        <v>84</v>
      </c>
      <c r="C78" s="592">
        <f t="shared" ref="C78:D78" si="18">C22/C$13</f>
        <v>7.9325590356596823E-2</v>
      </c>
      <c r="D78" s="592">
        <f t="shared" si="18"/>
        <v>0.14739661059098019</v>
      </c>
      <c r="E78" s="592">
        <f t="shared" si="12"/>
        <v>8.9875090264771654E-2</v>
      </c>
      <c r="F78" s="592">
        <f t="shared" si="12"/>
        <v>8.5888304574185947E-2</v>
      </c>
      <c r="G78" s="592">
        <f t="shared" si="12"/>
        <v>7.1310346455318391E-2</v>
      </c>
      <c r="H78" s="593">
        <f t="shared" si="12"/>
        <v>9.5672940725706021E-2</v>
      </c>
      <c r="I78" s="593">
        <f t="shared" si="12"/>
        <v>8.4430204620101826E-2</v>
      </c>
      <c r="J78" s="593">
        <f t="shared" si="12"/>
        <v>8.8652725469958879E-2</v>
      </c>
    </row>
    <row r="79" spans="1:10" ht="14.25" x14ac:dyDescent="0.2">
      <c r="A79" s="597" t="s">
        <v>134</v>
      </c>
      <c r="B79" s="598" t="s">
        <v>84</v>
      </c>
      <c r="C79" s="598">
        <f t="shared" ref="C79:D79" si="19">C23/C$13</f>
        <v>5.1280095983578036E-3</v>
      </c>
      <c r="D79" s="598">
        <f t="shared" si="19"/>
        <v>1.5654294958702783E-2</v>
      </c>
      <c r="E79" s="598">
        <f t="shared" si="12"/>
        <v>1.9613414158166257E-2</v>
      </c>
      <c r="F79" s="598">
        <f t="shared" si="12"/>
        <v>2.3605375855968998E-2</v>
      </c>
      <c r="G79" s="598">
        <f t="shared" si="12"/>
        <v>1.7425441878503561E-2</v>
      </c>
      <c r="H79" s="599">
        <f t="shared" si="12"/>
        <v>1.9096715864536585E-2</v>
      </c>
      <c r="I79" s="599">
        <f t="shared" si="12"/>
        <v>2.2987253525303029E-2</v>
      </c>
      <c r="J79" s="599">
        <f t="shared" si="12"/>
        <v>2.1526054379878673E-2</v>
      </c>
    </row>
    <row r="80" spans="1:10" ht="15" x14ac:dyDescent="0.25">
      <c r="A80" s="458" t="s">
        <v>160</v>
      </c>
      <c r="B80" s="431"/>
      <c r="C80" s="431"/>
      <c r="D80" s="431"/>
      <c r="E80" s="431"/>
      <c r="F80" s="431"/>
      <c r="G80" s="431"/>
      <c r="H80" s="459"/>
      <c r="I80" s="459"/>
      <c r="J80" s="459"/>
    </row>
    <row r="81" spans="1:10" ht="15" x14ac:dyDescent="0.25">
      <c r="A81" s="460" t="s">
        <v>137</v>
      </c>
      <c r="B81" s="432" t="s">
        <v>84</v>
      </c>
      <c r="C81" s="432">
        <f t="shared" ref="C81:D81" si="20">C26/C$26</f>
        <v>1</v>
      </c>
      <c r="D81" s="432">
        <f t="shared" si="20"/>
        <v>1</v>
      </c>
      <c r="E81" s="432">
        <f t="shared" ref="E81:J84" si="21">E26/E$26</f>
        <v>1</v>
      </c>
      <c r="F81" s="432">
        <f t="shared" si="21"/>
        <v>1</v>
      </c>
      <c r="G81" s="432">
        <f t="shared" si="21"/>
        <v>1</v>
      </c>
      <c r="H81" s="461">
        <f t="shared" si="21"/>
        <v>1</v>
      </c>
      <c r="I81" s="461">
        <f t="shared" si="21"/>
        <v>1</v>
      </c>
      <c r="J81" s="461">
        <f t="shared" si="21"/>
        <v>1</v>
      </c>
    </row>
    <row r="82" spans="1:10" ht="14.25" x14ac:dyDescent="0.2">
      <c r="A82" s="462" t="s">
        <v>138</v>
      </c>
      <c r="B82" s="433" t="s">
        <v>84</v>
      </c>
      <c r="C82" s="433">
        <f t="shared" ref="C82:D82" si="22">C27/C$26</f>
        <v>0.96493969880317265</v>
      </c>
      <c r="D82" s="433">
        <f t="shared" si="22"/>
        <v>0.85624581193411042</v>
      </c>
      <c r="E82" s="433">
        <f t="shared" si="21"/>
        <v>0.713008126346098</v>
      </c>
      <c r="F82" s="433">
        <f t="shared" si="21"/>
        <v>0.6599841923274774</v>
      </c>
      <c r="G82" s="433">
        <f t="shared" si="21"/>
        <v>0.75032575336423368</v>
      </c>
      <c r="H82" s="463">
        <f t="shared" si="21"/>
        <v>0.7276909701156008</v>
      </c>
      <c r="I82" s="463">
        <f t="shared" si="21"/>
        <v>0.67081787398518589</v>
      </c>
      <c r="J82" s="463">
        <f t="shared" si="21"/>
        <v>0.69136463602193798</v>
      </c>
    </row>
    <row r="83" spans="1:10" ht="14.25" x14ac:dyDescent="0.2">
      <c r="A83" s="450" t="s">
        <v>139</v>
      </c>
      <c r="B83" s="427" t="s">
        <v>84</v>
      </c>
      <c r="C83" s="427">
        <f t="shared" ref="C83:D83" si="23">C28/C$26</f>
        <v>1.8635116959626129E-2</v>
      </c>
      <c r="D83" s="427">
        <f t="shared" si="23"/>
        <v>0.10502906420752116</v>
      </c>
      <c r="E83" s="427">
        <f t="shared" si="21"/>
        <v>0.21827156946866458</v>
      </c>
      <c r="F83" s="427">
        <f t="shared" si="21"/>
        <v>0.26079581611480923</v>
      </c>
      <c r="G83" s="427">
        <f t="shared" si="21"/>
        <v>0.17511263210511402</v>
      </c>
      <c r="H83" s="442">
        <f t="shared" si="21"/>
        <v>0.20665681023054974</v>
      </c>
      <c r="I83" s="442">
        <f t="shared" si="21"/>
        <v>0.25052076299056414</v>
      </c>
      <c r="J83" s="442">
        <f t="shared" si="21"/>
        <v>0.23467386418124536</v>
      </c>
    </row>
    <row r="84" spans="1:10" ht="14.25" x14ac:dyDescent="0.2">
      <c r="A84" s="464" t="s">
        <v>140</v>
      </c>
      <c r="B84" s="434" t="s">
        <v>84</v>
      </c>
      <c r="C84" s="434">
        <f t="shared" ref="C84:D84" si="24">C29/C$26</f>
        <v>1.6425184237201202E-2</v>
      </c>
      <c r="D84" s="434">
        <f t="shared" si="24"/>
        <v>3.8725123858368439E-2</v>
      </c>
      <c r="E84" s="434">
        <f t="shared" si="21"/>
        <v>6.8720304185237321E-2</v>
      </c>
      <c r="F84" s="434">
        <f t="shared" si="21"/>
        <v>7.9219991557713323E-2</v>
      </c>
      <c r="G84" s="434">
        <f t="shared" si="21"/>
        <v>7.4561614530652326E-2</v>
      </c>
      <c r="H84" s="465">
        <f t="shared" si="21"/>
        <v>6.56522196538495E-2</v>
      </c>
      <c r="I84" s="465">
        <f t="shared" si="21"/>
        <v>7.8661363024249878E-2</v>
      </c>
      <c r="J84" s="465">
        <f t="shared" si="21"/>
        <v>7.3961499796816765E-2</v>
      </c>
    </row>
    <row r="85" spans="1:10" ht="15" x14ac:dyDescent="0.25">
      <c r="A85" s="460" t="s">
        <v>141</v>
      </c>
      <c r="B85" s="432" t="s">
        <v>84</v>
      </c>
      <c r="C85" s="432">
        <f t="shared" ref="C85:D85" si="25">C30/C$30</f>
        <v>1</v>
      </c>
      <c r="D85" s="432">
        <f t="shared" si="25"/>
        <v>1</v>
      </c>
      <c r="E85" s="432">
        <f t="shared" ref="E85:J88" si="26">E30/E$30</f>
        <v>1</v>
      </c>
      <c r="F85" s="432">
        <f t="shared" si="26"/>
        <v>1</v>
      </c>
      <c r="G85" s="432">
        <f t="shared" si="26"/>
        <v>1</v>
      </c>
      <c r="H85" s="461">
        <f t="shared" si="26"/>
        <v>1</v>
      </c>
      <c r="I85" s="461">
        <f t="shared" si="26"/>
        <v>1</v>
      </c>
      <c r="J85" s="461">
        <f t="shared" si="26"/>
        <v>1</v>
      </c>
    </row>
    <row r="86" spans="1:10" ht="14.25" x14ac:dyDescent="0.2">
      <c r="A86" s="462" t="s">
        <v>142</v>
      </c>
      <c r="B86" s="433" t="s">
        <v>84</v>
      </c>
      <c r="C86" s="433">
        <f t="shared" ref="C86:D86" si="27">C31/C$30</f>
        <v>0.31178121165792932</v>
      </c>
      <c r="D86" s="433">
        <f t="shared" si="27"/>
        <v>0.21026265936946956</v>
      </c>
      <c r="E86" s="433">
        <f t="shared" si="26"/>
        <v>0.26993343742336512</v>
      </c>
      <c r="F86" s="433">
        <f t="shared" si="26"/>
        <v>0.25288753879068354</v>
      </c>
      <c r="G86" s="433">
        <f t="shared" si="26"/>
        <v>0.31093181282193511</v>
      </c>
      <c r="H86" s="463">
        <f t="shared" si="26"/>
        <v>0.26520355556608277</v>
      </c>
      <c r="I86" s="463">
        <f t="shared" si="26"/>
        <v>0.26073601651524797</v>
      </c>
      <c r="J86" s="463">
        <f t="shared" si="26"/>
        <v>0.26252129695976029</v>
      </c>
    </row>
    <row r="87" spans="1:10" ht="14.25" x14ac:dyDescent="0.2">
      <c r="A87" s="450" t="s">
        <v>143</v>
      </c>
      <c r="B87" s="427" t="s">
        <v>84</v>
      </c>
      <c r="C87" s="427">
        <f t="shared" ref="C87:D87" si="28">C32/C$30</f>
        <v>0.59561041055846631</v>
      </c>
      <c r="D87" s="427">
        <f t="shared" si="28"/>
        <v>0.65334566519463277</v>
      </c>
      <c r="E87" s="427">
        <f t="shared" si="26"/>
        <v>0.50667863299455218</v>
      </c>
      <c r="F87" s="427">
        <f t="shared" si="26"/>
        <v>0.44771357470099576</v>
      </c>
      <c r="G87" s="427">
        <f t="shared" si="26"/>
        <v>0.48840858428753059</v>
      </c>
      <c r="H87" s="442">
        <f t="shared" si="26"/>
        <v>0.52166316243148891</v>
      </c>
      <c r="I87" s="442">
        <f t="shared" si="26"/>
        <v>0.45321616529363346</v>
      </c>
      <c r="J87" s="442">
        <f t="shared" si="26"/>
        <v>0.48056837958552018</v>
      </c>
    </row>
    <row r="88" spans="1:10" ht="14.25" x14ac:dyDescent="0.2">
      <c r="A88" s="466" t="s">
        <v>144</v>
      </c>
      <c r="B88" s="435" t="s">
        <v>84</v>
      </c>
      <c r="C88" s="435">
        <f t="shared" ref="C88:D88" si="29">C33/C$30</f>
        <v>9.2608377783604284E-2</v>
      </c>
      <c r="D88" s="435">
        <f t="shared" si="29"/>
        <v>0.13639167543589784</v>
      </c>
      <c r="E88" s="435">
        <f t="shared" si="26"/>
        <v>0.22338792958208267</v>
      </c>
      <c r="F88" s="435">
        <f t="shared" si="26"/>
        <v>0.29939888650832081</v>
      </c>
      <c r="G88" s="435">
        <f t="shared" si="26"/>
        <v>0.20065960289053428</v>
      </c>
      <c r="H88" s="467">
        <f t="shared" si="26"/>
        <v>0.21313328200242837</v>
      </c>
      <c r="I88" s="467">
        <f t="shared" si="26"/>
        <v>0.28604781819111857</v>
      </c>
      <c r="J88" s="467">
        <f t="shared" si="26"/>
        <v>0.25691032345471948</v>
      </c>
    </row>
    <row r="89" spans="1:10" ht="14.25" x14ac:dyDescent="0.2">
      <c r="A89" s="466" t="s">
        <v>629</v>
      </c>
      <c r="B89" s="665"/>
      <c r="C89" s="665"/>
      <c r="D89" s="665"/>
      <c r="E89" s="665"/>
      <c r="F89" s="665"/>
      <c r="G89" s="665"/>
      <c r="H89" s="666"/>
      <c r="I89" s="666"/>
      <c r="J89" s="666"/>
    </row>
    <row r="90" spans="1:10" customFormat="1" x14ac:dyDescent="0.2">
      <c r="A90" s="242" t="s">
        <v>224</v>
      </c>
      <c r="B90" s="196"/>
      <c r="C90" s="196"/>
      <c r="D90" s="211"/>
      <c r="E90" s="196"/>
      <c r="F90" s="196"/>
      <c r="G90" s="211"/>
      <c r="H90" s="196"/>
      <c r="I90" s="196"/>
      <c r="J90" s="196"/>
    </row>
    <row r="91" spans="1:10" x14ac:dyDescent="0.2">
      <c r="A91" s="444" t="s">
        <v>738</v>
      </c>
    </row>
    <row r="92" spans="1:10" x14ac:dyDescent="0.2">
      <c r="A92" s="445" t="s">
        <v>708</v>
      </c>
    </row>
    <row r="94" spans="1:10" ht="12.75" customHeight="1" x14ac:dyDescent="0.2">
      <c r="A94" s="767" t="s">
        <v>164</v>
      </c>
      <c r="B94" s="768"/>
      <c r="C94" s="768"/>
      <c r="D94" s="769"/>
      <c r="E94" s="769"/>
      <c r="F94" s="769"/>
      <c r="G94" s="769"/>
      <c r="H94" s="769"/>
      <c r="I94" s="769"/>
      <c r="J94" s="769"/>
    </row>
    <row r="95" spans="1:10" ht="39" customHeight="1" x14ac:dyDescent="0.2">
      <c r="A95" s="813" t="s">
        <v>165</v>
      </c>
      <c r="B95" s="813"/>
      <c r="C95" s="813"/>
      <c r="D95" s="813"/>
      <c r="E95" s="813"/>
      <c r="F95" s="813"/>
      <c r="G95" s="813"/>
      <c r="H95" s="813"/>
      <c r="I95" s="813"/>
      <c r="J95" s="813"/>
    </row>
    <row r="96" spans="1:10" ht="12.75" customHeight="1" x14ac:dyDescent="0.3">
      <c r="A96" s="469"/>
      <c r="B96" s="768"/>
      <c r="C96" s="768"/>
      <c r="D96" s="769"/>
      <c r="E96" s="769"/>
      <c r="F96" s="769"/>
      <c r="G96" s="769"/>
      <c r="H96" s="769"/>
      <c r="I96" s="769"/>
      <c r="J96" s="769"/>
    </row>
    <row r="97" spans="1:10" ht="24.75" customHeight="1" x14ac:dyDescent="0.2">
      <c r="A97" s="814" t="s">
        <v>709</v>
      </c>
      <c r="B97" s="814"/>
      <c r="C97" s="814"/>
      <c r="D97" s="814"/>
      <c r="E97" s="814"/>
      <c r="F97" s="814"/>
      <c r="G97" s="814"/>
      <c r="H97" s="814"/>
      <c r="I97" s="814"/>
      <c r="J97" s="814"/>
    </row>
    <row r="98" spans="1:10" ht="12.75" customHeight="1" x14ac:dyDescent="0.3">
      <c r="A98" s="469"/>
      <c r="B98" s="768"/>
      <c r="C98" s="768"/>
      <c r="D98" s="769"/>
      <c r="E98" s="769"/>
      <c r="F98" s="769"/>
      <c r="G98" s="769"/>
      <c r="H98" s="769"/>
      <c r="I98" s="769"/>
      <c r="J98" s="769"/>
    </row>
    <row r="99" spans="1:10" customFormat="1" ht="26.25" customHeight="1" x14ac:dyDescent="0.2">
      <c r="A99" s="815" t="s">
        <v>710</v>
      </c>
      <c r="B99" s="815"/>
      <c r="C99" s="815"/>
      <c r="D99" s="815"/>
      <c r="E99" s="815"/>
      <c r="F99" s="815"/>
      <c r="G99" s="815"/>
      <c r="H99" s="815"/>
      <c r="I99" s="815"/>
      <c r="J99" s="815"/>
    </row>
    <row r="100" spans="1:10" customFormat="1" ht="12.75" customHeight="1" x14ac:dyDescent="0.2">
      <c r="A100" s="770"/>
      <c r="B100" s="764"/>
      <c r="C100" s="764"/>
      <c r="D100" s="764"/>
      <c r="E100" s="764"/>
      <c r="F100" s="764"/>
      <c r="G100" s="47"/>
      <c r="H100" s="47"/>
      <c r="I100" s="47"/>
      <c r="J100" s="47"/>
    </row>
    <row r="101" spans="1:10" customFormat="1" ht="12.75" customHeight="1" x14ac:dyDescent="0.2">
      <c r="A101" s="815" t="s">
        <v>711</v>
      </c>
      <c r="B101" s="815"/>
      <c r="C101" s="815"/>
      <c r="D101" s="815"/>
      <c r="E101" s="815"/>
      <c r="F101" s="815"/>
      <c r="G101" s="815"/>
      <c r="H101" s="815"/>
      <c r="I101" s="815"/>
      <c r="J101" s="815"/>
    </row>
    <row r="102" spans="1:10" customFormat="1" ht="12.75" customHeight="1" x14ac:dyDescent="0.2">
      <c r="A102" s="765"/>
      <c r="B102" s="765"/>
      <c r="C102" s="765"/>
      <c r="D102" s="765"/>
      <c r="E102" s="765"/>
      <c r="F102" s="765"/>
      <c r="G102" s="47"/>
      <c r="H102" s="47"/>
      <c r="I102" s="47"/>
      <c r="J102" s="47"/>
    </row>
    <row r="103" spans="1:10" customFormat="1" ht="24.75" customHeight="1" x14ac:dyDescent="0.2">
      <c r="A103" s="815" t="s">
        <v>712</v>
      </c>
      <c r="B103" s="815"/>
      <c r="C103" s="815"/>
      <c r="D103" s="815"/>
      <c r="E103" s="815"/>
      <c r="F103" s="815"/>
      <c r="G103" s="815"/>
      <c r="H103" s="815"/>
      <c r="I103" s="815"/>
      <c r="J103" s="815"/>
    </row>
    <row r="104" spans="1:10" customFormat="1" ht="12.75" customHeight="1" x14ac:dyDescent="0.2">
      <c r="A104" s="764"/>
      <c r="B104" s="764"/>
      <c r="C104" s="764"/>
      <c r="D104" s="764"/>
      <c r="E104" s="764"/>
      <c r="F104" s="764"/>
      <c r="G104" s="47"/>
      <c r="H104" s="47"/>
      <c r="I104" s="47"/>
      <c r="J104" s="47"/>
    </row>
    <row r="105" spans="1:10" customFormat="1" ht="21" customHeight="1" x14ac:dyDescent="0.2">
      <c r="A105" s="815" t="s">
        <v>713</v>
      </c>
      <c r="B105" s="815"/>
      <c r="C105" s="815"/>
      <c r="D105" s="815"/>
      <c r="E105" s="815"/>
      <c r="F105" s="815"/>
      <c r="G105" s="815"/>
      <c r="H105" s="815"/>
      <c r="I105" s="815"/>
      <c r="J105" s="815"/>
    </row>
    <row r="106" spans="1:10" customFormat="1" ht="12.75" customHeight="1" x14ac:dyDescent="0.2">
      <c r="A106" s="764"/>
      <c r="B106" s="764"/>
      <c r="C106" s="764"/>
      <c r="D106" s="764"/>
      <c r="E106" s="764"/>
      <c r="F106" s="764"/>
      <c r="G106" s="47"/>
      <c r="H106" s="47"/>
      <c r="I106" s="47"/>
      <c r="J106" s="47"/>
    </row>
    <row r="107" spans="1:10" customFormat="1" ht="48.75" customHeight="1" x14ac:dyDescent="0.2">
      <c r="A107" s="815" t="s">
        <v>714</v>
      </c>
      <c r="B107" s="815"/>
      <c r="C107" s="815"/>
      <c r="D107" s="815"/>
      <c r="E107" s="815"/>
      <c r="F107" s="815"/>
      <c r="G107" s="815"/>
      <c r="H107" s="815"/>
      <c r="I107" s="815"/>
      <c r="J107" s="815"/>
    </row>
    <row r="108" spans="1:10" customFormat="1" ht="12.75" customHeight="1" x14ac:dyDescent="0.2">
      <c r="A108" s="770"/>
      <c r="B108" s="764"/>
      <c r="C108" s="764"/>
      <c r="D108" s="764"/>
      <c r="E108" s="764"/>
      <c r="F108" s="764"/>
      <c r="G108" s="47"/>
      <c r="H108" s="47"/>
      <c r="I108" s="47"/>
      <c r="J108" s="47"/>
    </row>
    <row r="109" spans="1:10" customFormat="1" ht="27" customHeight="1" x14ac:dyDescent="0.2">
      <c r="A109" s="815" t="s">
        <v>715</v>
      </c>
      <c r="B109" s="815"/>
      <c r="C109" s="815"/>
      <c r="D109" s="815"/>
      <c r="E109" s="815"/>
      <c r="F109" s="815"/>
      <c r="G109" s="815"/>
      <c r="H109" s="815"/>
      <c r="I109" s="815"/>
      <c r="J109" s="815"/>
    </row>
    <row r="110" spans="1:10" customFormat="1" ht="12.75" customHeight="1" x14ac:dyDescent="0.2">
      <c r="A110" s="771"/>
      <c r="B110" s="764"/>
      <c r="C110" s="764"/>
      <c r="D110" s="764"/>
      <c r="E110" s="764"/>
      <c r="F110" s="764"/>
      <c r="G110" s="47"/>
      <c r="H110" s="47"/>
      <c r="I110" s="47"/>
      <c r="J110" s="47"/>
    </row>
    <row r="111" spans="1:10" customFormat="1" ht="19.5" customHeight="1" x14ac:dyDescent="0.2">
      <c r="A111" s="815" t="s">
        <v>716</v>
      </c>
      <c r="B111" s="815"/>
      <c r="C111" s="815"/>
      <c r="D111" s="815"/>
      <c r="E111" s="815"/>
      <c r="F111" s="815"/>
      <c r="G111" s="815"/>
      <c r="H111" s="815"/>
      <c r="I111" s="815"/>
      <c r="J111" s="815"/>
    </row>
    <row r="112" spans="1:10" customFormat="1" ht="12.75" customHeight="1" x14ac:dyDescent="0.2">
      <c r="A112" s="771"/>
      <c r="B112" s="764"/>
      <c r="C112" s="764"/>
      <c r="D112" s="764"/>
      <c r="E112" s="764"/>
      <c r="F112" s="764"/>
      <c r="G112" s="47"/>
      <c r="H112" s="47"/>
      <c r="I112" s="47"/>
      <c r="J112" s="47"/>
    </row>
    <row r="113" spans="1:10" customFormat="1" ht="22.5" customHeight="1" x14ac:dyDescent="0.2">
      <c r="A113" s="815" t="s">
        <v>717</v>
      </c>
      <c r="B113" s="815"/>
      <c r="C113" s="815"/>
      <c r="D113" s="815"/>
      <c r="E113" s="815"/>
      <c r="F113" s="815"/>
      <c r="G113" s="815"/>
      <c r="H113" s="815"/>
      <c r="I113" s="815"/>
      <c r="J113" s="815"/>
    </row>
    <row r="114" spans="1:10" customFormat="1" ht="12" customHeight="1" x14ac:dyDescent="0.2">
      <c r="A114" s="765"/>
      <c r="B114" s="765"/>
      <c r="C114" s="765"/>
      <c r="D114" s="765"/>
      <c r="E114" s="765"/>
      <c r="F114" s="765"/>
      <c r="G114" s="47"/>
      <c r="H114" s="47"/>
      <c r="I114" s="47"/>
      <c r="J114" s="47"/>
    </row>
    <row r="115" spans="1:10" customFormat="1" ht="39.75" customHeight="1" x14ac:dyDescent="0.2">
      <c r="A115" s="815" t="s">
        <v>718</v>
      </c>
      <c r="B115" s="815"/>
      <c r="C115" s="815"/>
      <c r="D115" s="815"/>
      <c r="E115" s="815"/>
      <c r="F115" s="815"/>
      <c r="G115" s="815"/>
      <c r="H115" s="815"/>
      <c r="I115" s="815"/>
      <c r="J115" s="815"/>
    </row>
    <row r="116" spans="1:10" customFormat="1" ht="12.75" customHeight="1" x14ac:dyDescent="0.2">
      <c r="A116" s="771"/>
      <c r="B116" s="764"/>
      <c r="C116" s="764"/>
      <c r="D116" s="764"/>
      <c r="E116" s="764"/>
      <c r="F116" s="764"/>
      <c r="G116" s="47"/>
      <c r="H116" s="47"/>
      <c r="I116" s="47"/>
      <c r="J116" s="47"/>
    </row>
    <row r="117" spans="1:10" customFormat="1" ht="33.75" customHeight="1" x14ac:dyDescent="0.2">
      <c r="A117" s="815" t="s">
        <v>719</v>
      </c>
      <c r="B117" s="815"/>
      <c r="C117" s="815"/>
      <c r="D117" s="815"/>
      <c r="E117" s="815"/>
      <c r="F117" s="815"/>
      <c r="G117" s="815"/>
      <c r="H117" s="815"/>
      <c r="I117" s="815"/>
      <c r="J117" s="815"/>
    </row>
    <row r="118" spans="1:10" customFormat="1" ht="12.75" customHeight="1" x14ac:dyDescent="0.2">
      <c r="A118" s="771"/>
      <c r="B118" s="764"/>
      <c r="C118" s="764"/>
      <c r="D118" s="764"/>
      <c r="E118" s="764"/>
      <c r="F118" s="764"/>
      <c r="G118" s="47"/>
      <c r="H118" s="47"/>
      <c r="I118" s="47"/>
      <c r="J118" s="47"/>
    </row>
    <row r="119" spans="1:10" customFormat="1" ht="21" customHeight="1" x14ac:dyDescent="0.2">
      <c r="A119" s="815" t="s">
        <v>720</v>
      </c>
      <c r="B119" s="815"/>
      <c r="C119" s="815"/>
      <c r="D119" s="815"/>
      <c r="E119" s="815"/>
      <c r="F119" s="815"/>
      <c r="G119" s="815"/>
      <c r="H119" s="815"/>
      <c r="I119" s="815"/>
      <c r="J119" s="815"/>
    </row>
    <row r="120" spans="1:10" ht="12.75" customHeight="1" x14ac:dyDescent="0.2">
      <c r="A120" s="772"/>
      <c r="B120" s="768"/>
      <c r="C120" s="768"/>
      <c r="D120" s="769"/>
      <c r="E120" s="769"/>
      <c r="F120" s="769"/>
      <c r="G120" s="769"/>
      <c r="H120" s="769"/>
      <c r="I120" s="769"/>
      <c r="J120" s="769"/>
    </row>
    <row r="121" spans="1:10" ht="14.25" customHeight="1" x14ac:dyDescent="0.2">
      <c r="A121" s="812" t="s">
        <v>166</v>
      </c>
      <c r="B121" s="812"/>
      <c r="C121" s="812"/>
      <c r="D121" s="812"/>
      <c r="E121" s="812"/>
      <c r="F121" s="812"/>
      <c r="G121" s="812"/>
      <c r="H121" s="812"/>
      <c r="I121" s="812"/>
      <c r="J121" s="812"/>
    </row>
    <row r="122" spans="1:10" ht="12.75" customHeight="1" x14ac:dyDescent="0.2">
      <c r="A122" s="773" t="s">
        <v>167</v>
      </c>
      <c r="B122" s="768"/>
      <c r="C122" s="768"/>
      <c r="D122" s="769"/>
      <c r="E122" s="769"/>
      <c r="F122" s="769"/>
      <c r="G122" s="769"/>
      <c r="H122" s="769"/>
      <c r="I122" s="769"/>
      <c r="J122" s="769"/>
    </row>
    <row r="124" spans="1:10" customFormat="1" ht="24.75" customHeight="1" x14ac:dyDescent="0.2">
      <c r="A124" s="809" t="s">
        <v>698</v>
      </c>
      <c r="B124" s="809"/>
      <c r="C124" s="809"/>
      <c r="D124" s="809"/>
      <c r="E124" s="809"/>
      <c r="F124" s="809"/>
      <c r="G124" s="809"/>
      <c r="H124" s="809"/>
      <c r="I124" s="809"/>
      <c r="J124" s="809"/>
    </row>
    <row r="125" spans="1:10" customFormat="1" x14ac:dyDescent="0.2">
      <c r="H125" s="192"/>
      <c r="I125" s="192"/>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0" fitToHeight="2" orientation="landscape" useFirstPageNumber="1" r:id="rId1"/>
  <headerFooter>
    <oddHeader>&amp;RLes groupements à fiscalité propre en 2020</oddHeader>
    <oddFooter>&amp;LDirection Générale des Collectivités Locales / DESL&amp;C&amp;P&amp;RMise en ligne : avril 2022</oddFooter>
    <evenHeader>&amp;RLes groupements à fiscalité propre en 2019</evenHeader>
    <evenFooter>&amp;LDirection Générale des Collectivités Locales / DESL&amp;C21&amp;RMise en ligne : mai 2021</evenFooter>
    <firstHeader>&amp;RLes groupements à fiscalité propre en 2019</firstHeader>
    <firstFooter>&amp;LDirection Générale des collectivités Locales / DESL&amp;C20&amp;RMise en ligne : mai 2021</firstFooter>
  </headerFooter>
  <rowBreaks count="2" manualBreakCount="2">
    <brk id="55" max="9" man="1"/>
    <brk id="92" max="9"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1"/>
  <sheetViews>
    <sheetView zoomScaleNormal="100" workbookViewId="0">
      <selection activeCell="C28" sqref="C28:J29"/>
    </sheetView>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21" x14ac:dyDescent="0.25">
      <c r="A1" s="9" t="s">
        <v>739</v>
      </c>
    </row>
    <row r="2" spans="1:10" ht="13.5" thickBot="1" x14ac:dyDescent="0.25">
      <c r="A2" s="202"/>
      <c r="J2" s="19" t="s">
        <v>161</v>
      </c>
    </row>
    <row r="3" spans="1:10" x14ac:dyDescent="0.2">
      <c r="A3" s="17" t="s">
        <v>706</v>
      </c>
      <c r="B3" s="482" t="s">
        <v>34</v>
      </c>
      <c r="C3" s="482" t="s">
        <v>533</v>
      </c>
      <c r="D3" s="482" t="s">
        <v>535</v>
      </c>
      <c r="E3" s="482" t="s">
        <v>97</v>
      </c>
      <c r="F3" s="482" t="s">
        <v>278</v>
      </c>
      <c r="G3" s="483">
        <v>300000</v>
      </c>
      <c r="H3" s="484" t="s">
        <v>294</v>
      </c>
      <c r="I3" s="484" t="s">
        <v>294</v>
      </c>
      <c r="J3" s="484" t="s">
        <v>61</v>
      </c>
    </row>
    <row r="4" spans="1:10" x14ac:dyDescent="0.2">
      <c r="A4" s="16" t="s">
        <v>158</v>
      </c>
      <c r="B4" s="485" t="s">
        <v>532</v>
      </c>
      <c r="C4" s="485" t="s">
        <v>35</v>
      </c>
      <c r="D4" s="485" t="s">
        <v>35</v>
      </c>
      <c r="E4" s="485" t="s">
        <v>35</v>
      </c>
      <c r="F4" s="485" t="s">
        <v>35</v>
      </c>
      <c r="G4" s="485" t="s">
        <v>36</v>
      </c>
      <c r="H4" s="486" t="s">
        <v>292</v>
      </c>
      <c r="I4" s="486" t="s">
        <v>293</v>
      </c>
      <c r="J4" s="486" t="s">
        <v>111</v>
      </c>
    </row>
    <row r="5" spans="1:10" ht="13.5" thickBot="1" x14ac:dyDescent="0.25">
      <c r="A5" s="195" t="s">
        <v>65</v>
      </c>
      <c r="B5" s="487" t="s">
        <v>36</v>
      </c>
      <c r="C5" s="487" t="s">
        <v>534</v>
      </c>
      <c r="D5" s="487" t="s">
        <v>99</v>
      </c>
      <c r="E5" s="487" t="s">
        <v>100</v>
      </c>
      <c r="F5" s="487" t="s">
        <v>279</v>
      </c>
      <c r="G5" s="487" t="s">
        <v>101</v>
      </c>
      <c r="H5" s="488" t="s">
        <v>100</v>
      </c>
      <c r="I5" s="488" t="s">
        <v>101</v>
      </c>
      <c r="J5" s="488" t="s">
        <v>276</v>
      </c>
    </row>
    <row r="6" spans="1:10" x14ac:dyDescent="0.2">
      <c r="A6" s="201"/>
    </row>
    <row r="7" spans="1:10" ht="15" x14ac:dyDescent="0.25">
      <c r="A7" s="332" t="s">
        <v>120</v>
      </c>
      <c r="B7" s="470" t="s">
        <v>84</v>
      </c>
      <c r="C7" s="470">
        <v>903.96378299000003</v>
      </c>
      <c r="D7" s="470">
        <v>499.91364422700002</v>
      </c>
      <c r="E7" s="470">
        <v>391.02543293000002</v>
      </c>
      <c r="F7" s="470">
        <v>396.74949774599997</v>
      </c>
      <c r="G7" s="470">
        <v>340.01807187999998</v>
      </c>
      <c r="H7" s="471">
        <v>402.27330218499998</v>
      </c>
      <c r="I7" s="471">
        <v>390.20841195899999</v>
      </c>
      <c r="J7" s="471">
        <v>394.713202475</v>
      </c>
    </row>
    <row r="8" spans="1:10" ht="14.25" x14ac:dyDescent="0.2">
      <c r="A8" s="333" t="s">
        <v>121</v>
      </c>
      <c r="B8" s="472" t="s">
        <v>84</v>
      </c>
      <c r="C8" s="472">
        <v>268.32820581099998</v>
      </c>
      <c r="D8" s="472">
        <v>99.996234317000003</v>
      </c>
      <c r="E8" s="472">
        <v>105.447973909</v>
      </c>
      <c r="F8" s="472">
        <v>111.584906765</v>
      </c>
      <c r="G8" s="472">
        <v>122.623271475</v>
      </c>
      <c r="H8" s="330">
        <v>105.517734402</v>
      </c>
      <c r="I8" s="330">
        <v>112.857620951</v>
      </c>
      <c r="J8" s="330">
        <v>110.117053015</v>
      </c>
    </row>
    <row r="9" spans="1:10" ht="14.25" x14ac:dyDescent="0.2">
      <c r="A9" s="334" t="s">
        <v>122</v>
      </c>
      <c r="B9" s="473" t="s">
        <v>84</v>
      </c>
      <c r="C9" s="473">
        <v>452.12878145399998</v>
      </c>
      <c r="D9" s="473">
        <v>239.020670446</v>
      </c>
      <c r="E9" s="473">
        <v>159.78478774800001</v>
      </c>
      <c r="F9" s="473">
        <v>147.43052481500001</v>
      </c>
      <c r="G9" s="473">
        <v>107.947300278</v>
      </c>
      <c r="H9" s="474">
        <v>167.698067455</v>
      </c>
      <c r="I9" s="474">
        <v>142.878142164</v>
      </c>
      <c r="J9" s="474">
        <v>152.14540957899999</v>
      </c>
    </row>
    <row r="10" spans="1:10" ht="14.25" x14ac:dyDescent="0.2">
      <c r="A10" s="333" t="s">
        <v>123</v>
      </c>
      <c r="B10" s="472" t="s">
        <v>84</v>
      </c>
      <c r="C10" s="472">
        <v>21.269011916</v>
      </c>
      <c r="D10" s="472">
        <v>6.9818548290000004</v>
      </c>
      <c r="E10" s="472">
        <v>6.307949775</v>
      </c>
      <c r="F10" s="472">
        <v>8.4625982069999992</v>
      </c>
      <c r="G10" s="472">
        <v>10.73248894</v>
      </c>
      <c r="H10" s="330">
        <v>6.4171240589999998</v>
      </c>
      <c r="I10" s="330">
        <v>8.7243147029999992</v>
      </c>
      <c r="J10" s="330">
        <v>7.8628555149999997</v>
      </c>
    </row>
    <row r="11" spans="1:10" ht="14.25" x14ac:dyDescent="0.2">
      <c r="A11" s="334" t="s">
        <v>124</v>
      </c>
      <c r="B11" s="473" t="s">
        <v>84</v>
      </c>
      <c r="C11" s="473">
        <v>150.31686981499999</v>
      </c>
      <c r="D11" s="473">
        <v>118.995629315</v>
      </c>
      <c r="E11" s="473">
        <v>94.513778199000001</v>
      </c>
      <c r="F11" s="473">
        <v>101.678279245</v>
      </c>
      <c r="G11" s="473">
        <v>88.195420953999999</v>
      </c>
      <c r="H11" s="474">
        <v>96.842898781000002</v>
      </c>
      <c r="I11" s="474">
        <v>100.123717</v>
      </c>
      <c r="J11" s="474">
        <v>98.898724603000005</v>
      </c>
    </row>
    <row r="12" spans="1:10" ht="14.25" x14ac:dyDescent="0.2">
      <c r="A12" s="333" t="s">
        <v>125</v>
      </c>
      <c r="B12" s="472" t="s">
        <v>84</v>
      </c>
      <c r="C12" s="472">
        <v>11.920913994999999</v>
      </c>
      <c r="D12" s="472">
        <v>34.919255319999998</v>
      </c>
      <c r="E12" s="472">
        <v>24.970943298000002</v>
      </c>
      <c r="F12" s="472">
        <v>27.593188715</v>
      </c>
      <c r="G12" s="472">
        <v>10.519590234000001</v>
      </c>
      <c r="H12" s="330">
        <v>25.797477486999998</v>
      </c>
      <c r="I12" s="330">
        <v>25.624617140000002</v>
      </c>
      <c r="J12" s="330">
        <v>25.689159761999999</v>
      </c>
    </row>
    <row r="13" spans="1:10" ht="15" x14ac:dyDescent="0.25">
      <c r="A13" s="335" t="s">
        <v>126</v>
      </c>
      <c r="B13" s="475" t="s">
        <v>84</v>
      </c>
      <c r="C13" s="475">
        <v>1083.922486599</v>
      </c>
      <c r="D13" s="475">
        <v>549.62746190099995</v>
      </c>
      <c r="E13" s="475">
        <v>460.55124894099998</v>
      </c>
      <c r="F13" s="475">
        <v>474.09211489799998</v>
      </c>
      <c r="G13" s="475">
        <v>404.288308094</v>
      </c>
      <c r="H13" s="476">
        <v>470.43651819799999</v>
      </c>
      <c r="I13" s="476">
        <v>466.04379455999998</v>
      </c>
      <c r="J13" s="476">
        <v>467.683950369</v>
      </c>
    </row>
    <row r="14" spans="1:10" ht="14.25" x14ac:dyDescent="0.2">
      <c r="A14" s="333" t="s">
        <v>63</v>
      </c>
      <c r="B14" s="472" t="s">
        <v>84</v>
      </c>
      <c r="C14" s="472">
        <v>824.01228584099999</v>
      </c>
      <c r="D14" s="472">
        <v>310.78367210200003</v>
      </c>
      <c r="E14" s="472">
        <v>267.63271462099999</v>
      </c>
      <c r="F14" s="472">
        <v>280.49118530800001</v>
      </c>
      <c r="G14" s="472">
        <v>230.966559639</v>
      </c>
      <c r="H14" s="330">
        <v>273.27531343099997</v>
      </c>
      <c r="I14" s="330">
        <v>274.781037535</v>
      </c>
      <c r="J14" s="330">
        <v>274.21883004400001</v>
      </c>
    </row>
    <row r="15" spans="1:10" ht="14.25" x14ac:dyDescent="0.2">
      <c r="A15" s="334" t="s">
        <v>127</v>
      </c>
      <c r="B15" s="473" t="s">
        <v>84</v>
      </c>
      <c r="C15" s="473">
        <v>718.01061968700003</v>
      </c>
      <c r="D15" s="473">
        <v>234.107528694</v>
      </c>
      <c r="E15" s="473">
        <v>189.965061706</v>
      </c>
      <c r="F15" s="473">
        <v>187.63691163999999</v>
      </c>
      <c r="G15" s="473">
        <v>122.547264317</v>
      </c>
      <c r="H15" s="474">
        <v>195.59929992100001</v>
      </c>
      <c r="I15" s="474">
        <v>180.13212993400001</v>
      </c>
      <c r="J15" s="474">
        <v>185.90726417600001</v>
      </c>
    </row>
    <row r="16" spans="1:10" ht="14.25" x14ac:dyDescent="0.2">
      <c r="A16" s="548" t="s">
        <v>128</v>
      </c>
      <c r="B16" s="549" t="s">
        <v>84</v>
      </c>
      <c r="C16" s="549">
        <v>106.001666155</v>
      </c>
      <c r="D16" s="549">
        <v>76.676143408000002</v>
      </c>
      <c r="E16" s="549">
        <v>77.667652914000001</v>
      </c>
      <c r="F16" s="549">
        <v>92.854273668000005</v>
      </c>
      <c r="G16" s="549">
        <v>108.419295322</v>
      </c>
      <c r="H16" s="370">
        <v>77.676013510000004</v>
      </c>
      <c r="I16" s="370">
        <v>94.648907601000005</v>
      </c>
      <c r="J16" s="370">
        <v>88.311565868000002</v>
      </c>
    </row>
    <row r="17" spans="1:10" ht="14.25" x14ac:dyDescent="0.2">
      <c r="A17" s="550" t="s">
        <v>129</v>
      </c>
      <c r="B17" s="551" t="s">
        <v>84</v>
      </c>
      <c r="C17" s="551">
        <v>129.71870463299999</v>
      </c>
      <c r="D17" s="551">
        <v>106.06086604399999</v>
      </c>
      <c r="E17" s="551">
        <v>108.223347452</v>
      </c>
      <c r="F17" s="551">
        <v>120.33960864700001</v>
      </c>
      <c r="G17" s="551">
        <v>126.58160970199999</v>
      </c>
      <c r="H17" s="552">
        <v>108.10631045</v>
      </c>
      <c r="I17" s="552">
        <v>121.05930612900001</v>
      </c>
      <c r="J17" s="552">
        <v>116.222914667</v>
      </c>
    </row>
    <row r="18" spans="1:10" ht="14.25" x14ac:dyDescent="0.2">
      <c r="A18" s="548" t="s">
        <v>130</v>
      </c>
      <c r="B18" s="549" t="s">
        <v>84</v>
      </c>
      <c r="C18" s="549">
        <v>109.44590119199999</v>
      </c>
      <c r="D18" s="549">
        <v>86.851567063999994</v>
      </c>
      <c r="E18" s="549">
        <v>81.500555914000003</v>
      </c>
      <c r="F18" s="549">
        <v>90.671703965000006</v>
      </c>
      <c r="G18" s="549">
        <v>109.21580847600001</v>
      </c>
      <c r="H18" s="370">
        <v>82.062492965000004</v>
      </c>
      <c r="I18" s="370">
        <v>92.809823651000002</v>
      </c>
      <c r="J18" s="370">
        <v>88.796983713000003</v>
      </c>
    </row>
    <row r="19" spans="1:10" ht="14.25" x14ac:dyDescent="0.2">
      <c r="A19" s="569" t="s">
        <v>131</v>
      </c>
      <c r="B19" s="570" t="s">
        <v>84</v>
      </c>
      <c r="C19" s="570">
        <v>2.431356482</v>
      </c>
      <c r="D19" s="570">
        <v>1.6786699279999999</v>
      </c>
      <c r="E19" s="570">
        <v>0.97265178399999996</v>
      </c>
      <c r="F19" s="570">
        <v>1.3981552660000001</v>
      </c>
      <c r="G19" s="570">
        <v>1.022913856</v>
      </c>
      <c r="H19" s="571">
        <v>1.0393145770000001</v>
      </c>
      <c r="I19" s="571">
        <v>1.3548902460000001</v>
      </c>
      <c r="J19" s="571">
        <v>1.2370605560000001</v>
      </c>
    </row>
    <row r="20" spans="1:10" ht="14.25" x14ac:dyDescent="0.2">
      <c r="A20" s="688" t="s">
        <v>544</v>
      </c>
      <c r="B20" s="549" t="s">
        <v>84</v>
      </c>
      <c r="C20" s="549">
        <v>17.841446959999999</v>
      </c>
      <c r="D20" s="549">
        <v>17.530629052999998</v>
      </c>
      <c r="E20" s="549">
        <v>25.750139753999999</v>
      </c>
      <c r="F20" s="549">
        <v>28.269749416</v>
      </c>
      <c r="G20" s="549">
        <v>16.34288737</v>
      </c>
      <c r="H20" s="370">
        <v>25.004502907999999</v>
      </c>
      <c r="I20" s="370">
        <v>26.894592232000001</v>
      </c>
      <c r="J20" s="370">
        <v>26.188870397999999</v>
      </c>
    </row>
    <row r="21" spans="1:10" ht="14.25" x14ac:dyDescent="0.2">
      <c r="A21" s="569" t="s">
        <v>132</v>
      </c>
      <c r="B21" s="570" t="s">
        <v>84</v>
      </c>
      <c r="C21" s="570">
        <v>38.650340059000001</v>
      </c>
      <c r="D21" s="570">
        <v>43.165668377000003</v>
      </c>
      <c r="E21" s="570">
        <v>34.270119412</v>
      </c>
      <c r="F21" s="570">
        <v>21.35123042</v>
      </c>
      <c r="G21" s="570">
        <v>10.86529702</v>
      </c>
      <c r="H21" s="571">
        <v>35.063056676000002</v>
      </c>
      <c r="I21" s="571">
        <v>20.142211100000001</v>
      </c>
      <c r="J21" s="571">
        <v>25.713358651</v>
      </c>
    </row>
    <row r="22" spans="1:10" ht="14.25" x14ac:dyDescent="0.2">
      <c r="A22" s="548" t="s">
        <v>133</v>
      </c>
      <c r="B22" s="549" t="s">
        <v>84</v>
      </c>
      <c r="C22" s="549">
        <v>85.982791149999997</v>
      </c>
      <c r="D22" s="549">
        <v>81.013224972000003</v>
      </c>
      <c r="E22" s="549">
        <v>41.39208507</v>
      </c>
      <c r="F22" s="549">
        <v>40.718967960999997</v>
      </c>
      <c r="G22" s="549">
        <v>28.829939318000001</v>
      </c>
      <c r="H22" s="370">
        <v>45.008045121000002</v>
      </c>
      <c r="I22" s="370">
        <v>39.348172937000001</v>
      </c>
      <c r="J22" s="370">
        <v>41.461456859000002</v>
      </c>
    </row>
    <row r="23" spans="1:10" ht="14.25" x14ac:dyDescent="0.2">
      <c r="A23" s="572" t="s">
        <v>134</v>
      </c>
      <c r="B23" s="573" t="s">
        <v>84</v>
      </c>
      <c r="C23" s="573">
        <v>5.5583649150000003</v>
      </c>
      <c r="D23" s="573">
        <v>8.6040304059999997</v>
      </c>
      <c r="E23" s="573">
        <v>9.0329823870000006</v>
      </c>
      <c r="F23" s="573">
        <v>11.191122563</v>
      </c>
      <c r="G23" s="573">
        <v>7.0449024150000001</v>
      </c>
      <c r="H23" s="574">
        <v>8.9837925199999997</v>
      </c>
      <c r="I23" s="574">
        <v>10.713066859</v>
      </c>
      <c r="J23" s="574">
        <v>10.067390147999999</v>
      </c>
    </row>
    <row r="24" spans="1:10" ht="15" x14ac:dyDescent="0.25">
      <c r="A24" s="556" t="s">
        <v>135</v>
      </c>
      <c r="B24" s="557" t="s">
        <v>84</v>
      </c>
      <c r="C24" s="557">
        <v>179.958703609</v>
      </c>
      <c r="D24" s="557">
        <v>49.713817673999998</v>
      </c>
      <c r="E24" s="557">
        <v>69.525816012000007</v>
      </c>
      <c r="F24" s="557">
        <v>77.342617152000003</v>
      </c>
      <c r="G24" s="557">
        <v>64.270236213000004</v>
      </c>
      <c r="H24" s="354">
        <v>68.163216012999996</v>
      </c>
      <c r="I24" s="354">
        <v>75.835382601000006</v>
      </c>
      <c r="J24" s="354">
        <v>72.970747893999999</v>
      </c>
    </row>
    <row r="25" spans="1:10" ht="15" x14ac:dyDescent="0.25">
      <c r="A25" s="575" t="s">
        <v>136</v>
      </c>
      <c r="B25" s="576" t="s">
        <v>84</v>
      </c>
      <c r="C25" s="576">
        <v>141.254420431</v>
      </c>
      <c r="D25" s="576">
        <v>24.830969306</v>
      </c>
      <c r="E25" s="576">
        <v>43.864037936999999</v>
      </c>
      <c r="F25" s="576">
        <v>42.629815764</v>
      </c>
      <c r="G25" s="576">
        <v>12.481867692</v>
      </c>
      <c r="H25" s="577">
        <v>42.525805863999999</v>
      </c>
      <c r="I25" s="577">
        <v>39.153782655000001</v>
      </c>
      <c r="J25" s="577">
        <v>40.412829185</v>
      </c>
    </row>
    <row r="26" spans="1:10" ht="15" x14ac:dyDescent="0.25">
      <c r="A26" s="556" t="s">
        <v>137</v>
      </c>
      <c r="B26" s="557" t="s">
        <v>84</v>
      </c>
      <c r="C26" s="557">
        <v>537.72028406599998</v>
      </c>
      <c r="D26" s="557">
        <v>110.98037511</v>
      </c>
      <c r="E26" s="557">
        <v>125.57998537100001</v>
      </c>
      <c r="F26" s="557">
        <v>131.71601691699999</v>
      </c>
      <c r="G26" s="557">
        <v>137.71295023799999</v>
      </c>
      <c r="H26" s="354">
        <v>125.686082703</v>
      </c>
      <c r="I26" s="354">
        <v>132.40745829599999</v>
      </c>
      <c r="J26" s="354">
        <v>129.897830072</v>
      </c>
    </row>
    <row r="27" spans="1:10" ht="14.25" x14ac:dyDescent="0.2">
      <c r="A27" s="569" t="s">
        <v>138</v>
      </c>
      <c r="B27" s="570" t="s">
        <v>84</v>
      </c>
      <c r="C27" s="570">
        <v>518.86764894700002</v>
      </c>
      <c r="D27" s="570">
        <v>95.026481395000005</v>
      </c>
      <c r="E27" s="570">
        <v>89.539550075999998</v>
      </c>
      <c r="F27" s="570">
        <v>86.930489041000001</v>
      </c>
      <c r="G27" s="570">
        <v>103.329573135</v>
      </c>
      <c r="H27" s="571">
        <v>91.460627451999997</v>
      </c>
      <c r="I27" s="571">
        <v>88.821289673999999</v>
      </c>
      <c r="J27" s="571">
        <v>89.806766007999997</v>
      </c>
    </row>
    <row r="28" spans="1:10" ht="14.25" x14ac:dyDescent="0.2">
      <c r="A28" s="548" t="s">
        <v>139</v>
      </c>
      <c r="B28" s="549" t="s">
        <v>84</v>
      </c>
      <c r="C28" s="549">
        <v>10.020480385000001</v>
      </c>
      <c r="D28" s="549">
        <v>11.656164943</v>
      </c>
      <c r="E28" s="549">
        <v>27.410540501</v>
      </c>
      <c r="F28" s="549">
        <v>34.350986126999999</v>
      </c>
      <c r="G28" s="549">
        <v>24.115277191000001</v>
      </c>
      <c r="H28" s="370">
        <v>25.973884942000002</v>
      </c>
      <c r="I28" s="370">
        <v>33.170817477999996</v>
      </c>
      <c r="J28" s="370">
        <v>30.483625732</v>
      </c>
    </row>
    <row r="29" spans="1:10" ht="14.25" x14ac:dyDescent="0.2">
      <c r="A29" s="569" t="s">
        <v>140</v>
      </c>
      <c r="B29" s="570" t="s">
        <v>84</v>
      </c>
      <c r="C29" s="570">
        <v>8.8321547339999995</v>
      </c>
      <c r="D29" s="570">
        <v>4.2977287720000001</v>
      </c>
      <c r="E29" s="570">
        <v>8.6298947940000001</v>
      </c>
      <c r="F29" s="570">
        <v>10.434541747999999</v>
      </c>
      <c r="G29" s="570">
        <v>10.268099912</v>
      </c>
      <c r="H29" s="571">
        <v>8.2515703089999999</v>
      </c>
      <c r="I29" s="571">
        <v>10.415351144000001</v>
      </c>
      <c r="J29" s="571">
        <v>9.6074383319999992</v>
      </c>
    </row>
    <row r="30" spans="1:10" ht="15" x14ac:dyDescent="0.25">
      <c r="A30" s="556" t="s">
        <v>141</v>
      </c>
      <c r="B30" s="557" t="s">
        <v>84</v>
      </c>
      <c r="C30" s="557">
        <v>274.21505001899999</v>
      </c>
      <c r="D30" s="557">
        <v>54.997023966</v>
      </c>
      <c r="E30" s="557">
        <v>51.503471939000001</v>
      </c>
      <c r="F30" s="557">
        <v>45.991802356999997</v>
      </c>
      <c r="G30" s="557">
        <v>55.178362047999997</v>
      </c>
      <c r="H30" s="354">
        <v>52.556644286999997</v>
      </c>
      <c r="I30" s="354">
        <v>47.051004978999998</v>
      </c>
      <c r="J30" s="354">
        <v>49.106701407000003</v>
      </c>
    </row>
    <row r="31" spans="1:10" ht="14.25" x14ac:dyDescent="0.2">
      <c r="A31" s="569" t="s">
        <v>142</v>
      </c>
      <c r="B31" s="570" t="s">
        <v>84</v>
      </c>
      <c r="C31" s="570">
        <v>85.495100550000004</v>
      </c>
      <c r="D31" s="570">
        <v>11.563820517</v>
      </c>
      <c r="E31" s="570">
        <v>13.902509220000001</v>
      </c>
      <c r="F31" s="570">
        <v>11.630753703</v>
      </c>
      <c r="G31" s="570">
        <v>17.156708139999999</v>
      </c>
      <c r="H31" s="571">
        <v>13.938208933</v>
      </c>
      <c r="I31" s="571">
        <v>12.267891611</v>
      </c>
      <c r="J31" s="571">
        <v>12.891554942999999</v>
      </c>
    </row>
    <row r="32" spans="1:10" ht="14.25" x14ac:dyDescent="0.2">
      <c r="A32" s="548" t="s">
        <v>143</v>
      </c>
      <c r="B32" s="549" t="s">
        <v>84</v>
      </c>
      <c r="C32" s="549">
        <v>163.325338523</v>
      </c>
      <c r="D32" s="549">
        <v>35.932067207000003</v>
      </c>
      <c r="E32" s="549">
        <v>26.095708756000001</v>
      </c>
      <c r="F32" s="549">
        <v>20.591154240000002</v>
      </c>
      <c r="G32" s="549">
        <v>26.949585690999999</v>
      </c>
      <c r="H32" s="370">
        <v>27.416865264999998</v>
      </c>
      <c r="I32" s="370">
        <v>21.324276050000002</v>
      </c>
      <c r="J32" s="370">
        <v>23.599127922000001</v>
      </c>
    </row>
    <row r="33" spans="1:10" ht="14.25" x14ac:dyDescent="0.2">
      <c r="A33" s="572" t="s">
        <v>144</v>
      </c>
      <c r="B33" s="573" t="s">
        <v>84</v>
      </c>
      <c r="C33" s="573">
        <v>25.394610946</v>
      </c>
      <c r="D33" s="573">
        <v>7.5011362430000004</v>
      </c>
      <c r="E33" s="573">
        <v>11.505253962999999</v>
      </c>
      <c r="F33" s="573">
        <v>13.769894413999999</v>
      </c>
      <c r="G33" s="573">
        <v>11.072068217</v>
      </c>
      <c r="H33" s="574">
        <v>11.201570088</v>
      </c>
      <c r="I33" s="574">
        <v>13.458837318</v>
      </c>
      <c r="J33" s="574">
        <v>12.616018542000001</v>
      </c>
    </row>
    <row r="34" spans="1:10" ht="15" x14ac:dyDescent="0.25">
      <c r="A34" s="561" t="s">
        <v>145</v>
      </c>
      <c r="B34" s="557" t="s">
        <v>84</v>
      </c>
      <c r="C34" s="557">
        <v>1441.684067056</v>
      </c>
      <c r="D34" s="557">
        <v>610.89401933700003</v>
      </c>
      <c r="E34" s="557">
        <v>516.6054183</v>
      </c>
      <c r="F34" s="557">
        <v>528.46551466300002</v>
      </c>
      <c r="G34" s="557">
        <v>477.731022118</v>
      </c>
      <c r="H34" s="354">
        <v>527.95938488800005</v>
      </c>
      <c r="I34" s="354">
        <v>522.61587025400001</v>
      </c>
      <c r="J34" s="354">
        <v>524.61103254700004</v>
      </c>
    </row>
    <row r="35" spans="1:10" ht="15" x14ac:dyDescent="0.25">
      <c r="A35" s="578" t="s">
        <v>146</v>
      </c>
      <c r="B35" s="579" t="s">
        <v>84</v>
      </c>
      <c r="C35" s="579">
        <v>1358.137536618</v>
      </c>
      <c r="D35" s="579">
        <v>604.62448586699998</v>
      </c>
      <c r="E35" s="579">
        <v>512.05472087999999</v>
      </c>
      <c r="F35" s="579">
        <v>520.08391725499996</v>
      </c>
      <c r="G35" s="579">
        <v>459.46667014100001</v>
      </c>
      <c r="H35" s="580">
        <v>522.99316248499997</v>
      </c>
      <c r="I35" s="580">
        <v>513.09479953899995</v>
      </c>
      <c r="J35" s="580">
        <v>516.79065177500001</v>
      </c>
    </row>
    <row r="36" spans="1:10" ht="15" x14ac:dyDescent="0.25">
      <c r="A36" s="558" t="s">
        <v>147</v>
      </c>
      <c r="B36" s="559" t="s">
        <v>84</v>
      </c>
      <c r="C36" s="559">
        <v>-83.546530438000005</v>
      </c>
      <c r="D36" s="559">
        <v>-6.2695334699999998</v>
      </c>
      <c r="E36" s="559">
        <v>-4.5506974199999997</v>
      </c>
      <c r="F36" s="559">
        <v>-8.3815974079999993</v>
      </c>
      <c r="G36" s="559">
        <v>-18.264351977</v>
      </c>
      <c r="H36" s="560">
        <v>-4.9662224029999997</v>
      </c>
      <c r="I36" s="560">
        <v>-9.5210707150000005</v>
      </c>
      <c r="J36" s="560">
        <v>-7.820380772</v>
      </c>
    </row>
    <row r="37" spans="1:10" ht="14.25" x14ac:dyDescent="0.2">
      <c r="A37" s="569" t="s">
        <v>148</v>
      </c>
      <c r="B37" s="570" t="s">
        <v>84</v>
      </c>
      <c r="C37" s="570">
        <v>38.704283177999997</v>
      </c>
      <c r="D37" s="570">
        <v>24.882848368000001</v>
      </c>
      <c r="E37" s="570">
        <v>25.661778075000001</v>
      </c>
      <c r="F37" s="570">
        <v>34.712801388000003</v>
      </c>
      <c r="G37" s="570">
        <v>51.788368521000002</v>
      </c>
      <c r="H37" s="571">
        <v>25.637410150000001</v>
      </c>
      <c r="I37" s="571">
        <v>36.681599947000002</v>
      </c>
      <c r="J37" s="571">
        <v>32.557918710000003</v>
      </c>
    </row>
    <row r="38" spans="1:10" ht="14.25" x14ac:dyDescent="0.2">
      <c r="A38" s="548" t="s">
        <v>149</v>
      </c>
      <c r="B38" s="549" t="s">
        <v>84</v>
      </c>
      <c r="C38" s="549">
        <v>170.779132097</v>
      </c>
      <c r="D38" s="549">
        <v>30.642210107</v>
      </c>
      <c r="E38" s="549">
        <v>32.345560407000001</v>
      </c>
      <c r="F38" s="549">
        <v>52.133411285000001</v>
      </c>
      <c r="G38" s="549">
        <v>57.312323779000003</v>
      </c>
      <c r="H38" s="370">
        <v>32.661196349000001</v>
      </c>
      <c r="I38" s="370">
        <v>52.730535549000003</v>
      </c>
      <c r="J38" s="370">
        <v>45.237042678000002</v>
      </c>
    </row>
    <row r="39" spans="1:10" ht="14.25" x14ac:dyDescent="0.2">
      <c r="A39" s="572" t="s">
        <v>150</v>
      </c>
      <c r="B39" s="573" t="s">
        <v>84</v>
      </c>
      <c r="C39" s="573">
        <v>132.074848919</v>
      </c>
      <c r="D39" s="573">
        <v>5.759361739</v>
      </c>
      <c r="E39" s="573">
        <v>6.6837823319999998</v>
      </c>
      <c r="F39" s="573">
        <v>17.420609896999999</v>
      </c>
      <c r="G39" s="573">
        <v>5.523955258</v>
      </c>
      <c r="H39" s="574">
        <v>7.0237861989999999</v>
      </c>
      <c r="I39" s="574">
        <v>16.048935602</v>
      </c>
      <c r="J39" s="574">
        <v>12.679123969000001</v>
      </c>
    </row>
    <row r="40" spans="1:10" ht="15" x14ac:dyDescent="0.25">
      <c r="A40" s="561" t="s">
        <v>151</v>
      </c>
      <c r="B40" s="557" t="s">
        <v>84</v>
      </c>
      <c r="C40" s="557">
        <v>1480.388350234</v>
      </c>
      <c r="D40" s="557">
        <v>635.77686770499997</v>
      </c>
      <c r="E40" s="557">
        <v>542.26719637500003</v>
      </c>
      <c r="F40" s="557">
        <v>563.17831605100002</v>
      </c>
      <c r="G40" s="557">
        <v>529.51939063899999</v>
      </c>
      <c r="H40" s="354">
        <v>553.59679503699999</v>
      </c>
      <c r="I40" s="354">
        <v>559.29747020100001</v>
      </c>
      <c r="J40" s="354">
        <v>557.16895125600001</v>
      </c>
    </row>
    <row r="41" spans="1:10" ht="15" x14ac:dyDescent="0.25">
      <c r="A41" s="578" t="s">
        <v>152</v>
      </c>
      <c r="B41" s="579" t="s">
        <v>84</v>
      </c>
      <c r="C41" s="579">
        <v>1528.916668715</v>
      </c>
      <c r="D41" s="579">
        <v>635.26669597399996</v>
      </c>
      <c r="E41" s="579">
        <v>544.40028128699998</v>
      </c>
      <c r="F41" s="579">
        <v>572.21732854000004</v>
      </c>
      <c r="G41" s="579">
        <v>516.77899391999995</v>
      </c>
      <c r="H41" s="580">
        <v>555.65435883400005</v>
      </c>
      <c r="I41" s="580">
        <v>565.82533508799997</v>
      </c>
      <c r="J41" s="580">
        <v>562.02769445399997</v>
      </c>
    </row>
    <row r="42" spans="1:10" ht="14.25" x14ac:dyDescent="0.2">
      <c r="A42" s="553" t="s">
        <v>153</v>
      </c>
      <c r="B42" s="554" t="s">
        <v>84</v>
      </c>
      <c r="C42" s="554">
        <v>48.528318480999999</v>
      </c>
      <c r="D42" s="554">
        <v>-0.51017173100000002</v>
      </c>
      <c r="E42" s="554">
        <v>2.1330849120000002</v>
      </c>
      <c r="F42" s="554">
        <v>9.0390124889999992</v>
      </c>
      <c r="G42" s="554">
        <v>-12.740396719</v>
      </c>
      <c r="H42" s="555">
        <v>2.0575637960000002</v>
      </c>
      <c r="I42" s="555">
        <v>6.5278648869999998</v>
      </c>
      <c r="J42" s="555">
        <v>4.8587431969999999</v>
      </c>
    </row>
    <row r="43" spans="1:10" s="7" customFormat="1" ht="15" x14ac:dyDescent="0.25">
      <c r="A43" s="581" t="s">
        <v>211</v>
      </c>
      <c r="B43" s="576" t="s">
        <v>84</v>
      </c>
      <c r="C43" s="576">
        <v>641.84771142700004</v>
      </c>
      <c r="D43" s="576">
        <v>293.34280411899999</v>
      </c>
      <c r="E43" s="576">
        <v>288.22325010700001</v>
      </c>
      <c r="F43" s="576">
        <v>402.41666121700001</v>
      </c>
      <c r="G43" s="576">
        <v>518.78671246900001</v>
      </c>
      <c r="H43" s="577">
        <v>289.85808638399999</v>
      </c>
      <c r="I43" s="577">
        <v>415.83403045599999</v>
      </c>
      <c r="J43" s="577">
        <v>368.79711362799998</v>
      </c>
    </row>
    <row r="44" spans="1:10" ht="15" x14ac:dyDescent="0.25">
      <c r="A44" s="556" t="s">
        <v>154</v>
      </c>
      <c r="B44" s="549"/>
      <c r="C44" s="549"/>
      <c r="D44" s="549"/>
      <c r="E44" s="549"/>
      <c r="F44" s="549"/>
      <c r="G44" s="549"/>
      <c r="H44" s="563"/>
      <c r="I44" s="563"/>
      <c r="J44" s="563"/>
    </row>
    <row r="45" spans="1:10" ht="15" x14ac:dyDescent="0.25">
      <c r="A45" s="334" t="s">
        <v>288</v>
      </c>
      <c r="B45" s="473" t="s">
        <v>84</v>
      </c>
      <c r="C45" s="473">
        <v>903.96378299000003</v>
      </c>
      <c r="D45" s="473">
        <v>499.91364422700002</v>
      </c>
      <c r="E45" s="473">
        <v>391.02543293000002</v>
      </c>
      <c r="F45" s="473">
        <v>396.74949774599997</v>
      </c>
      <c r="G45" s="473">
        <v>340.01807187999998</v>
      </c>
      <c r="H45" s="474">
        <v>402.27330218499998</v>
      </c>
      <c r="I45" s="474">
        <v>390.20841195899999</v>
      </c>
      <c r="J45" s="474">
        <v>394.713202475</v>
      </c>
    </row>
    <row r="46" spans="1:10" ht="15" x14ac:dyDescent="0.25">
      <c r="A46" s="333" t="s">
        <v>378</v>
      </c>
      <c r="B46" s="472" t="s">
        <v>84</v>
      </c>
      <c r="C46" s="472">
        <v>587.12175219400001</v>
      </c>
      <c r="D46" s="472">
        <v>367.14214298600001</v>
      </c>
      <c r="E46" s="472">
        <v>332.50833835100002</v>
      </c>
      <c r="F46" s="472">
        <v>347.97985334100002</v>
      </c>
      <c r="G46" s="472">
        <v>421.78997544499998</v>
      </c>
      <c r="H46" s="330">
        <v>336.39292238000002</v>
      </c>
      <c r="I46" s="330">
        <v>356.49009847000002</v>
      </c>
      <c r="J46" s="330">
        <v>348.986211857</v>
      </c>
    </row>
    <row r="47" spans="1:10" ht="15" x14ac:dyDescent="0.25">
      <c r="A47" s="334" t="s">
        <v>289</v>
      </c>
      <c r="B47" s="473" t="s">
        <v>84</v>
      </c>
      <c r="C47" s="473">
        <v>718.01061968700003</v>
      </c>
      <c r="D47" s="473">
        <v>234.107528694</v>
      </c>
      <c r="E47" s="473">
        <v>189.965061706</v>
      </c>
      <c r="F47" s="473">
        <v>187.63691163999999</v>
      </c>
      <c r="G47" s="473">
        <v>122.547264317</v>
      </c>
      <c r="H47" s="474">
        <v>195.59929992100001</v>
      </c>
      <c r="I47" s="474">
        <v>180.13212993400001</v>
      </c>
      <c r="J47" s="474">
        <v>185.90726417600001</v>
      </c>
    </row>
    <row r="48" spans="1:10" ht="15" x14ac:dyDescent="0.25">
      <c r="A48" s="333" t="s">
        <v>290</v>
      </c>
      <c r="B48" s="472" t="s">
        <v>84</v>
      </c>
      <c r="C48" s="472">
        <v>1083.922486599</v>
      </c>
      <c r="D48" s="472">
        <v>549.62746190099995</v>
      </c>
      <c r="E48" s="472">
        <v>460.55124894099998</v>
      </c>
      <c r="F48" s="472">
        <v>474.09211489799998</v>
      </c>
      <c r="G48" s="472">
        <v>404.288308094</v>
      </c>
      <c r="H48" s="330">
        <v>470.43651819799999</v>
      </c>
      <c r="I48" s="330">
        <v>466.04379455999998</v>
      </c>
      <c r="J48" s="330">
        <v>467.683950369</v>
      </c>
    </row>
    <row r="49" spans="1:10" ht="15" x14ac:dyDescent="0.25">
      <c r="A49" s="334" t="s">
        <v>593</v>
      </c>
      <c r="B49" s="473" t="s">
        <v>84</v>
      </c>
      <c r="C49" s="473">
        <v>522.17569565400004</v>
      </c>
      <c r="D49" s="473">
        <v>97.151593353999999</v>
      </c>
      <c r="E49" s="473">
        <v>92.218293617</v>
      </c>
      <c r="F49" s="473">
        <v>91.427738345999998</v>
      </c>
      <c r="G49" s="473">
        <v>105.330385099</v>
      </c>
      <c r="H49" s="474">
        <v>94.093048314000001</v>
      </c>
      <c r="I49" s="474">
        <v>93.030701848000007</v>
      </c>
      <c r="J49" s="474">
        <v>93.427360930000006</v>
      </c>
    </row>
    <row r="50" spans="1:10" ht="15" x14ac:dyDescent="0.25">
      <c r="A50" s="545" t="s">
        <v>291</v>
      </c>
      <c r="B50" s="546" t="s">
        <v>84</v>
      </c>
      <c r="C50" s="546">
        <v>641.84771142700004</v>
      </c>
      <c r="D50" s="546">
        <v>293.34280411899999</v>
      </c>
      <c r="E50" s="546">
        <v>288.22325010700001</v>
      </c>
      <c r="F50" s="546">
        <v>402.41666121700001</v>
      </c>
      <c r="G50" s="546">
        <v>518.78671246900001</v>
      </c>
      <c r="H50" s="547">
        <v>289.85808638399999</v>
      </c>
      <c r="I50" s="547">
        <v>415.83403045599999</v>
      </c>
      <c r="J50" s="547">
        <v>368.79711362799998</v>
      </c>
    </row>
    <row r="51" spans="1:10" ht="15" x14ac:dyDescent="0.25">
      <c r="A51" s="572" t="s">
        <v>379</v>
      </c>
      <c r="B51" s="573" t="s">
        <v>84</v>
      </c>
      <c r="C51" s="573">
        <v>109.44590119199999</v>
      </c>
      <c r="D51" s="573">
        <v>86.851567063999994</v>
      </c>
      <c r="E51" s="573">
        <v>81.500555914000003</v>
      </c>
      <c r="F51" s="573">
        <v>90.671703965000006</v>
      </c>
      <c r="G51" s="573">
        <v>109.21580847600001</v>
      </c>
      <c r="H51" s="574">
        <v>82.062492965000004</v>
      </c>
      <c r="I51" s="574">
        <v>92.809823651000002</v>
      </c>
      <c r="J51" s="574">
        <v>88.796983713000003</v>
      </c>
    </row>
    <row r="52" spans="1:10" x14ac:dyDescent="0.2">
      <c r="A52" s="22" t="s">
        <v>216</v>
      </c>
    </row>
    <row r="53" spans="1:10" s="423" customFormat="1" x14ac:dyDescent="0.2">
      <c r="A53" s="217" t="s">
        <v>630</v>
      </c>
    </row>
    <row r="54" spans="1:10" x14ac:dyDescent="0.2">
      <c r="A54" s="242" t="s">
        <v>224</v>
      </c>
      <c r="B54" s="196"/>
      <c r="C54" s="196"/>
      <c r="D54" s="211"/>
      <c r="E54" s="196"/>
      <c r="F54" s="196"/>
      <c r="G54" s="211"/>
      <c r="H54" s="196"/>
      <c r="I54" s="196"/>
      <c r="J54" s="196"/>
    </row>
    <row r="55" spans="1:10" x14ac:dyDescent="0.2">
      <c r="A55" s="242" t="s">
        <v>723</v>
      </c>
      <c r="B55" s="3"/>
      <c r="C55" s="3"/>
      <c r="D55" s="212"/>
      <c r="E55" s="3"/>
      <c r="F55" s="3"/>
      <c r="G55" s="3"/>
      <c r="H55" s="3"/>
      <c r="I55" s="3"/>
      <c r="J55" s="3"/>
    </row>
    <row r="57" spans="1:10" s="423" customFormat="1" ht="12.75" customHeight="1" x14ac:dyDescent="0.2">
      <c r="A57" s="767" t="s">
        <v>164</v>
      </c>
      <c r="B57" s="768"/>
      <c r="C57" s="768"/>
      <c r="D57" s="769"/>
      <c r="E57" s="769"/>
      <c r="F57" s="769"/>
      <c r="G57" s="769"/>
      <c r="H57" s="769"/>
      <c r="I57" s="769"/>
      <c r="J57" s="769"/>
    </row>
    <row r="58" spans="1:10" s="423" customFormat="1" ht="39" customHeight="1" x14ac:dyDescent="0.2">
      <c r="A58" s="813" t="s">
        <v>165</v>
      </c>
      <c r="B58" s="813"/>
      <c r="C58" s="813"/>
      <c r="D58" s="813"/>
      <c r="E58" s="813"/>
      <c r="F58" s="813"/>
      <c r="G58" s="813"/>
      <c r="H58" s="813"/>
      <c r="I58" s="813"/>
      <c r="J58" s="813"/>
    </row>
    <row r="59" spans="1:10" s="423" customFormat="1" ht="12.75" customHeight="1" x14ac:dyDescent="0.3">
      <c r="A59" s="469"/>
      <c r="B59" s="768"/>
      <c r="C59" s="768"/>
      <c r="D59" s="769"/>
      <c r="E59" s="769"/>
      <c r="F59" s="769"/>
      <c r="G59" s="769"/>
      <c r="H59" s="769"/>
      <c r="I59" s="769"/>
      <c r="J59" s="769"/>
    </row>
    <row r="60" spans="1:10" s="423" customFormat="1" ht="24.75" customHeight="1" x14ac:dyDescent="0.2">
      <c r="A60" s="814" t="s">
        <v>709</v>
      </c>
      <c r="B60" s="814"/>
      <c r="C60" s="814"/>
      <c r="D60" s="814"/>
      <c r="E60" s="814"/>
      <c r="F60" s="814"/>
      <c r="G60" s="814"/>
      <c r="H60" s="814"/>
      <c r="I60" s="814"/>
      <c r="J60" s="814"/>
    </row>
    <row r="61" spans="1:10" s="423" customFormat="1" ht="12.75" customHeight="1" x14ac:dyDescent="0.3">
      <c r="A61" s="469"/>
      <c r="B61" s="768"/>
      <c r="C61" s="768"/>
      <c r="D61" s="769"/>
      <c r="E61" s="769"/>
      <c r="F61" s="769"/>
      <c r="G61" s="769"/>
      <c r="H61" s="769"/>
      <c r="I61" s="769"/>
      <c r="J61" s="769"/>
    </row>
    <row r="62" spans="1:10" ht="26.25" customHeight="1" x14ac:dyDescent="0.2">
      <c r="A62" s="815" t="s">
        <v>710</v>
      </c>
      <c r="B62" s="815"/>
      <c r="C62" s="815"/>
      <c r="D62" s="815"/>
      <c r="E62" s="815"/>
      <c r="F62" s="815"/>
      <c r="G62" s="815"/>
      <c r="H62" s="815"/>
      <c r="I62" s="815"/>
      <c r="J62" s="815"/>
    </row>
    <row r="63" spans="1:10" ht="12.75" customHeight="1" x14ac:dyDescent="0.2">
      <c r="A63" s="770"/>
      <c r="B63" s="764"/>
      <c r="C63" s="764"/>
      <c r="D63" s="764"/>
      <c r="E63" s="764"/>
      <c r="F63" s="764"/>
      <c r="G63" s="47"/>
      <c r="H63" s="47"/>
      <c r="I63" s="47"/>
      <c r="J63" s="47"/>
    </row>
    <row r="64" spans="1:10" ht="12.75" customHeight="1" x14ac:dyDescent="0.2">
      <c r="A64" s="815" t="s">
        <v>711</v>
      </c>
      <c r="B64" s="815"/>
      <c r="C64" s="815"/>
      <c r="D64" s="815"/>
      <c r="E64" s="815"/>
      <c r="F64" s="815"/>
      <c r="G64" s="815"/>
      <c r="H64" s="815"/>
      <c r="I64" s="815"/>
      <c r="J64" s="815"/>
    </row>
    <row r="65" spans="1:10" ht="12.75" customHeight="1" x14ac:dyDescent="0.2">
      <c r="A65" s="765"/>
      <c r="B65" s="765"/>
      <c r="C65" s="765"/>
      <c r="D65" s="765"/>
      <c r="E65" s="765"/>
      <c r="F65" s="765"/>
      <c r="G65" s="47"/>
      <c r="H65" s="47"/>
      <c r="I65" s="47"/>
      <c r="J65" s="47"/>
    </row>
    <row r="66" spans="1:10" ht="24.75" customHeight="1" x14ac:dyDescent="0.2">
      <c r="A66" s="815" t="s">
        <v>712</v>
      </c>
      <c r="B66" s="815"/>
      <c r="C66" s="815"/>
      <c r="D66" s="815"/>
      <c r="E66" s="815"/>
      <c r="F66" s="815"/>
      <c r="G66" s="815"/>
      <c r="H66" s="815"/>
      <c r="I66" s="815"/>
      <c r="J66" s="815"/>
    </row>
    <row r="67" spans="1:10" ht="12.75" customHeight="1" x14ac:dyDescent="0.2">
      <c r="A67" s="764"/>
      <c r="B67" s="764"/>
      <c r="C67" s="764"/>
      <c r="D67" s="764"/>
      <c r="E67" s="764"/>
      <c r="F67" s="764"/>
      <c r="G67" s="47"/>
      <c r="H67" s="47"/>
      <c r="I67" s="47"/>
      <c r="J67" s="47"/>
    </row>
    <row r="68" spans="1:10" ht="21" customHeight="1" x14ac:dyDescent="0.2">
      <c r="A68" s="815" t="s">
        <v>713</v>
      </c>
      <c r="B68" s="815"/>
      <c r="C68" s="815"/>
      <c r="D68" s="815"/>
      <c r="E68" s="815"/>
      <c r="F68" s="815"/>
      <c r="G68" s="815"/>
      <c r="H68" s="815"/>
      <c r="I68" s="815"/>
      <c r="J68" s="815"/>
    </row>
    <row r="69" spans="1:10" ht="12.75" customHeight="1" x14ac:dyDescent="0.2">
      <c r="A69" s="764"/>
      <c r="B69" s="764"/>
      <c r="C69" s="764"/>
      <c r="D69" s="764"/>
      <c r="E69" s="764"/>
      <c r="F69" s="764"/>
      <c r="G69" s="47"/>
      <c r="H69" s="47"/>
      <c r="I69" s="47"/>
      <c r="J69" s="47"/>
    </row>
    <row r="70" spans="1:10" ht="48.75" customHeight="1" x14ac:dyDescent="0.2">
      <c r="A70" s="815" t="s">
        <v>714</v>
      </c>
      <c r="B70" s="815"/>
      <c r="C70" s="815"/>
      <c r="D70" s="815"/>
      <c r="E70" s="815"/>
      <c r="F70" s="815"/>
      <c r="G70" s="815"/>
      <c r="H70" s="815"/>
      <c r="I70" s="815"/>
      <c r="J70" s="815"/>
    </row>
    <row r="71" spans="1:10" ht="12.75" customHeight="1" x14ac:dyDescent="0.2">
      <c r="A71" s="770"/>
      <c r="B71" s="764"/>
      <c r="C71" s="764"/>
      <c r="D71" s="764"/>
      <c r="E71" s="764"/>
      <c r="F71" s="764"/>
      <c r="G71" s="47"/>
      <c r="H71" s="47"/>
      <c r="I71" s="47"/>
      <c r="J71" s="47"/>
    </row>
    <row r="72" spans="1:10" ht="27" customHeight="1" x14ac:dyDescent="0.2">
      <c r="A72" s="815" t="s">
        <v>715</v>
      </c>
      <c r="B72" s="815"/>
      <c r="C72" s="815"/>
      <c r="D72" s="815"/>
      <c r="E72" s="815"/>
      <c r="F72" s="815"/>
      <c r="G72" s="815"/>
      <c r="H72" s="815"/>
      <c r="I72" s="815"/>
      <c r="J72" s="815"/>
    </row>
    <row r="73" spans="1:10" ht="12.75" customHeight="1" x14ac:dyDescent="0.2">
      <c r="A73" s="771"/>
      <c r="B73" s="764"/>
      <c r="C73" s="764"/>
      <c r="D73" s="764"/>
      <c r="E73" s="764"/>
      <c r="F73" s="764"/>
      <c r="G73" s="47"/>
      <c r="H73" s="47"/>
      <c r="I73" s="47"/>
      <c r="J73" s="47"/>
    </row>
    <row r="74" spans="1:10" ht="19.5" customHeight="1" x14ac:dyDescent="0.2">
      <c r="A74" s="815" t="s">
        <v>716</v>
      </c>
      <c r="B74" s="815"/>
      <c r="C74" s="815"/>
      <c r="D74" s="815"/>
      <c r="E74" s="815"/>
      <c r="F74" s="815"/>
      <c r="G74" s="815"/>
      <c r="H74" s="815"/>
      <c r="I74" s="815"/>
      <c r="J74" s="815"/>
    </row>
    <row r="75" spans="1:10" ht="12.75" customHeight="1" x14ac:dyDescent="0.2">
      <c r="A75" s="771"/>
      <c r="B75" s="764"/>
      <c r="C75" s="764"/>
      <c r="D75" s="764"/>
      <c r="E75" s="764"/>
      <c r="F75" s="764"/>
      <c r="G75" s="47"/>
      <c r="H75" s="47"/>
      <c r="I75" s="47"/>
      <c r="J75" s="47"/>
    </row>
    <row r="76" spans="1:10" ht="22.5" customHeight="1" x14ac:dyDescent="0.2">
      <c r="A76" s="815" t="s">
        <v>717</v>
      </c>
      <c r="B76" s="815"/>
      <c r="C76" s="815"/>
      <c r="D76" s="815"/>
      <c r="E76" s="815"/>
      <c r="F76" s="815"/>
      <c r="G76" s="815"/>
      <c r="H76" s="815"/>
      <c r="I76" s="815"/>
      <c r="J76" s="815"/>
    </row>
    <row r="77" spans="1:10" ht="12" customHeight="1" x14ac:dyDescent="0.2">
      <c r="A77" s="765"/>
      <c r="B77" s="765"/>
      <c r="C77" s="765"/>
      <c r="D77" s="765"/>
      <c r="E77" s="765"/>
      <c r="F77" s="765"/>
      <c r="G77" s="47"/>
      <c r="H77" s="47"/>
      <c r="I77" s="47"/>
      <c r="J77" s="47"/>
    </row>
    <row r="78" spans="1:10" ht="39.75" customHeight="1" x14ac:dyDescent="0.2">
      <c r="A78" s="815" t="s">
        <v>718</v>
      </c>
      <c r="B78" s="815"/>
      <c r="C78" s="815"/>
      <c r="D78" s="815"/>
      <c r="E78" s="815"/>
      <c r="F78" s="815"/>
      <c r="G78" s="815"/>
      <c r="H78" s="815"/>
      <c r="I78" s="815"/>
      <c r="J78" s="815"/>
    </row>
    <row r="79" spans="1:10" ht="12.75" customHeight="1" x14ac:dyDescent="0.2">
      <c r="A79" s="771"/>
      <c r="B79" s="764"/>
      <c r="C79" s="764"/>
      <c r="D79" s="764"/>
      <c r="E79" s="764"/>
      <c r="F79" s="764"/>
      <c r="G79" s="47"/>
      <c r="H79" s="47"/>
      <c r="I79" s="47"/>
      <c r="J79" s="47"/>
    </row>
    <row r="80" spans="1:10" ht="33.75" customHeight="1" x14ac:dyDescent="0.2">
      <c r="A80" s="815" t="s">
        <v>719</v>
      </c>
      <c r="B80" s="815"/>
      <c r="C80" s="815"/>
      <c r="D80" s="815"/>
      <c r="E80" s="815"/>
      <c r="F80" s="815"/>
      <c r="G80" s="815"/>
      <c r="H80" s="815"/>
      <c r="I80" s="815"/>
      <c r="J80" s="815"/>
    </row>
    <row r="81" spans="1:10" ht="12.75" customHeight="1" x14ac:dyDescent="0.2">
      <c r="A81" s="771"/>
      <c r="B81" s="764"/>
      <c r="C81" s="764"/>
      <c r="D81" s="764"/>
      <c r="E81" s="764"/>
      <c r="F81" s="764"/>
      <c r="G81" s="47"/>
      <c r="H81" s="47"/>
      <c r="I81" s="47"/>
      <c r="J81" s="47"/>
    </row>
    <row r="82" spans="1:10" ht="21" customHeight="1" x14ac:dyDescent="0.2">
      <c r="A82" s="815" t="s">
        <v>720</v>
      </c>
      <c r="B82" s="815"/>
      <c r="C82" s="815"/>
      <c r="D82" s="815"/>
      <c r="E82" s="815"/>
      <c r="F82" s="815"/>
      <c r="G82" s="815"/>
      <c r="H82" s="815"/>
      <c r="I82" s="815"/>
      <c r="J82" s="815"/>
    </row>
    <row r="83" spans="1:10" s="423" customFormat="1" ht="12.75" customHeight="1" x14ac:dyDescent="0.2">
      <c r="A83" s="772"/>
      <c r="B83" s="768"/>
      <c r="C83" s="768"/>
      <c r="D83" s="769"/>
      <c r="E83" s="769"/>
      <c r="F83" s="769"/>
      <c r="G83" s="769"/>
      <c r="H83" s="769"/>
      <c r="I83" s="769"/>
      <c r="J83" s="769"/>
    </row>
    <row r="84" spans="1:10" s="423" customFormat="1" ht="14.25" customHeight="1" x14ac:dyDescent="0.2">
      <c r="A84" s="812" t="s">
        <v>166</v>
      </c>
      <c r="B84" s="812"/>
      <c r="C84" s="812"/>
      <c r="D84" s="812"/>
      <c r="E84" s="812"/>
      <c r="F84" s="812"/>
      <c r="G84" s="812"/>
      <c r="H84" s="812"/>
      <c r="I84" s="812"/>
      <c r="J84" s="812"/>
    </row>
    <row r="85" spans="1:10" s="423" customFormat="1" ht="12.75" customHeight="1" x14ac:dyDescent="0.2">
      <c r="A85" s="773" t="s">
        <v>167</v>
      </c>
      <c r="B85" s="768"/>
      <c r="C85" s="768"/>
      <c r="D85" s="769"/>
      <c r="E85" s="769"/>
      <c r="F85" s="769"/>
      <c r="G85" s="769"/>
      <c r="H85" s="769"/>
      <c r="I85" s="769"/>
      <c r="J85" s="769"/>
    </row>
    <row r="86" spans="1:10" s="423" customFormat="1" x14ac:dyDescent="0.2"/>
    <row r="87" spans="1:10" ht="24.75" customHeight="1" x14ac:dyDescent="0.2">
      <c r="A87" s="809" t="s">
        <v>698</v>
      </c>
      <c r="B87" s="809"/>
      <c r="C87" s="809"/>
      <c r="D87" s="809"/>
      <c r="E87" s="809"/>
      <c r="F87" s="809"/>
      <c r="G87" s="809"/>
      <c r="H87" s="809"/>
      <c r="I87" s="809"/>
      <c r="J87" s="809"/>
    </row>
    <row r="88" spans="1:10" x14ac:dyDescent="0.2">
      <c r="H88" s="192"/>
      <c r="I88" s="192"/>
    </row>
    <row r="89" spans="1:10" s="423" customFormat="1" x14ac:dyDescent="0.2"/>
    <row r="90" spans="1:10" s="423" customFormat="1" x14ac:dyDescent="0.2"/>
    <row r="91" spans="1:10" s="423" customFormat="1" x14ac:dyDescent="0.2"/>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3" fitToHeight="2" orientation="landscape" useFirstPageNumber="1" r:id="rId1"/>
  <headerFooter>
    <oddHeader>&amp;RLes groupements à fiscalité propre en 2020</oddHeader>
    <oddFooter>&amp;LDirection Générale des Collectivité Locales / DESL&amp;C&amp;P&amp;RMise en ligne : avril 2022</oddFooter>
    <evenHeader>&amp;RLes groupements à fiscalité propre en 2019</evenHeader>
    <evenFooter>&amp;LDirection Générale des Collectivités Locales / DESL&amp;C24&amp;RMise en ligne : mai 2021</evenFooter>
  </headerFooter>
  <rowBreaks count="1" manualBreakCount="1">
    <brk id="55"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4"/>
  <sheetViews>
    <sheetView zoomScaleNormal="100" workbookViewId="0">
      <selection activeCell="B28" sqref="B28:J29"/>
    </sheetView>
  </sheetViews>
  <sheetFormatPr baseColWidth="10" defaultColWidth="11.42578125" defaultRowHeight="12.75" x14ac:dyDescent="0.2"/>
  <cols>
    <col min="1" max="1" width="77.42578125" style="423" customWidth="1"/>
    <col min="2" max="7" width="14.7109375" style="423" customWidth="1"/>
    <col min="8" max="8" width="15.42578125" style="423" customWidth="1"/>
    <col min="9" max="9" width="16.5703125" style="423" customWidth="1"/>
    <col min="10" max="10" width="14.5703125" style="423" customWidth="1"/>
    <col min="11" max="16384" width="11.42578125" style="423"/>
  </cols>
  <sheetData>
    <row r="1" spans="1:13" ht="19.5" customHeight="1" x14ac:dyDescent="0.25">
      <c r="A1" s="436" t="s">
        <v>740</v>
      </c>
    </row>
    <row r="2" spans="1:13" ht="12.75" customHeight="1" thickBot="1" x14ac:dyDescent="0.25">
      <c r="J2" s="437" t="s">
        <v>64</v>
      </c>
    </row>
    <row r="3" spans="1:13" ht="14.25" customHeight="1" x14ac:dyDescent="0.2">
      <c r="A3" s="438" t="s">
        <v>706</v>
      </c>
      <c r="B3" s="482" t="s">
        <v>34</v>
      </c>
      <c r="C3" s="482" t="s">
        <v>533</v>
      </c>
      <c r="D3" s="482" t="s">
        <v>535</v>
      </c>
      <c r="E3" s="482" t="s">
        <v>97</v>
      </c>
      <c r="F3" s="482" t="s">
        <v>278</v>
      </c>
      <c r="G3" s="483">
        <v>300000</v>
      </c>
      <c r="H3" s="484" t="s">
        <v>421</v>
      </c>
      <c r="I3" s="484" t="s">
        <v>421</v>
      </c>
      <c r="J3" s="484" t="s">
        <v>61</v>
      </c>
    </row>
    <row r="4" spans="1:13" ht="14.25" customHeight="1" x14ac:dyDescent="0.2">
      <c r="A4" s="439" t="s">
        <v>158</v>
      </c>
      <c r="B4" s="485" t="s">
        <v>532</v>
      </c>
      <c r="C4" s="485" t="s">
        <v>35</v>
      </c>
      <c r="D4" s="485" t="s">
        <v>35</v>
      </c>
      <c r="E4" s="485" t="s">
        <v>35</v>
      </c>
      <c r="F4" s="485" t="s">
        <v>35</v>
      </c>
      <c r="G4" s="485" t="s">
        <v>36</v>
      </c>
      <c r="H4" s="486" t="s">
        <v>292</v>
      </c>
      <c r="I4" s="486" t="s">
        <v>549</v>
      </c>
      <c r="J4" s="486" t="s">
        <v>111</v>
      </c>
    </row>
    <row r="5" spans="1:13" ht="14.25" customHeight="1" thickBot="1" x14ac:dyDescent="0.25">
      <c r="A5" s="440" t="s">
        <v>65</v>
      </c>
      <c r="B5" s="487" t="s">
        <v>36</v>
      </c>
      <c r="C5" s="487" t="s">
        <v>534</v>
      </c>
      <c r="D5" s="487" t="s">
        <v>99</v>
      </c>
      <c r="E5" s="487" t="s">
        <v>100</v>
      </c>
      <c r="F5" s="487" t="s">
        <v>279</v>
      </c>
      <c r="G5" s="487" t="s">
        <v>101</v>
      </c>
      <c r="H5" s="488" t="s">
        <v>534</v>
      </c>
      <c r="I5" s="488" t="s">
        <v>101</v>
      </c>
      <c r="J5" s="488" t="s">
        <v>276</v>
      </c>
    </row>
    <row r="6" spans="1:13" ht="12.75" customHeight="1" x14ac:dyDescent="0.2">
      <c r="B6" s="424"/>
      <c r="C6" s="424"/>
      <c r="D6" s="424"/>
      <c r="E6" s="424"/>
      <c r="F6" s="424"/>
      <c r="G6" s="424"/>
      <c r="H6" s="424"/>
      <c r="I6" s="424"/>
      <c r="J6" s="424"/>
    </row>
    <row r="7" spans="1:13" ht="14.1" customHeight="1" x14ac:dyDescent="0.25">
      <c r="A7" s="332" t="s">
        <v>120</v>
      </c>
      <c r="B7" s="470">
        <v>1132.9752086799999</v>
      </c>
      <c r="C7" s="470">
        <v>2921.6136672399998</v>
      </c>
      <c r="D7" s="470">
        <v>1993.5534514799999</v>
      </c>
      <c r="E7" s="470">
        <v>671.96287747999997</v>
      </c>
      <c r="F7" s="470">
        <v>68.494674639999999</v>
      </c>
      <c r="G7" s="470" t="s">
        <v>84</v>
      </c>
      <c r="H7" s="471">
        <v>6720.1052048800002</v>
      </c>
      <c r="I7" s="471">
        <v>68.494674639999999</v>
      </c>
      <c r="J7" s="471">
        <v>6788.5998795200003</v>
      </c>
      <c r="L7" s="512"/>
      <c r="M7" s="512"/>
    </row>
    <row r="8" spans="1:13" ht="14.1" customHeight="1" x14ac:dyDescent="0.2">
      <c r="A8" s="333" t="s">
        <v>121</v>
      </c>
      <c r="B8" s="472">
        <v>276.81544647999999</v>
      </c>
      <c r="C8" s="472">
        <v>766.49756324999998</v>
      </c>
      <c r="D8" s="472">
        <v>545.34635333999995</v>
      </c>
      <c r="E8" s="472">
        <v>206.37863727999999</v>
      </c>
      <c r="F8" s="472">
        <v>13.571104650000001</v>
      </c>
      <c r="G8" s="472" t="s">
        <v>84</v>
      </c>
      <c r="H8" s="330">
        <v>1795.0380003499999</v>
      </c>
      <c r="I8" s="330">
        <v>13.571104650000001</v>
      </c>
      <c r="J8" s="330">
        <v>1808.609105</v>
      </c>
    </row>
    <row r="9" spans="1:13" ht="14.1" customHeight="1" x14ac:dyDescent="0.2">
      <c r="A9" s="334" t="s">
        <v>122</v>
      </c>
      <c r="B9" s="473">
        <v>444.15057158000002</v>
      </c>
      <c r="C9" s="473">
        <v>1168.36233872</v>
      </c>
      <c r="D9" s="473">
        <v>828.93413472999998</v>
      </c>
      <c r="E9" s="473">
        <v>246.17174886000001</v>
      </c>
      <c r="F9" s="473">
        <v>26.58593578</v>
      </c>
      <c r="G9" s="473" t="s">
        <v>84</v>
      </c>
      <c r="H9" s="474">
        <v>2687.6187938899998</v>
      </c>
      <c r="I9" s="474">
        <v>26.58593578</v>
      </c>
      <c r="J9" s="474">
        <v>2714.2047296699998</v>
      </c>
    </row>
    <row r="10" spans="1:13" ht="14.1" customHeight="1" x14ac:dyDescent="0.2">
      <c r="A10" s="333" t="s">
        <v>123</v>
      </c>
      <c r="B10" s="472">
        <v>18.383908600000002</v>
      </c>
      <c r="C10" s="472">
        <v>44.31447704</v>
      </c>
      <c r="D10" s="472">
        <v>27.34218868</v>
      </c>
      <c r="E10" s="472">
        <v>9.0654197700000001</v>
      </c>
      <c r="F10" s="472">
        <v>0.57083443</v>
      </c>
      <c r="G10" s="472" t="s">
        <v>84</v>
      </c>
      <c r="H10" s="330">
        <v>99.105994089999996</v>
      </c>
      <c r="I10" s="330">
        <v>0.57083443</v>
      </c>
      <c r="J10" s="330">
        <v>99.676828520000001</v>
      </c>
    </row>
    <row r="11" spans="1:13" ht="14.1" customHeight="1" x14ac:dyDescent="0.2">
      <c r="A11" s="334" t="s">
        <v>124</v>
      </c>
      <c r="B11" s="473">
        <v>310.29505089999998</v>
      </c>
      <c r="C11" s="473">
        <v>773.47590554999999</v>
      </c>
      <c r="D11" s="473">
        <v>462.51171947</v>
      </c>
      <c r="E11" s="473">
        <v>177.84127752000001</v>
      </c>
      <c r="F11" s="473">
        <v>24.977257040000001</v>
      </c>
      <c r="G11" s="473" t="s">
        <v>84</v>
      </c>
      <c r="H11" s="474">
        <v>1724.1239534399999</v>
      </c>
      <c r="I11" s="474">
        <v>24.977257040000001</v>
      </c>
      <c r="J11" s="474">
        <v>1749.10121048</v>
      </c>
    </row>
    <row r="12" spans="1:13" ht="14.1" customHeight="1" x14ac:dyDescent="0.2">
      <c r="A12" s="333" t="s">
        <v>125</v>
      </c>
      <c r="B12" s="472">
        <v>83.330231119999993</v>
      </c>
      <c r="C12" s="472">
        <v>168.96338268</v>
      </c>
      <c r="D12" s="472">
        <v>129.41905525999999</v>
      </c>
      <c r="E12" s="472">
        <v>32.505794049999999</v>
      </c>
      <c r="F12" s="472">
        <v>2.7895427399999999</v>
      </c>
      <c r="G12" s="472" t="s">
        <v>84</v>
      </c>
      <c r="H12" s="330">
        <v>414.21846311000002</v>
      </c>
      <c r="I12" s="330">
        <v>2.7895427399999999</v>
      </c>
      <c r="J12" s="330">
        <v>417.00800585000002</v>
      </c>
    </row>
    <row r="13" spans="1:13" ht="14.1" customHeight="1" x14ac:dyDescent="0.25">
      <c r="A13" s="335" t="s">
        <v>126</v>
      </c>
      <c r="B13" s="475">
        <v>1348.3422795700001</v>
      </c>
      <c r="C13" s="475">
        <v>3504.9114774499999</v>
      </c>
      <c r="D13" s="475">
        <v>2408.9475042600002</v>
      </c>
      <c r="E13" s="475">
        <v>835.28524890999995</v>
      </c>
      <c r="F13" s="475">
        <v>94.712609700000002</v>
      </c>
      <c r="G13" s="475" t="s">
        <v>84</v>
      </c>
      <c r="H13" s="476">
        <v>8097.4865101900004</v>
      </c>
      <c r="I13" s="476">
        <v>94.712609700000002</v>
      </c>
      <c r="J13" s="476">
        <v>8192.1991198899996</v>
      </c>
    </row>
    <row r="14" spans="1:13" ht="14.1" customHeight="1" x14ac:dyDescent="0.2">
      <c r="A14" s="333" t="s">
        <v>63</v>
      </c>
      <c r="B14" s="472">
        <v>893.56764262000002</v>
      </c>
      <c r="C14" s="472">
        <v>2254.0291825300001</v>
      </c>
      <c r="D14" s="472">
        <v>1482.1286694800001</v>
      </c>
      <c r="E14" s="472">
        <v>552.07559590999995</v>
      </c>
      <c r="F14" s="472">
        <v>58.872950189999997</v>
      </c>
      <c r="G14" s="472" t="s">
        <v>84</v>
      </c>
      <c r="H14" s="330">
        <v>5181.8010905399997</v>
      </c>
      <c r="I14" s="330">
        <v>58.872950189999997</v>
      </c>
      <c r="J14" s="330">
        <v>5240.6740407300003</v>
      </c>
    </row>
    <row r="15" spans="1:13" ht="14.1" customHeight="1" x14ac:dyDescent="0.2">
      <c r="A15" s="334" t="s">
        <v>127</v>
      </c>
      <c r="B15" s="473">
        <v>665.59235769999998</v>
      </c>
      <c r="C15" s="473">
        <v>1649.22459628</v>
      </c>
      <c r="D15" s="473">
        <v>1099.4877929199999</v>
      </c>
      <c r="E15" s="473">
        <v>384.25720150000001</v>
      </c>
      <c r="F15" s="473">
        <v>42.761450449999998</v>
      </c>
      <c r="G15" s="473" t="s">
        <v>84</v>
      </c>
      <c r="H15" s="474">
        <v>3798.5619483999999</v>
      </c>
      <c r="I15" s="474">
        <v>42.761450449999998</v>
      </c>
      <c r="J15" s="474">
        <v>3841.3233988500001</v>
      </c>
    </row>
    <row r="16" spans="1:13" ht="14.25" x14ac:dyDescent="0.2">
      <c r="A16" s="548" t="s">
        <v>128</v>
      </c>
      <c r="B16" s="549">
        <v>227.97528492000001</v>
      </c>
      <c r="C16" s="549">
        <v>604.80458625000006</v>
      </c>
      <c r="D16" s="549">
        <v>382.64087655999998</v>
      </c>
      <c r="E16" s="549">
        <v>167.81839441</v>
      </c>
      <c r="F16" s="549">
        <v>16.111499739999999</v>
      </c>
      <c r="G16" s="549" t="s">
        <v>84</v>
      </c>
      <c r="H16" s="370">
        <v>1383.23914214</v>
      </c>
      <c r="I16" s="370">
        <v>16.111499739999999</v>
      </c>
      <c r="J16" s="370">
        <v>1399.35064188</v>
      </c>
    </row>
    <row r="17" spans="1:10" ht="14.25" x14ac:dyDescent="0.2">
      <c r="A17" s="550" t="s">
        <v>129</v>
      </c>
      <c r="B17" s="551">
        <v>189.06672080999999</v>
      </c>
      <c r="C17" s="551">
        <v>564.82141025999999</v>
      </c>
      <c r="D17" s="551">
        <v>449.52785531000001</v>
      </c>
      <c r="E17" s="551">
        <v>155.56505833</v>
      </c>
      <c r="F17" s="551">
        <v>25.190041659999999</v>
      </c>
      <c r="G17" s="551" t="s">
        <v>84</v>
      </c>
      <c r="H17" s="552">
        <v>1358.9810447100001</v>
      </c>
      <c r="I17" s="552">
        <v>25.190041659999999</v>
      </c>
      <c r="J17" s="552">
        <v>1384.17108637</v>
      </c>
    </row>
    <row r="18" spans="1:10" ht="14.25" x14ac:dyDescent="0.2">
      <c r="A18" s="548" t="s">
        <v>130</v>
      </c>
      <c r="B18" s="549">
        <v>137.16725518000001</v>
      </c>
      <c r="C18" s="549">
        <v>408.13023282</v>
      </c>
      <c r="D18" s="549">
        <v>334.93226262000002</v>
      </c>
      <c r="E18" s="549">
        <v>108.18145332</v>
      </c>
      <c r="F18" s="549">
        <v>11.772847000000001</v>
      </c>
      <c r="G18" s="549" t="s">
        <v>84</v>
      </c>
      <c r="H18" s="370">
        <v>988.41120393999995</v>
      </c>
      <c r="I18" s="370">
        <v>11.772847000000001</v>
      </c>
      <c r="J18" s="370">
        <v>1000.18405094</v>
      </c>
    </row>
    <row r="19" spans="1:10" ht="14.25" x14ac:dyDescent="0.2">
      <c r="A19" s="569" t="s">
        <v>131</v>
      </c>
      <c r="B19" s="570">
        <v>4.6815556599999999</v>
      </c>
      <c r="C19" s="570">
        <v>10.354668820000001</v>
      </c>
      <c r="D19" s="570">
        <v>6.74425849</v>
      </c>
      <c r="E19" s="570">
        <v>1.95418771</v>
      </c>
      <c r="F19" s="570">
        <v>0.50117069000000003</v>
      </c>
      <c r="G19" s="570" t="s">
        <v>84</v>
      </c>
      <c r="H19" s="571">
        <v>23.734670680000001</v>
      </c>
      <c r="I19" s="571">
        <v>0.50117069000000003</v>
      </c>
      <c r="J19" s="571">
        <v>24.235841369999999</v>
      </c>
    </row>
    <row r="20" spans="1:10" ht="14.25" x14ac:dyDescent="0.2">
      <c r="A20" s="688" t="s">
        <v>544</v>
      </c>
      <c r="B20" s="549">
        <v>47.217909970000001</v>
      </c>
      <c r="C20" s="549">
        <v>146.33650861999999</v>
      </c>
      <c r="D20" s="549">
        <v>107.8513342</v>
      </c>
      <c r="E20" s="549">
        <v>45.429417299999997</v>
      </c>
      <c r="F20" s="549">
        <v>12.916023969999999</v>
      </c>
      <c r="G20" s="549" t="s">
        <v>84</v>
      </c>
      <c r="H20" s="370">
        <v>346.83517009000002</v>
      </c>
      <c r="I20" s="370">
        <v>12.916023969999999</v>
      </c>
      <c r="J20" s="370">
        <v>359.75119405999999</v>
      </c>
    </row>
    <row r="21" spans="1:10" ht="14.25" x14ac:dyDescent="0.2">
      <c r="A21" s="569" t="s">
        <v>132</v>
      </c>
      <c r="B21" s="570">
        <v>100.17178858</v>
      </c>
      <c r="C21" s="570">
        <v>288.71917616000002</v>
      </c>
      <c r="D21" s="570">
        <v>203.31983184000001</v>
      </c>
      <c r="E21" s="570">
        <v>59.096286859999999</v>
      </c>
      <c r="F21" s="570">
        <v>7.0789971500000002</v>
      </c>
      <c r="G21" s="570" t="s">
        <v>84</v>
      </c>
      <c r="H21" s="571">
        <v>651.30708344000004</v>
      </c>
      <c r="I21" s="571">
        <v>7.0789971500000002</v>
      </c>
      <c r="J21" s="571">
        <v>658.38608059000001</v>
      </c>
    </row>
    <row r="22" spans="1:10" ht="14.25" x14ac:dyDescent="0.2">
      <c r="A22" s="548" t="s">
        <v>133</v>
      </c>
      <c r="B22" s="549">
        <v>123.10100102</v>
      </c>
      <c r="C22" s="549">
        <v>307.61589297</v>
      </c>
      <c r="D22" s="549">
        <v>212.84954536999999</v>
      </c>
      <c r="E22" s="549">
        <v>45.552024410000001</v>
      </c>
      <c r="F22" s="549">
        <v>2.7199308900000001</v>
      </c>
      <c r="G22" s="549" t="s">
        <v>84</v>
      </c>
      <c r="H22" s="370">
        <v>689.11846376999995</v>
      </c>
      <c r="I22" s="370">
        <v>2.7199308900000001</v>
      </c>
      <c r="J22" s="370">
        <v>691.83839465999995</v>
      </c>
    </row>
    <row r="23" spans="1:10" ht="14.25" x14ac:dyDescent="0.2">
      <c r="A23" s="572" t="s">
        <v>134</v>
      </c>
      <c r="B23" s="573">
        <v>42.435126539999999</v>
      </c>
      <c r="C23" s="573">
        <v>89.725815530000006</v>
      </c>
      <c r="D23" s="573">
        <v>61.121602260000003</v>
      </c>
      <c r="E23" s="573">
        <v>22.996283399999999</v>
      </c>
      <c r="F23" s="573">
        <v>0.85068980999999999</v>
      </c>
      <c r="G23" s="573" t="s">
        <v>84</v>
      </c>
      <c r="H23" s="574">
        <v>216.27882772999999</v>
      </c>
      <c r="I23" s="574">
        <v>0.85068980999999999</v>
      </c>
      <c r="J23" s="574">
        <v>217.12951753999999</v>
      </c>
    </row>
    <row r="24" spans="1:10" ht="15" x14ac:dyDescent="0.25">
      <c r="A24" s="556" t="s">
        <v>135</v>
      </c>
      <c r="B24" s="557">
        <v>215.36707089000001</v>
      </c>
      <c r="C24" s="557">
        <v>583.29781020999997</v>
      </c>
      <c r="D24" s="557">
        <v>415.39405277999998</v>
      </c>
      <c r="E24" s="557">
        <v>163.32237143</v>
      </c>
      <c r="F24" s="557">
        <v>26.217935059999999</v>
      </c>
      <c r="G24" s="557" t="s">
        <v>84</v>
      </c>
      <c r="H24" s="354">
        <v>1377.38130531</v>
      </c>
      <c r="I24" s="354">
        <v>26.217935059999999</v>
      </c>
      <c r="J24" s="354">
        <v>1403.59924037</v>
      </c>
    </row>
    <row r="25" spans="1:10" ht="15" x14ac:dyDescent="0.25">
      <c r="A25" s="575" t="s">
        <v>136</v>
      </c>
      <c r="B25" s="576">
        <v>133.39376213</v>
      </c>
      <c r="C25" s="576">
        <v>406.41418311000001</v>
      </c>
      <c r="D25" s="576">
        <v>299.71807407</v>
      </c>
      <c r="E25" s="576">
        <v>127.05950604</v>
      </c>
      <c r="F25" s="576">
        <v>23.969085499999998</v>
      </c>
      <c r="G25" s="576" t="s">
        <v>84</v>
      </c>
      <c r="H25" s="577">
        <v>966.58552535000001</v>
      </c>
      <c r="I25" s="577">
        <v>23.969085499999998</v>
      </c>
      <c r="J25" s="577">
        <v>990.55461085000002</v>
      </c>
    </row>
    <row r="26" spans="1:10" ht="15" x14ac:dyDescent="0.25">
      <c r="A26" s="556" t="s">
        <v>137</v>
      </c>
      <c r="B26" s="557">
        <v>357.99396772</v>
      </c>
      <c r="C26" s="557">
        <v>958.07308283999998</v>
      </c>
      <c r="D26" s="557">
        <v>617.53242352999996</v>
      </c>
      <c r="E26" s="557">
        <v>233.13950697999999</v>
      </c>
      <c r="F26" s="557">
        <v>37.792412210000002</v>
      </c>
      <c r="G26" s="557" t="s">
        <v>84</v>
      </c>
      <c r="H26" s="354">
        <v>2166.7389810700001</v>
      </c>
      <c r="I26" s="354">
        <v>37.792412210000002</v>
      </c>
      <c r="J26" s="354">
        <v>2204.53139328</v>
      </c>
    </row>
    <row r="27" spans="1:10" ht="14.25" x14ac:dyDescent="0.2">
      <c r="A27" s="569" t="s">
        <v>138</v>
      </c>
      <c r="B27" s="570">
        <v>284.68542710000003</v>
      </c>
      <c r="C27" s="570">
        <v>749.69637409999996</v>
      </c>
      <c r="D27" s="570">
        <v>455.21365997999999</v>
      </c>
      <c r="E27" s="570">
        <v>166.89728854000001</v>
      </c>
      <c r="F27" s="570">
        <v>25.799484710000002</v>
      </c>
      <c r="G27" s="570" t="s">
        <v>84</v>
      </c>
      <c r="H27" s="571">
        <v>1656.4927497199999</v>
      </c>
      <c r="I27" s="571">
        <v>25.799484710000002</v>
      </c>
      <c r="J27" s="571">
        <v>1682.29223443</v>
      </c>
    </row>
    <row r="28" spans="1:10" ht="14.25" x14ac:dyDescent="0.2">
      <c r="A28" s="548" t="s">
        <v>139</v>
      </c>
      <c r="B28" s="549">
        <v>38.521431640000003</v>
      </c>
      <c r="C28" s="549">
        <v>131.89968486999999</v>
      </c>
      <c r="D28" s="549">
        <v>124.52513958</v>
      </c>
      <c r="E28" s="549">
        <v>51.113179160000001</v>
      </c>
      <c r="F28" s="549">
        <v>11.248213489999999</v>
      </c>
      <c r="G28" s="549"/>
      <c r="H28" s="370">
        <v>346.05943524999998</v>
      </c>
      <c r="I28" s="370">
        <v>11.248213489999999</v>
      </c>
      <c r="J28" s="370">
        <v>357.30764873999999</v>
      </c>
    </row>
    <row r="29" spans="1:10" ht="14.25" x14ac:dyDescent="0.2">
      <c r="A29" s="569" t="s">
        <v>140</v>
      </c>
      <c r="B29" s="570">
        <v>34.787108979999999</v>
      </c>
      <c r="C29" s="570">
        <v>76.477023869999996</v>
      </c>
      <c r="D29" s="570">
        <v>37.793623969999999</v>
      </c>
      <c r="E29" s="570">
        <v>15.129039280000001</v>
      </c>
      <c r="F29" s="570">
        <v>0.74471401000000004</v>
      </c>
      <c r="G29" s="570"/>
      <c r="H29" s="571">
        <v>164.18679610000001</v>
      </c>
      <c r="I29" s="571">
        <v>0.74471401000000004</v>
      </c>
      <c r="J29" s="571">
        <v>164.93151011</v>
      </c>
    </row>
    <row r="30" spans="1:10" ht="15" x14ac:dyDescent="0.25">
      <c r="A30" s="556" t="s">
        <v>141</v>
      </c>
      <c r="B30" s="557">
        <v>203.22099915000001</v>
      </c>
      <c r="C30" s="557">
        <v>421.52276663999999</v>
      </c>
      <c r="D30" s="557">
        <v>252.21563089</v>
      </c>
      <c r="E30" s="557">
        <v>77.385814240000002</v>
      </c>
      <c r="F30" s="557">
        <v>11.638246609999999</v>
      </c>
      <c r="G30" s="557" t="s">
        <v>84</v>
      </c>
      <c r="H30" s="354">
        <v>954.34521092</v>
      </c>
      <c r="I30" s="354">
        <v>11.638246609999999</v>
      </c>
      <c r="J30" s="354">
        <v>965.98345753000001</v>
      </c>
    </row>
    <row r="31" spans="1:10" ht="14.25" x14ac:dyDescent="0.2">
      <c r="A31" s="569" t="s">
        <v>142</v>
      </c>
      <c r="B31" s="570">
        <v>45.23254507</v>
      </c>
      <c r="C31" s="570">
        <v>108.90744518</v>
      </c>
      <c r="D31" s="570">
        <v>65.50927557</v>
      </c>
      <c r="E31" s="570">
        <v>21.588733650000002</v>
      </c>
      <c r="F31" s="570">
        <v>3.6647998500000001</v>
      </c>
      <c r="G31" s="570" t="s">
        <v>84</v>
      </c>
      <c r="H31" s="571">
        <v>241.23799947000001</v>
      </c>
      <c r="I31" s="571">
        <v>3.6647998500000001</v>
      </c>
      <c r="J31" s="571">
        <v>244.90279932000001</v>
      </c>
    </row>
    <row r="32" spans="1:10" ht="14.25" x14ac:dyDescent="0.2">
      <c r="A32" s="548" t="s">
        <v>143</v>
      </c>
      <c r="B32" s="549">
        <v>121.60493839999999</v>
      </c>
      <c r="C32" s="549">
        <v>236.00604919</v>
      </c>
      <c r="D32" s="549">
        <v>140.01574489999999</v>
      </c>
      <c r="E32" s="549">
        <v>42.228062829999999</v>
      </c>
      <c r="F32" s="549">
        <v>3.9246554300000001</v>
      </c>
      <c r="G32" s="549" t="s">
        <v>84</v>
      </c>
      <c r="H32" s="370">
        <v>539.85479531999999</v>
      </c>
      <c r="I32" s="370">
        <v>3.9246554300000001</v>
      </c>
      <c r="J32" s="370">
        <v>543.77945075000002</v>
      </c>
    </row>
    <row r="33" spans="1:10" ht="14.25" x14ac:dyDescent="0.2">
      <c r="A33" s="572" t="s">
        <v>144</v>
      </c>
      <c r="B33" s="573">
        <v>36.383515680000002</v>
      </c>
      <c r="C33" s="573">
        <v>76.609272270000005</v>
      </c>
      <c r="D33" s="573">
        <v>46.690610419999999</v>
      </c>
      <c r="E33" s="573">
        <v>13.569017759999999</v>
      </c>
      <c r="F33" s="573">
        <v>4.0487913300000002</v>
      </c>
      <c r="G33" s="573" t="s">
        <v>84</v>
      </c>
      <c r="H33" s="574">
        <v>173.25241613</v>
      </c>
      <c r="I33" s="574">
        <v>4.0487913300000002</v>
      </c>
      <c r="J33" s="574">
        <v>177.30120746</v>
      </c>
    </row>
    <row r="34" spans="1:10" ht="15" x14ac:dyDescent="0.25">
      <c r="A34" s="561" t="s">
        <v>145</v>
      </c>
      <c r="B34" s="557">
        <v>1490.9691763999999</v>
      </c>
      <c r="C34" s="557">
        <v>3879.6867500799999</v>
      </c>
      <c r="D34" s="557">
        <v>2611.0858750100001</v>
      </c>
      <c r="E34" s="557">
        <v>905.10238446000005</v>
      </c>
      <c r="F34" s="557">
        <v>106.28708684999999</v>
      </c>
      <c r="G34" s="557" t="s">
        <v>84</v>
      </c>
      <c r="H34" s="354">
        <v>8886.8441859499999</v>
      </c>
      <c r="I34" s="354">
        <v>106.28708684999999</v>
      </c>
      <c r="J34" s="354">
        <v>8993.1312727999994</v>
      </c>
    </row>
    <row r="35" spans="1:10" ht="15" x14ac:dyDescent="0.25">
      <c r="A35" s="578" t="s">
        <v>146</v>
      </c>
      <c r="B35" s="579">
        <v>1551.56327872</v>
      </c>
      <c r="C35" s="579">
        <v>3926.43424409</v>
      </c>
      <c r="D35" s="579">
        <v>2661.16313515</v>
      </c>
      <c r="E35" s="579">
        <v>912.67106315000001</v>
      </c>
      <c r="F35" s="579">
        <v>106.35085631</v>
      </c>
      <c r="G35" s="579" t="s">
        <v>84</v>
      </c>
      <c r="H35" s="580">
        <v>9051.8317211100002</v>
      </c>
      <c r="I35" s="580">
        <v>106.35085631</v>
      </c>
      <c r="J35" s="580">
        <v>9158.1825774200006</v>
      </c>
    </row>
    <row r="36" spans="1:10" ht="15" x14ac:dyDescent="0.25">
      <c r="A36" s="558" t="s">
        <v>147</v>
      </c>
      <c r="B36" s="559">
        <v>60.594102319999998</v>
      </c>
      <c r="C36" s="559">
        <v>46.747494009999997</v>
      </c>
      <c r="D36" s="559">
        <v>50.07726014</v>
      </c>
      <c r="E36" s="559">
        <v>7.5686786899999996</v>
      </c>
      <c r="F36" s="559">
        <v>6.376946E-2</v>
      </c>
      <c r="G36" s="559" t="s">
        <v>84</v>
      </c>
      <c r="H36" s="560">
        <v>164.98753515999999</v>
      </c>
      <c r="I36" s="560">
        <v>6.376946E-2</v>
      </c>
      <c r="J36" s="560">
        <v>165.05130462</v>
      </c>
    </row>
    <row r="37" spans="1:10" ht="14.25" x14ac:dyDescent="0.2">
      <c r="A37" s="569" t="s">
        <v>148</v>
      </c>
      <c r="B37" s="570">
        <v>81.973308759999995</v>
      </c>
      <c r="C37" s="570">
        <v>176.88362710000001</v>
      </c>
      <c r="D37" s="570">
        <v>115.67597871</v>
      </c>
      <c r="E37" s="570">
        <v>36.262865390000002</v>
      </c>
      <c r="F37" s="570">
        <v>2.24884956</v>
      </c>
      <c r="G37" s="570" t="s">
        <v>84</v>
      </c>
      <c r="H37" s="571">
        <v>410.79577996</v>
      </c>
      <c r="I37" s="571">
        <v>2.24884956</v>
      </c>
      <c r="J37" s="571">
        <v>413.04462952</v>
      </c>
    </row>
    <row r="38" spans="1:10" ht="14.25" x14ac:dyDescent="0.2">
      <c r="A38" s="548" t="s">
        <v>149</v>
      </c>
      <c r="B38" s="549">
        <v>69.313130349999994</v>
      </c>
      <c r="C38" s="549">
        <v>171.00947185999999</v>
      </c>
      <c r="D38" s="549">
        <v>110.80786136</v>
      </c>
      <c r="E38" s="549">
        <v>42.516185270000001</v>
      </c>
      <c r="F38" s="549">
        <v>4.0026000000000002</v>
      </c>
      <c r="G38" s="549" t="s">
        <v>84</v>
      </c>
      <c r="H38" s="370">
        <v>393.64664884000001</v>
      </c>
      <c r="I38" s="370">
        <v>4.0026000000000002</v>
      </c>
      <c r="J38" s="370">
        <v>397.64924883999998</v>
      </c>
    </row>
    <row r="39" spans="1:10" ht="14.25" x14ac:dyDescent="0.2">
      <c r="A39" s="572" t="s">
        <v>150</v>
      </c>
      <c r="B39" s="573">
        <v>-12.66017841</v>
      </c>
      <c r="C39" s="573">
        <v>-5.8741552400000003</v>
      </c>
      <c r="D39" s="573">
        <v>-4.8681173500000003</v>
      </c>
      <c r="E39" s="573">
        <v>6.2533198800000003</v>
      </c>
      <c r="F39" s="573">
        <v>1.7537504399999999</v>
      </c>
      <c r="G39" s="573" t="s">
        <v>84</v>
      </c>
      <c r="H39" s="574">
        <v>-17.14913112</v>
      </c>
      <c r="I39" s="574">
        <v>1.7537504399999999</v>
      </c>
      <c r="J39" s="574">
        <v>-15.395380680000001</v>
      </c>
    </row>
    <row r="40" spans="1:10" ht="15" x14ac:dyDescent="0.25">
      <c r="A40" s="561" t="s">
        <v>151</v>
      </c>
      <c r="B40" s="557">
        <v>1572.9424851599999</v>
      </c>
      <c r="C40" s="557">
        <v>4056.5703771799999</v>
      </c>
      <c r="D40" s="557">
        <v>2726.7618537200001</v>
      </c>
      <c r="E40" s="557">
        <v>941.36524985000005</v>
      </c>
      <c r="F40" s="557">
        <v>108.53593641000001</v>
      </c>
      <c r="G40" s="557" t="s">
        <v>84</v>
      </c>
      <c r="H40" s="354">
        <v>9297.6399659100007</v>
      </c>
      <c r="I40" s="354">
        <v>108.53593641000001</v>
      </c>
      <c r="J40" s="354">
        <v>9406.1759023199993</v>
      </c>
    </row>
    <row r="41" spans="1:10" ht="15" x14ac:dyDescent="0.25">
      <c r="A41" s="578" t="s">
        <v>152</v>
      </c>
      <c r="B41" s="579">
        <v>1620.8764090699999</v>
      </c>
      <c r="C41" s="579">
        <v>4097.4437159500003</v>
      </c>
      <c r="D41" s="579">
        <v>2771.9709965100001</v>
      </c>
      <c r="E41" s="579">
        <v>955.18724841999995</v>
      </c>
      <c r="F41" s="579">
        <v>110.35345631</v>
      </c>
      <c r="G41" s="579" t="s">
        <v>84</v>
      </c>
      <c r="H41" s="580">
        <v>9445.4783699500003</v>
      </c>
      <c r="I41" s="580">
        <v>110.35345631</v>
      </c>
      <c r="J41" s="580">
        <v>9555.8318262600005</v>
      </c>
    </row>
    <row r="42" spans="1:10" ht="14.25" x14ac:dyDescent="0.2">
      <c r="A42" s="553" t="s">
        <v>153</v>
      </c>
      <c r="B42" s="554">
        <v>47.933923909999997</v>
      </c>
      <c r="C42" s="554">
        <v>40.873338769999997</v>
      </c>
      <c r="D42" s="554">
        <v>45.209142790000001</v>
      </c>
      <c r="E42" s="554">
        <v>13.82199857</v>
      </c>
      <c r="F42" s="554">
        <v>1.8175199</v>
      </c>
      <c r="G42" s="554" t="s">
        <v>84</v>
      </c>
      <c r="H42" s="555">
        <v>147.83840404</v>
      </c>
      <c r="I42" s="555">
        <v>1.8175199</v>
      </c>
      <c r="J42" s="555">
        <v>149.65592394000001</v>
      </c>
    </row>
    <row r="43" spans="1:10" s="441" customFormat="1" ht="15" x14ac:dyDescent="0.25">
      <c r="A43" s="581" t="s">
        <v>262</v>
      </c>
      <c r="B43" s="576">
        <v>743.52253543999996</v>
      </c>
      <c r="C43" s="576">
        <v>1897.70210152</v>
      </c>
      <c r="D43" s="576">
        <v>1205.8801111099999</v>
      </c>
      <c r="E43" s="576">
        <v>379.84518867999998</v>
      </c>
      <c r="F43" s="576">
        <v>27.830797910000001</v>
      </c>
      <c r="G43" s="576" t="s">
        <v>84</v>
      </c>
      <c r="H43" s="577">
        <v>4226.9499367500002</v>
      </c>
      <c r="I43" s="577">
        <v>27.830797910000001</v>
      </c>
      <c r="J43" s="577">
        <v>4254.7807346600002</v>
      </c>
    </row>
    <row r="44" spans="1:10" ht="14.25" x14ac:dyDescent="0.2">
      <c r="A44" s="562" t="s">
        <v>154</v>
      </c>
      <c r="B44" s="549"/>
      <c r="C44" s="549"/>
      <c r="D44" s="549"/>
      <c r="E44" s="549"/>
      <c r="F44" s="549"/>
      <c r="G44" s="549"/>
      <c r="H44" s="563"/>
      <c r="I44" s="563"/>
      <c r="J44" s="563"/>
    </row>
    <row r="45" spans="1:10" ht="14.25" x14ac:dyDescent="0.2">
      <c r="A45" s="582" t="s">
        <v>155</v>
      </c>
      <c r="B45" s="583">
        <v>0.15972729899999999</v>
      </c>
      <c r="C45" s="583">
        <v>0.166422979</v>
      </c>
      <c r="D45" s="583">
        <v>0.17243798499999999</v>
      </c>
      <c r="E45" s="583">
        <v>0.195528859</v>
      </c>
      <c r="F45" s="583">
        <v>0.27681567600000001</v>
      </c>
      <c r="G45" s="583" t="s">
        <v>84</v>
      </c>
      <c r="H45" s="584">
        <v>0.17009985799999999</v>
      </c>
      <c r="I45" s="584">
        <v>0.27681567600000001</v>
      </c>
      <c r="J45" s="584">
        <v>0.17133363300000001</v>
      </c>
    </row>
    <row r="46" spans="1:10" ht="14.25" x14ac:dyDescent="0.2">
      <c r="A46" s="564" t="s">
        <v>156</v>
      </c>
      <c r="B46" s="565">
        <v>9.8931675999999996E-2</v>
      </c>
      <c r="C46" s="565">
        <v>0.11595562</v>
      </c>
      <c r="D46" s="565">
        <v>0.124418682</v>
      </c>
      <c r="E46" s="565">
        <v>0.152115108</v>
      </c>
      <c r="F46" s="565">
        <v>0.25307174599999999</v>
      </c>
      <c r="G46" s="565" t="s">
        <v>84</v>
      </c>
      <c r="H46" s="566">
        <v>0.119368587</v>
      </c>
      <c r="I46" s="566">
        <v>0.25307174599999999</v>
      </c>
      <c r="J46" s="566">
        <v>0.12091437200000001</v>
      </c>
    </row>
    <row r="47" spans="1:10" ht="14.25" x14ac:dyDescent="0.2">
      <c r="A47" s="582" t="s">
        <v>157</v>
      </c>
      <c r="B47" s="583">
        <v>0.55143456300000004</v>
      </c>
      <c r="C47" s="583">
        <v>0.54144080800000005</v>
      </c>
      <c r="D47" s="583">
        <v>0.50058380599999996</v>
      </c>
      <c r="E47" s="583">
        <v>0.45474906799999998</v>
      </c>
      <c r="F47" s="583">
        <v>0.29384469499999999</v>
      </c>
      <c r="G47" s="583" t="s">
        <v>84</v>
      </c>
      <c r="H47" s="584">
        <v>0.52200765400000004</v>
      </c>
      <c r="I47" s="584">
        <v>0.29384469499999999</v>
      </c>
      <c r="J47" s="584">
        <v>0.51936979000000005</v>
      </c>
    </row>
    <row r="48" spans="1:10" ht="14.25" x14ac:dyDescent="0.2">
      <c r="A48" s="533" t="s">
        <v>627</v>
      </c>
      <c r="B48" s="567">
        <v>3.4523501310000002</v>
      </c>
      <c r="C48" s="567">
        <v>3.2534017240000002</v>
      </c>
      <c r="D48" s="567">
        <v>2.9029787570000001</v>
      </c>
      <c r="E48" s="567">
        <v>2.325738877</v>
      </c>
      <c r="F48" s="567">
        <v>1.061517539</v>
      </c>
      <c r="G48" s="567" t="s">
        <v>84</v>
      </c>
      <c r="H48" s="568">
        <v>3.0688306280000002</v>
      </c>
      <c r="I48" s="568">
        <v>1.061517539</v>
      </c>
      <c r="J48" s="568">
        <v>3.0313358770000001</v>
      </c>
    </row>
    <row r="49" spans="1:11" ht="14.25" x14ac:dyDescent="0.2">
      <c r="A49" s="585" t="s">
        <v>286</v>
      </c>
      <c r="B49" s="586">
        <v>0.39202143900000003</v>
      </c>
      <c r="C49" s="586">
        <v>0.39990309200000002</v>
      </c>
      <c r="D49" s="586">
        <v>0.41580732799999998</v>
      </c>
      <c r="E49" s="586">
        <v>0.36634724499999999</v>
      </c>
      <c r="F49" s="586">
        <v>0.38814602599999998</v>
      </c>
      <c r="G49" s="586" t="s">
        <v>84</v>
      </c>
      <c r="H49" s="587">
        <v>0.39993701199999998</v>
      </c>
      <c r="I49" s="587">
        <v>0.38814602599999998</v>
      </c>
      <c r="J49" s="587">
        <v>0.39981804500000001</v>
      </c>
    </row>
    <row r="50" spans="1:11" ht="14.25" x14ac:dyDescent="0.2">
      <c r="A50" s="533" t="s">
        <v>287</v>
      </c>
      <c r="B50" s="349">
        <v>0.90106832400000003</v>
      </c>
      <c r="C50" s="349">
        <v>0.88404437999999996</v>
      </c>
      <c r="D50" s="349">
        <v>0.87558131800000005</v>
      </c>
      <c r="E50" s="349">
        <v>0.84788489199999995</v>
      </c>
      <c r="F50" s="349">
        <v>0.74692825399999996</v>
      </c>
      <c r="G50" s="349" t="s">
        <v>84</v>
      </c>
      <c r="H50" s="350">
        <v>0.88063141300000003</v>
      </c>
      <c r="I50" s="350">
        <v>0.74692825399999996</v>
      </c>
      <c r="J50" s="350">
        <v>0.87908562800000001</v>
      </c>
    </row>
    <row r="51" spans="1:11" ht="14.25" x14ac:dyDescent="0.2">
      <c r="A51" s="588" t="s">
        <v>592</v>
      </c>
      <c r="B51" s="589">
        <v>0.221828371</v>
      </c>
      <c r="C51" s="589">
        <v>0.221082684</v>
      </c>
      <c r="D51" s="589">
        <v>0.19411288700000001</v>
      </c>
      <c r="E51" s="589">
        <v>0.20471520100000001</v>
      </c>
      <c r="F51" s="589">
        <v>0.27501486800000002</v>
      </c>
      <c r="G51" s="589" t="s">
        <v>84</v>
      </c>
      <c r="H51" s="590">
        <v>0.21149515299999999</v>
      </c>
      <c r="I51" s="590">
        <v>0.27501486800000002</v>
      </c>
      <c r="J51" s="590">
        <v>0.212229525</v>
      </c>
    </row>
    <row r="52" spans="1:11" customFormat="1" x14ac:dyDescent="0.2">
      <c r="A52" s="22" t="s">
        <v>550</v>
      </c>
    </row>
    <row r="53" spans="1:11" x14ac:dyDescent="0.2">
      <c r="A53" s="242" t="s">
        <v>224</v>
      </c>
    </row>
    <row r="54" spans="1:11" x14ac:dyDescent="0.2">
      <c r="A54" s="444" t="s">
        <v>742</v>
      </c>
    </row>
    <row r="55" spans="1:11" x14ac:dyDescent="0.2">
      <c r="A55" s="445" t="s">
        <v>708</v>
      </c>
      <c r="B55" s="443"/>
      <c r="D55" s="446"/>
    </row>
    <row r="57" spans="1:11" ht="18" x14ac:dyDescent="0.25">
      <c r="A57" s="436" t="s">
        <v>741</v>
      </c>
    </row>
    <row r="58" spans="1:11" ht="13.5" thickBot="1" x14ac:dyDescent="0.25">
      <c r="J58" s="437" t="s">
        <v>81</v>
      </c>
    </row>
    <row r="59" spans="1:11" ht="14.25" x14ac:dyDescent="0.2">
      <c r="A59" s="438" t="s">
        <v>706</v>
      </c>
      <c r="B59" s="482" t="s">
        <v>34</v>
      </c>
      <c r="C59" s="482" t="s">
        <v>533</v>
      </c>
      <c r="D59" s="482" t="s">
        <v>535</v>
      </c>
      <c r="E59" s="482" t="s">
        <v>97</v>
      </c>
      <c r="F59" s="482" t="s">
        <v>278</v>
      </c>
      <c r="G59" s="483">
        <v>300000</v>
      </c>
      <c r="H59" s="484" t="s">
        <v>421</v>
      </c>
      <c r="I59" s="484" t="s">
        <v>421</v>
      </c>
      <c r="J59" s="484" t="s">
        <v>61</v>
      </c>
    </row>
    <row r="60" spans="1:11" x14ac:dyDescent="0.2">
      <c r="A60" s="439" t="s">
        <v>158</v>
      </c>
      <c r="B60" s="485" t="s">
        <v>532</v>
      </c>
      <c r="C60" s="485" t="s">
        <v>35</v>
      </c>
      <c r="D60" s="485" t="s">
        <v>35</v>
      </c>
      <c r="E60" s="485" t="s">
        <v>35</v>
      </c>
      <c r="F60" s="485" t="s">
        <v>35</v>
      </c>
      <c r="G60" s="485" t="s">
        <v>36</v>
      </c>
      <c r="H60" s="486" t="s">
        <v>292</v>
      </c>
      <c r="I60" s="486" t="s">
        <v>549</v>
      </c>
      <c r="J60" s="486" t="s">
        <v>111</v>
      </c>
    </row>
    <row r="61" spans="1:11" ht="13.5" thickBot="1" x14ac:dyDescent="0.25">
      <c r="A61" s="440" t="s">
        <v>65</v>
      </c>
      <c r="B61" s="487" t="s">
        <v>36</v>
      </c>
      <c r="C61" s="487" t="s">
        <v>534</v>
      </c>
      <c r="D61" s="487" t="s">
        <v>99</v>
      </c>
      <c r="E61" s="487" t="s">
        <v>100</v>
      </c>
      <c r="F61" s="487" t="s">
        <v>279</v>
      </c>
      <c r="G61" s="487" t="s">
        <v>101</v>
      </c>
      <c r="H61" s="488" t="s">
        <v>534</v>
      </c>
      <c r="I61" s="488" t="s">
        <v>101</v>
      </c>
      <c r="J61" s="488" t="s">
        <v>276</v>
      </c>
    </row>
    <row r="62" spans="1:11" x14ac:dyDescent="0.2">
      <c r="A62" s="447" t="s">
        <v>159</v>
      </c>
      <c r="B62" s="425"/>
      <c r="C62" s="425"/>
      <c r="D62" s="425"/>
      <c r="E62" s="425"/>
      <c r="F62" s="425"/>
      <c r="G62" s="425"/>
      <c r="H62" s="425"/>
      <c r="I62" s="425"/>
      <c r="J62" s="425"/>
    </row>
    <row r="63" spans="1:11" ht="15" x14ac:dyDescent="0.25">
      <c r="A63" s="448" t="s">
        <v>120</v>
      </c>
      <c r="B63" s="426">
        <f t="shared" ref="B63:C63" si="0">B7/B$7</f>
        <v>1</v>
      </c>
      <c r="C63" s="426">
        <f t="shared" si="0"/>
        <v>1</v>
      </c>
      <c r="D63" s="426">
        <f t="shared" ref="D63:F68" si="1">D7/D$7</f>
        <v>1</v>
      </c>
      <c r="E63" s="426">
        <f t="shared" si="1"/>
        <v>1</v>
      </c>
      <c r="F63" s="426">
        <f t="shared" si="1"/>
        <v>1</v>
      </c>
      <c r="G63" s="426" t="s">
        <v>84</v>
      </c>
      <c r="H63" s="449">
        <f t="shared" ref="H63:J68" si="2">H7/H$7</f>
        <v>1</v>
      </c>
      <c r="I63" s="449">
        <f t="shared" si="2"/>
        <v>1</v>
      </c>
      <c r="J63" s="449">
        <f t="shared" si="2"/>
        <v>1</v>
      </c>
    </row>
    <row r="64" spans="1:11" ht="14.25" x14ac:dyDescent="0.2">
      <c r="A64" s="450" t="s">
        <v>121</v>
      </c>
      <c r="B64" s="427">
        <f t="shared" ref="B64:C64" si="3">B8/B$7</f>
        <v>0.24432612855007702</v>
      </c>
      <c r="C64" s="427">
        <f t="shared" si="3"/>
        <v>0.2623541818155915</v>
      </c>
      <c r="D64" s="427">
        <f t="shared" si="1"/>
        <v>0.27355491919975294</v>
      </c>
      <c r="E64" s="427">
        <f t="shared" si="1"/>
        <v>0.30712803370025832</v>
      </c>
      <c r="F64" s="427">
        <f t="shared" si="1"/>
        <v>0.19813371946546413</v>
      </c>
      <c r="G64" s="427" t="s">
        <v>84</v>
      </c>
      <c r="H64" s="442">
        <f t="shared" si="2"/>
        <v>0.26711456824314012</v>
      </c>
      <c r="I64" s="442">
        <f t="shared" si="2"/>
        <v>0.19813371946546413</v>
      </c>
      <c r="J64" s="442">
        <f t="shared" si="2"/>
        <v>0.26641857483105646</v>
      </c>
      <c r="K64" s="451"/>
    </row>
    <row r="65" spans="1:10" ht="14.25" x14ac:dyDescent="0.2">
      <c r="A65" s="452" t="s">
        <v>122</v>
      </c>
      <c r="B65" s="428">
        <f t="shared" ref="B65:C65" si="4">B9/B$7</f>
        <v>0.39202143893110281</v>
      </c>
      <c r="C65" s="428">
        <f t="shared" si="4"/>
        <v>0.39990309184983125</v>
      </c>
      <c r="D65" s="428">
        <f t="shared" si="1"/>
        <v>0.41580732842382789</v>
      </c>
      <c r="E65" s="428">
        <f t="shared" si="1"/>
        <v>0.36634724492995069</v>
      </c>
      <c r="F65" s="428">
        <f t="shared" si="1"/>
        <v>0.38814602623828159</v>
      </c>
      <c r="G65" s="428" t="s">
        <v>84</v>
      </c>
      <c r="H65" s="453">
        <f t="shared" si="2"/>
        <v>0.39993701169117218</v>
      </c>
      <c r="I65" s="453">
        <f t="shared" si="2"/>
        <v>0.38814602623828159</v>
      </c>
      <c r="J65" s="453">
        <f t="shared" si="2"/>
        <v>0.39981804463955423</v>
      </c>
    </row>
    <row r="66" spans="1:10" ht="14.25" x14ac:dyDescent="0.2">
      <c r="A66" s="450" t="s">
        <v>123</v>
      </c>
      <c r="B66" s="427">
        <f t="shared" ref="B66:C66" si="5">B10/B$7</f>
        <v>1.6226223185782342E-2</v>
      </c>
      <c r="C66" s="427">
        <f t="shared" si="5"/>
        <v>1.5167808645235136E-2</v>
      </c>
      <c r="D66" s="427">
        <f t="shared" si="1"/>
        <v>1.3715302521585942E-2</v>
      </c>
      <c r="E66" s="427">
        <f t="shared" si="1"/>
        <v>1.3490953256223324E-2</v>
      </c>
      <c r="F66" s="427">
        <f t="shared" si="1"/>
        <v>8.3339972486947203E-3</v>
      </c>
      <c r="G66" s="427" t="s">
        <v>84</v>
      </c>
      <c r="H66" s="442">
        <f t="shared" si="2"/>
        <v>1.4747684904996918E-2</v>
      </c>
      <c r="I66" s="442">
        <f t="shared" si="2"/>
        <v>8.3339972486947203E-3</v>
      </c>
      <c r="J66" s="442">
        <f t="shared" si="2"/>
        <v>1.468297296777017E-2</v>
      </c>
    </row>
    <row r="67" spans="1:10" ht="14.25" x14ac:dyDescent="0.2">
      <c r="A67" s="452" t="s">
        <v>124</v>
      </c>
      <c r="B67" s="428">
        <f t="shared" ref="B67:C67" si="6">B11/B$7</f>
        <v>0.27387629360532673</v>
      </c>
      <c r="C67" s="428">
        <f t="shared" si="6"/>
        <v>0.2647427051094986</v>
      </c>
      <c r="D67" s="428">
        <f t="shared" si="1"/>
        <v>0.23200367119659349</v>
      </c>
      <c r="E67" s="428">
        <f t="shared" si="1"/>
        <v>0.26465937848671289</v>
      </c>
      <c r="F67" s="428">
        <f t="shared" si="1"/>
        <v>0.36465983919593081</v>
      </c>
      <c r="G67" s="428" t="s">
        <v>84</v>
      </c>
      <c r="H67" s="453">
        <f t="shared" si="2"/>
        <v>0.25656204789591347</v>
      </c>
      <c r="I67" s="453">
        <f t="shared" si="2"/>
        <v>0.36465983919593081</v>
      </c>
      <c r="J67" s="453">
        <f t="shared" si="2"/>
        <v>0.25765271801579109</v>
      </c>
    </row>
    <row r="68" spans="1:10" ht="14.25" x14ac:dyDescent="0.2">
      <c r="A68" s="454" t="s">
        <v>125</v>
      </c>
      <c r="B68" s="429">
        <f t="shared" ref="B68:C68" si="7">B12/B$7</f>
        <v>7.354991572771119E-2</v>
      </c>
      <c r="C68" s="429">
        <f t="shared" si="7"/>
        <v>5.7832212579843563E-2</v>
      </c>
      <c r="D68" s="429">
        <f t="shared" si="1"/>
        <v>6.4918778658239737E-2</v>
      </c>
      <c r="E68" s="429">
        <f t="shared" si="1"/>
        <v>4.837438962685478E-2</v>
      </c>
      <c r="F68" s="429">
        <f t="shared" si="1"/>
        <v>4.0726417851628761E-2</v>
      </c>
      <c r="G68" s="429" t="s">
        <v>84</v>
      </c>
      <c r="H68" s="455">
        <f t="shared" si="2"/>
        <v>6.1638687264777225E-2</v>
      </c>
      <c r="I68" s="455">
        <f t="shared" si="2"/>
        <v>4.0726417851628761E-2</v>
      </c>
      <c r="J68" s="455">
        <f t="shared" si="2"/>
        <v>6.1427689545828008E-2</v>
      </c>
    </row>
    <row r="69" spans="1:10" ht="15" x14ac:dyDescent="0.25">
      <c r="A69" s="456" t="s">
        <v>126</v>
      </c>
      <c r="B69" s="430">
        <f t="shared" ref="B69:C69" si="8">B13/B$13</f>
        <v>1</v>
      </c>
      <c r="C69" s="430">
        <f t="shared" si="8"/>
        <v>1</v>
      </c>
      <c r="D69" s="430">
        <f t="shared" ref="D69:F71" si="9">D13/D$13</f>
        <v>1</v>
      </c>
      <c r="E69" s="430">
        <f t="shared" si="9"/>
        <v>1</v>
      </c>
      <c r="F69" s="430">
        <f t="shared" si="9"/>
        <v>1</v>
      </c>
      <c r="G69" s="430" t="s">
        <v>84</v>
      </c>
      <c r="H69" s="457">
        <f t="shared" ref="H69:J71" si="10">H13/H$13</f>
        <v>1</v>
      </c>
      <c r="I69" s="457">
        <f t="shared" si="10"/>
        <v>1</v>
      </c>
      <c r="J69" s="457">
        <f t="shared" si="10"/>
        <v>1</v>
      </c>
    </row>
    <row r="70" spans="1:10" ht="14.25" x14ac:dyDescent="0.2">
      <c r="A70" s="450" t="s">
        <v>63</v>
      </c>
      <c r="B70" s="427">
        <f t="shared" ref="B70:C70" si="11">B14/B$13</f>
        <v>0.66271573335590106</v>
      </c>
      <c r="C70" s="427">
        <f t="shared" si="11"/>
        <v>0.64310588071397456</v>
      </c>
      <c r="D70" s="427">
        <f t="shared" si="9"/>
        <v>0.61525984557944624</v>
      </c>
      <c r="E70" s="427">
        <f t="shared" si="9"/>
        <v>0.66094259012765688</v>
      </c>
      <c r="F70" s="427">
        <f t="shared" si="9"/>
        <v>0.62159569223653222</v>
      </c>
      <c r="G70" s="427" t="s">
        <v>84</v>
      </c>
      <c r="H70" s="442">
        <f t="shared" si="10"/>
        <v>0.63992710380179607</v>
      </c>
      <c r="I70" s="442">
        <f t="shared" si="10"/>
        <v>0.62159569223653222</v>
      </c>
      <c r="J70" s="442">
        <f t="shared" si="10"/>
        <v>0.63971516854443466</v>
      </c>
    </row>
    <row r="71" spans="1:10" ht="14.25" x14ac:dyDescent="0.2">
      <c r="A71" s="452" t="s">
        <v>127</v>
      </c>
      <c r="B71" s="428">
        <f t="shared" ref="B71:C71" si="12">B15/B$13</f>
        <v>0.49363753387030485</v>
      </c>
      <c r="C71" s="428">
        <f t="shared" si="12"/>
        <v>0.47054671905148776</v>
      </c>
      <c r="D71" s="428">
        <f t="shared" si="9"/>
        <v>0.45641832832623286</v>
      </c>
      <c r="E71" s="428">
        <f t="shared" si="9"/>
        <v>0.46003111152918591</v>
      </c>
      <c r="F71" s="428">
        <f t="shared" si="9"/>
        <v>0.45148634997436882</v>
      </c>
      <c r="G71" s="428" t="s">
        <v>84</v>
      </c>
      <c r="H71" s="453">
        <f t="shared" si="10"/>
        <v>0.46910383161735825</v>
      </c>
      <c r="I71" s="453">
        <f t="shared" si="10"/>
        <v>0.45148634997436882</v>
      </c>
      <c r="J71" s="453">
        <f t="shared" si="10"/>
        <v>0.46890015033003485</v>
      </c>
    </row>
    <row r="72" spans="1:10" ht="14.25" x14ac:dyDescent="0.2">
      <c r="A72" s="591" t="s">
        <v>128</v>
      </c>
      <c r="B72" s="592">
        <f t="shared" ref="B72:C72" si="13">B16/B$13</f>
        <v>0.16907819948559621</v>
      </c>
      <c r="C72" s="592">
        <f t="shared" si="13"/>
        <v>0.17255916166248683</v>
      </c>
      <c r="D72" s="592">
        <f t="shared" ref="D72:F74" si="14">D16/D$13</f>
        <v>0.15884151725321333</v>
      </c>
      <c r="E72" s="592">
        <f t="shared" si="14"/>
        <v>0.20091147859847103</v>
      </c>
      <c r="F72" s="592">
        <f t="shared" si="14"/>
        <v>0.17010934226216343</v>
      </c>
      <c r="G72" s="592" t="s">
        <v>84</v>
      </c>
      <c r="H72" s="593">
        <f t="shared" ref="H72:J79" si="15">H16/H$13</f>
        <v>0.17082327218443782</v>
      </c>
      <c r="I72" s="593">
        <f t="shared" si="15"/>
        <v>0.17010934226216343</v>
      </c>
      <c r="J72" s="593">
        <f t="shared" si="15"/>
        <v>0.17081501821439976</v>
      </c>
    </row>
    <row r="73" spans="1:10" ht="14.25" x14ac:dyDescent="0.2">
      <c r="A73" s="594" t="s">
        <v>129</v>
      </c>
      <c r="B73" s="595">
        <f t="shared" ref="B73:C73" si="16">B17/B$13</f>
        <v>0.14022160669047273</v>
      </c>
      <c r="C73" s="595">
        <f t="shared" si="16"/>
        <v>0.16115140536186554</v>
      </c>
      <c r="D73" s="595">
        <f t="shared" si="14"/>
        <v>0.18660757634404723</v>
      </c>
      <c r="E73" s="595">
        <f t="shared" si="14"/>
        <v>0.18624183598717159</v>
      </c>
      <c r="F73" s="595">
        <f t="shared" si="14"/>
        <v>0.26596291391176818</v>
      </c>
      <c r="G73" s="595" t="s">
        <v>84</v>
      </c>
      <c r="H73" s="596">
        <f t="shared" si="15"/>
        <v>0.16782751573588145</v>
      </c>
      <c r="I73" s="596">
        <f t="shared" si="15"/>
        <v>0.26596291391176818</v>
      </c>
      <c r="J73" s="596">
        <f t="shared" si="15"/>
        <v>0.16896209016811423</v>
      </c>
    </row>
    <row r="74" spans="1:10" ht="14.25" x14ac:dyDescent="0.2">
      <c r="A74" s="591" t="s">
        <v>130</v>
      </c>
      <c r="B74" s="592">
        <f t="shared" ref="B74:C74" si="17">B18/B$13</f>
        <v>0.1017302930111663</v>
      </c>
      <c r="C74" s="592">
        <f t="shared" si="17"/>
        <v>0.11644523276717259</v>
      </c>
      <c r="D74" s="592">
        <f t="shared" si="14"/>
        <v>0.13903676274709323</v>
      </c>
      <c r="E74" s="592">
        <f t="shared" si="14"/>
        <v>0.1295143826150057</v>
      </c>
      <c r="F74" s="592">
        <f t="shared" si="14"/>
        <v>0.12430073500551005</v>
      </c>
      <c r="G74" s="592" t="s">
        <v>84</v>
      </c>
      <c r="H74" s="593">
        <f t="shared" si="15"/>
        <v>0.12206395190608446</v>
      </c>
      <c r="I74" s="593">
        <f t="shared" si="15"/>
        <v>0.12430073500551005</v>
      </c>
      <c r="J74" s="593">
        <f t="shared" si="15"/>
        <v>0.12208981206421529</v>
      </c>
    </row>
    <row r="75" spans="1:10" ht="14.25" x14ac:dyDescent="0.2">
      <c r="A75" s="594" t="s">
        <v>131</v>
      </c>
      <c r="B75" s="595" t="s">
        <v>84</v>
      </c>
      <c r="C75" s="595">
        <f t="shared" ref="C75:E75" si="18">C19/C$13</f>
        <v>2.9543310541850104E-3</v>
      </c>
      <c r="D75" s="595">
        <f t="shared" si="18"/>
        <v>2.7996701788118687E-3</v>
      </c>
      <c r="E75" s="595">
        <f t="shared" si="18"/>
        <v>2.3395453380148932E-3</v>
      </c>
      <c r="F75" s="595" t="s">
        <v>84</v>
      </c>
      <c r="G75" s="595" t="s">
        <v>84</v>
      </c>
      <c r="H75" s="596">
        <f t="shared" si="15"/>
        <v>2.9311158036672159E-3</v>
      </c>
      <c r="I75" s="596">
        <f t="shared" si="15"/>
        <v>5.2914885524477321E-3</v>
      </c>
      <c r="J75" s="596">
        <f t="shared" si="15"/>
        <v>2.9584048208932483E-3</v>
      </c>
    </row>
    <row r="76" spans="1:10" ht="14.25" x14ac:dyDescent="0.2">
      <c r="A76" s="688" t="s">
        <v>544</v>
      </c>
      <c r="B76" s="592">
        <f t="shared" ref="B76:C76" si="19">B20/B$13</f>
        <v>3.5019231159211496E-2</v>
      </c>
      <c r="C76" s="592">
        <f t="shared" si="19"/>
        <v>4.1751841540507949E-2</v>
      </c>
      <c r="D76" s="592">
        <f t="shared" ref="D76:F79" si="20">D20/D$13</f>
        <v>4.4771143418142124E-2</v>
      </c>
      <c r="E76" s="592">
        <f t="shared" si="20"/>
        <v>5.4387908034150993E-2</v>
      </c>
      <c r="F76" s="592">
        <f t="shared" si="20"/>
        <v>0.13637069035381039</v>
      </c>
      <c r="G76" s="592" t="s">
        <v>84</v>
      </c>
      <c r="H76" s="593">
        <f t="shared" si="15"/>
        <v>4.283244802612976E-2</v>
      </c>
      <c r="I76" s="593">
        <f t="shared" si="15"/>
        <v>0.13637069035381039</v>
      </c>
      <c r="J76" s="593">
        <f t="shared" si="15"/>
        <v>4.3913873283005667E-2</v>
      </c>
    </row>
    <row r="77" spans="1:10" ht="14.25" x14ac:dyDescent="0.2">
      <c r="A77" s="594" t="s">
        <v>132</v>
      </c>
      <c r="B77" s="595">
        <f t="shared" ref="B77:C77" si="21">B21/B$13</f>
        <v>7.4292551748763522E-2</v>
      </c>
      <c r="C77" s="595">
        <f t="shared" si="21"/>
        <v>8.2375597220520333E-2</v>
      </c>
      <c r="D77" s="595">
        <f t="shared" si="20"/>
        <v>8.4401935484458568E-2</v>
      </c>
      <c r="E77" s="595">
        <f t="shared" si="20"/>
        <v>7.0749827004747551E-2</v>
      </c>
      <c r="F77" s="595">
        <f t="shared" si="20"/>
        <v>7.4741865654663717E-2</v>
      </c>
      <c r="G77" s="595" t="s">
        <v>84</v>
      </c>
      <c r="H77" s="596">
        <f t="shared" si="15"/>
        <v>8.0433240934749975E-2</v>
      </c>
      <c r="I77" s="596">
        <f t="shared" si="15"/>
        <v>7.4741865654663717E-2</v>
      </c>
      <c r="J77" s="596">
        <f t="shared" si="15"/>
        <v>8.0367441141840856E-2</v>
      </c>
    </row>
    <row r="78" spans="1:10" ht="14.25" x14ac:dyDescent="0.2">
      <c r="A78" s="591" t="s">
        <v>133</v>
      </c>
      <c r="B78" s="592">
        <f t="shared" ref="B78:C78" si="22">B22/B$13</f>
        <v>9.1298035287640869E-2</v>
      </c>
      <c r="C78" s="592">
        <f t="shared" si="22"/>
        <v>8.7767093391416015E-2</v>
      </c>
      <c r="D78" s="592">
        <f t="shared" si="20"/>
        <v>8.8357901113907761E-2</v>
      </c>
      <c r="E78" s="592">
        <f t="shared" si="20"/>
        <v>5.4534692752497206E-2</v>
      </c>
      <c r="F78" s="592">
        <f t="shared" si="20"/>
        <v>2.8717727223601146E-2</v>
      </c>
      <c r="G78" s="592" t="s">
        <v>84</v>
      </c>
      <c r="H78" s="593">
        <f t="shared" si="15"/>
        <v>8.510276156716072E-2</v>
      </c>
      <c r="I78" s="593">
        <f t="shared" si="15"/>
        <v>2.8717727223601146E-2</v>
      </c>
      <c r="J78" s="593">
        <f t="shared" si="15"/>
        <v>8.4450876319677348E-2</v>
      </c>
    </row>
    <row r="79" spans="1:10" ht="14.25" x14ac:dyDescent="0.2">
      <c r="A79" s="597" t="s">
        <v>134</v>
      </c>
      <c r="B79" s="598">
        <f t="shared" ref="B79:C79" si="23">B23/B$13</f>
        <v>3.1472072917221719E-2</v>
      </c>
      <c r="C79" s="598">
        <f t="shared" si="23"/>
        <v>2.5600023312223587E-2</v>
      </c>
      <c r="D79" s="598">
        <f t="shared" si="20"/>
        <v>2.5372741478140191E-2</v>
      </c>
      <c r="E79" s="598">
        <f t="shared" si="20"/>
        <v>2.7531054127926776E-2</v>
      </c>
      <c r="F79" s="598">
        <f t="shared" si="20"/>
        <v>8.9818009734346903E-3</v>
      </c>
      <c r="G79" s="598" t="s">
        <v>84</v>
      </c>
      <c r="H79" s="599">
        <f t="shared" si="15"/>
        <v>2.6709377960411718E-2</v>
      </c>
      <c r="I79" s="599">
        <f t="shared" si="15"/>
        <v>8.9818009734346903E-3</v>
      </c>
      <c r="J79" s="599">
        <f t="shared" si="15"/>
        <v>2.6504423825933016E-2</v>
      </c>
    </row>
    <row r="80" spans="1:10" ht="15" x14ac:dyDescent="0.25">
      <c r="A80" s="458" t="s">
        <v>160</v>
      </c>
      <c r="B80" s="431"/>
      <c r="C80" s="431"/>
      <c r="D80" s="431"/>
      <c r="E80" s="431"/>
      <c r="F80" s="431"/>
      <c r="G80" s="431"/>
      <c r="H80" s="459"/>
      <c r="I80" s="459"/>
      <c r="J80" s="459"/>
    </row>
    <row r="81" spans="1:10" ht="15" x14ac:dyDescent="0.25">
      <c r="A81" s="460" t="s">
        <v>137</v>
      </c>
      <c r="B81" s="432">
        <f t="shared" ref="B81:C81" si="24">B26/B$26</f>
        <v>1</v>
      </c>
      <c r="C81" s="432">
        <f t="shared" si="24"/>
        <v>1</v>
      </c>
      <c r="D81" s="432">
        <f t="shared" ref="D81:F84" si="25">D26/D$26</f>
        <v>1</v>
      </c>
      <c r="E81" s="432">
        <f t="shared" si="25"/>
        <v>1</v>
      </c>
      <c r="F81" s="432">
        <f t="shared" si="25"/>
        <v>1</v>
      </c>
      <c r="G81" s="432" t="s">
        <v>84</v>
      </c>
      <c r="H81" s="461">
        <f t="shared" ref="H81:J84" si="26">H26/H$26</f>
        <v>1</v>
      </c>
      <c r="I81" s="461">
        <f t="shared" si="26"/>
        <v>1</v>
      </c>
      <c r="J81" s="461">
        <f t="shared" si="26"/>
        <v>1</v>
      </c>
    </row>
    <row r="82" spans="1:10" ht="14.25" x14ac:dyDescent="0.2">
      <c r="A82" s="462" t="s">
        <v>138</v>
      </c>
      <c r="B82" s="433">
        <f t="shared" ref="B82:C82" si="27">B27/B$26</f>
        <v>0.7952240897049494</v>
      </c>
      <c r="C82" s="433">
        <f t="shared" si="27"/>
        <v>0.78250436999825479</v>
      </c>
      <c r="D82" s="433">
        <f t="shared" si="25"/>
        <v>0.73714940727786016</v>
      </c>
      <c r="E82" s="433">
        <f t="shared" si="25"/>
        <v>0.71586875472940492</v>
      </c>
      <c r="F82" s="433">
        <f t="shared" si="25"/>
        <v>0.68266308502989315</v>
      </c>
      <c r="G82" s="433" t="s">
        <v>84</v>
      </c>
      <c r="H82" s="463">
        <f t="shared" si="26"/>
        <v>0.76450959907592309</v>
      </c>
      <c r="I82" s="463">
        <f t="shared" si="26"/>
        <v>0.68266308502989315</v>
      </c>
      <c r="J82" s="463">
        <f t="shared" si="26"/>
        <v>0.76310649943932563</v>
      </c>
    </row>
    <row r="83" spans="1:10" ht="14.25" x14ac:dyDescent="0.2">
      <c r="A83" s="450" t="s">
        <v>139</v>
      </c>
      <c r="B83" s="427">
        <f t="shared" ref="B83:C83" si="28">B28/B$26</f>
        <v>0.10760357747181093</v>
      </c>
      <c r="C83" s="427">
        <f t="shared" si="28"/>
        <v>0.13767184073161931</v>
      </c>
      <c r="D83" s="427">
        <f t="shared" si="25"/>
        <v>0.20164955690614117</v>
      </c>
      <c r="E83" s="427">
        <f t="shared" si="25"/>
        <v>0.21923860019308</v>
      </c>
      <c r="F83" s="427">
        <f t="shared" si="25"/>
        <v>0.29763153057014136</v>
      </c>
      <c r="G83" s="427" t="s">
        <v>84</v>
      </c>
      <c r="H83" s="442">
        <f t="shared" si="26"/>
        <v>0.15971440873745923</v>
      </c>
      <c r="I83" s="442">
        <f t="shared" si="26"/>
        <v>0.29763153057014136</v>
      </c>
      <c r="J83" s="442">
        <f t="shared" si="26"/>
        <v>0.16207873012340357</v>
      </c>
    </row>
    <row r="84" spans="1:10" ht="14.25" x14ac:dyDescent="0.2">
      <c r="A84" s="464" t="s">
        <v>140</v>
      </c>
      <c r="B84" s="434">
        <f t="shared" ref="B84:C84" si="29">B29/B$26</f>
        <v>9.7172332823239782E-2</v>
      </c>
      <c r="C84" s="434">
        <f t="shared" si="29"/>
        <v>7.9823789270125858E-2</v>
      </c>
      <c r="D84" s="434">
        <f t="shared" si="25"/>
        <v>6.1201035815998686E-2</v>
      </c>
      <c r="E84" s="434">
        <f t="shared" si="25"/>
        <v>6.4892645077515132E-2</v>
      </c>
      <c r="F84" s="434">
        <f t="shared" si="25"/>
        <v>1.9705384399965508E-2</v>
      </c>
      <c r="G84" s="434" t="s">
        <v>84</v>
      </c>
      <c r="H84" s="465">
        <f t="shared" si="26"/>
        <v>7.5775992186617555E-2</v>
      </c>
      <c r="I84" s="465">
        <f t="shared" si="26"/>
        <v>1.9705384399965508E-2</v>
      </c>
      <c r="J84" s="465">
        <f t="shared" si="26"/>
        <v>7.4814770437270819E-2</v>
      </c>
    </row>
    <row r="85" spans="1:10" ht="15" x14ac:dyDescent="0.25">
      <c r="A85" s="460" t="s">
        <v>141</v>
      </c>
      <c r="B85" s="432">
        <f t="shared" ref="B85:C85" si="30">B30/B$30</f>
        <v>1</v>
      </c>
      <c r="C85" s="432">
        <f t="shared" si="30"/>
        <v>1</v>
      </c>
      <c r="D85" s="432">
        <f t="shared" ref="D85:F88" si="31">D30/D$30</f>
        <v>1</v>
      </c>
      <c r="E85" s="432">
        <f t="shared" si="31"/>
        <v>1</v>
      </c>
      <c r="F85" s="432">
        <f t="shared" si="31"/>
        <v>1</v>
      </c>
      <c r="G85" s="432" t="s">
        <v>84</v>
      </c>
      <c r="H85" s="461">
        <f t="shared" ref="H85:J88" si="32">H30/H$30</f>
        <v>1</v>
      </c>
      <c r="I85" s="461">
        <f t="shared" si="32"/>
        <v>1</v>
      </c>
      <c r="J85" s="461">
        <f t="shared" si="32"/>
        <v>1</v>
      </c>
    </row>
    <row r="86" spans="1:10" ht="14.25" x14ac:dyDescent="0.2">
      <c r="A86" s="462" t="s">
        <v>142</v>
      </c>
      <c r="B86" s="433">
        <f t="shared" ref="B86:C86" si="33">B31/B$30</f>
        <v>0.22257810590043051</v>
      </c>
      <c r="C86" s="433">
        <f t="shared" si="33"/>
        <v>0.2583666976000184</v>
      </c>
      <c r="D86" s="433">
        <f t="shared" si="31"/>
        <v>0.25973519301256498</v>
      </c>
      <c r="E86" s="433">
        <f t="shared" si="31"/>
        <v>0.27897533756052395</v>
      </c>
      <c r="F86" s="433">
        <f t="shared" si="31"/>
        <v>0.31489278177445323</v>
      </c>
      <c r="G86" s="433" t="s">
        <v>84</v>
      </c>
      <c r="H86" s="463">
        <f t="shared" si="32"/>
        <v>0.25277855089506213</v>
      </c>
      <c r="I86" s="463">
        <f t="shared" si="32"/>
        <v>0.31489278177445323</v>
      </c>
      <c r="J86" s="463">
        <f t="shared" si="32"/>
        <v>0.25352690815866707</v>
      </c>
    </row>
    <row r="87" spans="1:10" ht="14.25" x14ac:dyDescent="0.2">
      <c r="A87" s="450" t="s">
        <v>143</v>
      </c>
      <c r="B87" s="427">
        <f t="shared" ref="B87:C87" si="34">B32/B$30</f>
        <v>0.59838766125857812</v>
      </c>
      <c r="C87" s="427">
        <f t="shared" si="34"/>
        <v>0.55988921089892196</v>
      </c>
      <c r="D87" s="427">
        <f t="shared" si="31"/>
        <v>0.55514301158069668</v>
      </c>
      <c r="E87" s="427">
        <f t="shared" si="31"/>
        <v>0.54568221895341518</v>
      </c>
      <c r="F87" s="427">
        <f t="shared" si="31"/>
        <v>0.33722050765171063</v>
      </c>
      <c r="G87" s="427" t="s">
        <v>84</v>
      </c>
      <c r="H87" s="442">
        <f t="shared" si="32"/>
        <v>0.5656808345059684</v>
      </c>
      <c r="I87" s="442">
        <f t="shared" si="32"/>
        <v>0.33722050765171063</v>
      </c>
      <c r="J87" s="442">
        <f t="shared" si="32"/>
        <v>0.56292832606102072</v>
      </c>
    </row>
    <row r="88" spans="1:10" ht="14.25" x14ac:dyDescent="0.2">
      <c r="A88" s="466" t="s">
        <v>144</v>
      </c>
      <c r="B88" s="435">
        <f t="shared" ref="B88:C88" si="35">B33/B$30</f>
        <v>0.17903423284099132</v>
      </c>
      <c r="C88" s="435">
        <f t="shared" si="35"/>
        <v>0.18174409150105972</v>
      </c>
      <c r="D88" s="435">
        <f t="shared" si="31"/>
        <v>0.18512179540673829</v>
      </c>
      <c r="E88" s="435">
        <f t="shared" si="31"/>
        <v>0.17534244348606079</v>
      </c>
      <c r="F88" s="435">
        <f t="shared" si="31"/>
        <v>0.34788671057383619</v>
      </c>
      <c r="G88" s="435" t="s">
        <v>84</v>
      </c>
      <c r="H88" s="467">
        <f t="shared" si="32"/>
        <v>0.18154061459896953</v>
      </c>
      <c r="I88" s="467">
        <f t="shared" si="32"/>
        <v>0.34788671057383619</v>
      </c>
      <c r="J88" s="467">
        <f t="shared" si="32"/>
        <v>0.1835447657803122</v>
      </c>
    </row>
    <row r="89" spans="1:10" customFormat="1" ht="14.25" x14ac:dyDescent="0.2">
      <c r="A89" s="751" t="s">
        <v>550</v>
      </c>
      <c r="B89" s="665"/>
      <c r="C89" s="665"/>
      <c r="D89" s="665"/>
      <c r="E89" s="665"/>
      <c r="F89" s="665"/>
      <c r="G89" s="665"/>
      <c r="H89" s="666"/>
      <c r="I89" s="666"/>
      <c r="J89" s="666"/>
    </row>
    <row r="90" spans="1:10" customFormat="1" x14ac:dyDescent="0.2">
      <c r="A90" s="242" t="s">
        <v>224</v>
      </c>
      <c r="B90" s="196"/>
      <c r="C90" s="196"/>
      <c r="D90" s="211"/>
      <c r="E90" s="196"/>
      <c r="F90" s="196"/>
      <c r="G90" s="211"/>
      <c r="H90" s="196"/>
      <c r="I90" s="196"/>
      <c r="J90" s="196"/>
    </row>
    <row r="91" spans="1:10" x14ac:dyDescent="0.2">
      <c r="A91" s="444" t="s">
        <v>743</v>
      </c>
    </row>
    <row r="92" spans="1:10" x14ac:dyDescent="0.2">
      <c r="A92" s="445" t="s">
        <v>708</v>
      </c>
    </row>
    <row r="94" spans="1:10" ht="12.75" customHeight="1" x14ac:dyDescent="0.2">
      <c r="A94" s="767" t="s">
        <v>164</v>
      </c>
      <c r="B94" s="768"/>
      <c r="C94" s="768"/>
      <c r="D94" s="769"/>
      <c r="E94" s="769"/>
      <c r="F94" s="769"/>
      <c r="G94" s="769"/>
      <c r="H94" s="769"/>
      <c r="I94" s="769"/>
      <c r="J94" s="769"/>
    </row>
    <row r="95" spans="1:10" ht="39" customHeight="1" x14ac:dyDescent="0.2">
      <c r="A95" s="813" t="s">
        <v>165</v>
      </c>
      <c r="B95" s="813"/>
      <c r="C95" s="813"/>
      <c r="D95" s="813"/>
      <c r="E95" s="813"/>
      <c r="F95" s="813"/>
      <c r="G95" s="813"/>
      <c r="H95" s="813"/>
      <c r="I95" s="813"/>
      <c r="J95" s="813"/>
    </row>
    <row r="96" spans="1:10" ht="12.75" customHeight="1" x14ac:dyDescent="0.3">
      <c r="A96" s="469"/>
      <c r="B96" s="768"/>
      <c r="C96" s="768"/>
      <c r="D96" s="769"/>
      <c r="E96" s="769"/>
      <c r="F96" s="769"/>
      <c r="G96" s="769"/>
      <c r="H96" s="769"/>
      <c r="I96" s="769"/>
      <c r="J96" s="769"/>
    </row>
    <row r="97" spans="1:10" ht="24.75" customHeight="1" x14ac:dyDescent="0.2">
      <c r="A97" s="814" t="s">
        <v>709</v>
      </c>
      <c r="B97" s="814"/>
      <c r="C97" s="814"/>
      <c r="D97" s="814"/>
      <c r="E97" s="814"/>
      <c r="F97" s="814"/>
      <c r="G97" s="814"/>
      <c r="H97" s="814"/>
      <c r="I97" s="814"/>
      <c r="J97" s="814"/>
    </row>
    <row r="98" spans="1:10" ht="12.75" customHeight="1" x14ac:dyDescent="0.3">
      <c r="A98" s="469"/>
      <c r="B98" s="768"/>
      <c r="C98" s="768"/>
      <c r="D98" s="769"/>
      <c r="E98" s="769"/>
      <c r="F98" s="769"/>
      <c r="G98" s="769"/>
      <c r="H98" s="769"/>
      <c r="I98" s="769"/>
      <c r="J98" s="769"/>
    </row>
    <row r="99" spans="1:10" customFormat="1" ht="26.25" customHeight="1" x14ac:dyDescent="0.2">
      <c r="A99" s="815" t="s">
        <v>710</v>
      </c>
      <c r="B99" s="815"/>
      <c r="C99" s="815"/>
      <c r="D99" s="815"/>
      <c r="E99" s="815"/>
      <c r="F99" s="815"/>
      <c r="G99" s="815"/>
      <c r="H99" s="815"/>
      <c r="I99" s="815"/>
      <c r="J99" s="815"/>
    </row>
    <row r="100" spans="1:10" customFormat="1" ht="12.75" customHeight="1" x14ac:dyDescent="0.2">
      <c r="A100" s="770"/>
      <c r="B100" s="764"/>
      <c r="C100" s="764"/>
      <c r="D100" s="764"/>
      <c r="E100" s="764"/>
      <c r="F100" s="764"/>
      <c r="G100" s="47"/>
      <c r="H100" s="47"/>
      <c r="I100" s="47"/>
      <c r="J100" s="47"/>
    </row>
    <row r="101" spans="1:10" customFormat="1" ht="12.75" customHeight="1" x14ac:dyDescent="0.2">
      <c r="A101" s="815" t="s">
        <v>711</v>
      </c>
      <c r="B101" s="815"/>
      <c r="C101" s="815"/>
      <c r="D101" s="815"/>
      <c r="E101" s="815"/>
      <c r="F101" s="815"/>
      <c r="G101" s="815"/>
      <c r="H101" s="815"/>
      <c r="I101" s="815"/>
      <c r="J101" s="815"/>
    </row>
    <row r="102" spans="1:10" customFormat="1" ht="12.75" customHeight="1" x14ac:dyDescent="0.2">
      <c r="A102" s="765"/>
      <c r="B102" s="765"/>
      <c r="C102" s="765"/>
      <c r="D102" s="765"/>
      <c r="E102" s="765"/>
      <c r="F102" s="765"/>
      <c r="G102" s="47"/>
      <c r="H102" s="47"/>
      <c r="I102" s="47"/>
      <c r="J102" s="47"/>
    </row>
    <row r="103" spans="1:10" customFormat="1" ht="24.75" customHeight="1" x14ac:dyDescent="0.2">
      <c r="A103" s="815" t="s">
        <v>712</v>
      </c>
      <c r="B103" s="815"/>
      <c r="C103" s="815"/>
      <c r="D103" s="815"/>
      <c r="E103" s="815"/>
      <c r="F103" s="815"/>
      <c r="G103" s="815"/>
      <c r="H103" s="815"/>
      <c r="I103" s="815"/>
      <c r="J103" s="815"/>
    </row>
    <row r="104" spans="1:10" customFormat="1" ht="12.75" customHeight="1" x14ac:dyDescent="0.2">
      <c r="A104" s="764"/>
      <c r="B104" s="764"/>
      <c r="C104" s="764"/>
      <c r="D104" s="764"/>
      <c r="E104" s="764"/>
      <c r="F104" s="764"/>
      <c r="G104" s="47"/>
      <c r="H104" s="47"/>
      <c r="I104" s="47"/>
      <c r="J104" s="47"/>
    </row>
    <row r="105" spans="1:10" customFormat="1" ht="21" customHeight="1" x14ac:dyDescent="0.2">
      <c r="A105" s="815" t="s">
        <v>713</v>
      </c>
      <c r="B105" s="815"/>
      <c r="C105" s="815"/>
      <c r="D105" s="815"/>
      <c r="E105" s="815"/>
      <c r="F105" s="815"/>
      <c r="G105" s="815"/>
      <c r="H105" s="815"/>
      <c r="I105" s="815"/>
      <c r="J105" s="815"/>
    </row>
    <row r="106" spans="1:10" customFormat="1" ht="12.75" customHeight="1" x14ac:dyDescent="0.2">
      <c r="A106" s="764"/>
      <c r="B106" s="764"/>
      <c r="C106" s="764"/>
      <c r="D106" s="764"/>
      <c r="E106" s="764"/>
      <c r="F106" s="764"/>
      <c r="G106" s="47"/>
      <c r="H106" s="47"/>
      <c r="I106" s="47"/>
      <c r="J106" s="47"/>
    </row>
    <row r="107" spans="1:10" customFormat="1" ht="48.75" customHeight="1" x14ac:dyDescent="0.2">
      <c r="A107" s="815" t="s">
        <v>714</v>
      </c>
      <c r="B107" s="815"/>
      <c r="C107" s="815"/>
      <c r="D107" s="815"/>
      <c r="E107" s="815"/>
      <c r="F107" s="815"/>
      <c r="G107" s="815"/>
      <c r="H107" s="815"/>
      <c r="I107" s="815"/>
      <c r="J107" s="815"/>
    </row>
    <row r="108" spans="1:10" customFormat="1" ht="12.75" customHeight="1" x14ac:dyDescent="0.2">
      <c r="A108" s="770"/>
      <c r="B108" s="764"/>
      <c r="C108" s="764"/>
      <c r="D108" s="764"/>
      <c r="E108" s="764"/>
      <c r="F108" s="764"/>
      <c r="G108" s="47"/>
      <c r="H108" s="47"/>
      <c r="I108" s="47"/>
      <c r="J108" s="47"/>
    </row>
    <row r="109" spans="1:10" customFormat="1" ht="27" customHeight="1" x14ac:dyDescent="0.2">
      <c r="A109" s="815" t="s">
        <v>715</v>
      </c>
      <c r="B109" s="815"/>
      <c r="C109" s="815"/>
      <c r="D109" s="815"/>
      <c r="E109" s="815"/>
      <c r="F109" s="815"/>
      <c r="G109" s="815"/>
      <c r="H109" s="815"/>
      <c r="I109" s="815"/>
      <c r="J109" s="815"/>
    </row>
    <row r="110" spans="1:10" customFormat="1" ht="12.75" customHeight="1" x14ac:dyDescent="0.2">
      <c r="A110" s="771"/>
      <c r="B110" s="764"/>
      <c r="C110" s="764"/>
      <c r="D110" s="764"/>
      <c r="E110" s="764"/>
      <c r="F110" s="764"/>
      <c r="G110" s="47"/>
      <c r="H110" s="47"/>
      <c r="I110" s="47"/>
      <c r="J110" s="47"/>
    </row>
    <row r="111" spans="1:10" customFormat="1" ht="19.5" customHeight="1" x14ac:dyDescent="0.2">
      <c r="A111" s="815" t="s">
        <v>716</v>
      </c>
      <c r="B111" s="815"/>
      <c r="C111" s="815"/>
      <c r="D111" s="815"/>
      <c r="E111" s="815"/>
      <c r="F111" s="815"/>
      <c r="G111" s="815"/>
      <c r="H111" s="815"/>
      <c r="I111" s="815"/>
      <c r="J111" s="815"/>
    </row>
    <row r="112" spans="1:10" customFormat="1" ht="12.75" customHeight="1" x14ac:dyDescent="0.2">
      <c r="A112" s="771"/>
      <c r="B112" s="764"/>
      <c r="C112" s="764"/>
      <c r="D112" s="764"/>
      <c r="E112" s="764"/>
      <c r="F112" s="764"/>
      <c r="G112" s="47"/>
      <c r="H112" s="47"/>
      <c r="I112" s="47"/>
      <c r="J112" s="47"/>
    </row>
    <row r="113" spans="1:10" customFormat="1" ht="22.5" customHeight="1" x14ac:dyDescent="0.2">
      <c r="A113" s="815" t="s">
        <v>717</v>
      </c>
      <c r="B113" s="815"/>
      <c r="C113" s="815"/>
      <c r="D113" s="815"/>
      <c r="E113" s="815"/>
      <c r="F113" s="815"/>
      <c r="G113" s="815"/>
      <c r="H113" s="815"/>
      <c r="I113" s="815"/>
      <c r="J113" s="815"/>
    </row>
    <row r="114" spans="1:10" customFormat="1" ht="12" customHeight="1" x14ac:dyDescent="0.2">
      <c r="A114" s="765"/>
      <c r="B114" s="765"/>
      <c r="C114" s="765"/>
      <c r="D114" s="765"/>
      <c r="E114" s="765"/>
      <c r="F114" s="765"/>
      <c r="G114" s="47"/>
      <c r="H114" s="47"/>
      <c r="I114" s="47"/>
      <c r="J114" s="47"/>
    </row>
    <row r="115" spans="1:10" customFormat="1" ht="39.75" customHeight="1" x14ac:dyDescent="0.2">
      <c r="A115" s="815" t="s">
        <v>718</v>
      </c>
      <c r="B115" s="815"/>
      <c r="C115" s="815"/>
      <c r="D115" s="815"/>
      <c r="E115" s="815"/>
      <c r="F115" s="815"/>
      <c r="G115" s="815"/>
      <c r="H115" s="815"/>
      <c r="I115" s="815"/>
      <c r="J115" s="815"/>
    </row>
    <row r="116" spans="1:10" customFormat="1" ht="12.75" customHeight="1" x14ac:dyDescent="0.2">
      <c r="A116" s="771"/>
      <c r="B116" s="764"/>
      <c r="C116" s="764"/>
      <c r="D116" s="764"/>
      <c r="E116" s="764"/>
      <c r="F116" s="764"/>
      <c r="G116" s="47"/>
      <c r="H116" s="47"/>
      <c r="I116" s="47"/>
      <c r="J116" s="47"/>
    </row>
    <row r="117" spans="1:10" customFormat="1" ht="33.75" customHeight="1" x14ac:dyDescent="0.2">
      <c r="A117" s="815" t="s">
        <v>719</v>
      </c>
      <c r="B117" s="815"/>
      <c r="C117" s="815"/>
      <c r="D117" s="815"/>
      <c r="E117" s="815"/>
      <c r="F117" s="815"/>
      <c r="G117" s="815"/>
      <c r="H117" s="815"/>
      <c r="I117" s="815"/>
      <c r="J117" s="815"/>
    </row>
    <row r="118" spans="1:10" customFormat="1" ht="12.75" customHeight="1" x14ac:dyDescent="0.2">
      <c r="A118" s="771"/>
      <c r="B118" s="764"/>
      <c r="C118" s="764"/>
      <c r="D118" s="764"/>
      <c r="E118" s="764"/>
      <c r="F118" s="764"/>
      <c r="G118" s="47"/>
      <c r="H118" s="47"/>
      <c r="I118" s="47"/>
      <c r="J118" s="47"/>
    </row>
    <row r="119" spans="1:10" customFormat="1" ht="21" customHeight="1" x14ac:dyDescent="0.2">
      <c r="A119" s="815" t="s">
        <v>720</v>
      </c>
      <c r="B119" s="815"/>
      <c r="C119" s="815"/>
      <c r="D119" s="815"/>
      <c r="E119" s="815"/>
      <c r="F119" s="815"/>
      <c r="G119" s="815"/>
      <c r="H119" s="815"/>
      <c r="I119" s="815"/>
      <c r="J119" s="815"/>
    </row>
    <row r="120" spans="1:10" ht="12.75" customHeight="1" x14ac:dyDescent="0.2">
      <c r="A120" s="772"/>
      <c r="B120" s="768"/>
      <c r="C120" s="768"/>
      <c r="D120" s="769"/>
      <c r="E120" s="769"/>
      <c r="F120" s="769"/>
      <c r="G120" s="769"/>
      <c r="H120" s="769"/>
      <c r="I120" s="769"/>
      <c r="J120" s="769"/>
    </row>
    <row r="121" spans="1:10" ht="14.25" customHeight="1" x14ac:dyDescent="0.2">
      <c r="A121" s="812" t="s">
        <v>166</v>
      </c>
      <c r="B121" s="812"/>
      <c r="C121" s="812"/>
      <c r="D121" s="812"/>
      <c r="E121" s="812"/>
      <c r="F121" s="812"/>
      <c r="G121" s="812"/>
      <c r="H121" s="812"/>
      <c r="I121" s="812"/>
      <c r="J121" s="812"/>
    </row>
    <row r="122" spans="1:10" ht="12.75" customHeight="1" x14ac:dyDescent="0.2">
      <c r="A122" s="773" t="s">
        <v>167</v>
      </c>
      <c r="B122" s="768"/>
      <c r="C122" s="768"/>
      <c r="D122" s="769"/>
      <c r="E122" s="769"/>
      <c r="F122" s="769"/>
      <c r="G122" s="769"/>
      <c r="H122" s="769"/>
      <c r="I122" s="769"/>
      <c r="J122" s="769"/>
    </row>
    <row r="124" spans="1:10" customFormat="1" ht="29.25" customHeight="1" x14ac:dyDescent="0.2">
      <c r="A124" s="809" t="s">
        <v>699</v>
      </c>
      <c r="B124" s="809"/>
      <c r="C124" s="809"/>
      <c r="D124" s="809"/>
      <c r="E124" s="809"/>
      <c r="F124" s="809"/>
      <c r="G124" s="809"/>
      <c r="H124" s="809"/>
      <c r="I124" s="809"/>
      <c r="J124" s="809"/>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5" fitToWidth="0" fitToHeight="2" orientation="landscape" useFirstPageNumber="1" r:id="rId1"/>
  <headerFooter>
    <oddHeader>&amp;RLes groupements à fiscalité propre en 2020</oddHeader>
    <oddFooter>&amp;LDirection Générale des Collectivités Locales / DESL&amp;C&amp;P&amp;RMise à jour : avril 2022</oddFooter>
    <evenHeader>&amp;RLes groupements à fiscalité propre en 2019</evenHeader>
    <evenFooter>&amp;LDirection Générale des Collectivités Locales / DESL&amp;C26&amp;RMise en ligne : mai 2021</evenFooter>
    <firstHeader>&amp;RLes groupements à fiscalité propre en 2019</firstHeader>
    <firstFooter>&amp;LDirection Générale des Collectivités Locales&amp;C25&amp;RMise en ligne : mai 2021</firstFooter>
  </headerFooter>
  <rowBreaks count="2" manualBreakCount="2">
    <brk id="55" max="9" man="1"/>
    <brk id="92" max="9"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7"/>
  <sheetViews>
    <sheetView zoomScaleNormal="100" workbookViewId="0">
      <selection activeCell="H29" sqref="H29"/>
    </sheetView>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21" x14ac:dyDescent="0.25">
      <c r="A1" s="9" t="s">
        <v>744</v>
      </c>
    </row>
    <row r="2" spans="1:10" ht="13.5" thickBot="1" x14ac:dyDescent="0.25">
      <c r="A2" s="202"/>
      <c r="J2" s="19" t="s">
        <v>161</v>
      </c>
    </row>
    <row r="3" spans="1:10" ht="14.25" x14ac:dyDescent="0.2">
      <c r="A3" s="17" t="s">
        <v>706</v>
      </c>
      <c r="B3" s="482" t="s">
        <v>34</v>
      </c>
      <c r="C3" s="482" t="s">
        <v>533</v>
      </c>
      <c r="D3" s="482" t="s">
        <v>535</v>
      </c>
      <c r="E3" s="482" t="s">
        <v>97</v>
      </c>
      <c r="F3" s="482" t="s">
        <v>278</v>
      </c>
      <c r="G3" s="483">
        <v>300000</v>
      </c>
      <c r="H3" s="484" t="s">
        <v>414</v>
      </c>
      <c r="I3" s="484" t="s">
        <v>414</v>
      </c>
      <c r="J3" s="484" t="s">
        <v>61</v>
      </c>
    </row>
    <row r="4" spans="1:10" x14ac:dyDescent="0.2">
      <c r="A4" s="16" t="s">
        <v>158</v>
      </c>
      <c r="B4" s="485" t="s">
        <v>532</v>
      </c>
      <c r="C4" s="485" t="s">
        <v>35</v>
      </c>
      <c r="D4" s="485" t="s">
        <v>35</v>
      </c>
      <c r="E4" s="485" t="s">
        <v>35</v>
      </c>
      <c r="F4" s="485" t="s">
        <v>35</v>
      </c>
      <c r="G4" s="485" t="s">
        <v>36</v>
      </c>
      <c r="H4" s="486" t="s">
        <v>292</v>
      </c>
      <c r="I4" s="486" t="s">
        <v>549</v>
      </c>
      <c r="J4" s="486" t="s">
        <v>111</v>
      </c>
    </row>
    <row r="5" spans="1:10" ht="13.5" thickBot="1" x14ac:dyDescent="0.25">
      <c r="A5" s="195" t="s">
        <v>65</v>
      </c>
      <c r="B5" s="487" t="s">
        <v>36</v>
      </c>
      <c r="C5" s="487" t="s">
        <v>534</v>
      </c>
      <c r="D5" s="487" t="s">
        <v>99</v>
      </c>
      <c r="E5" s="487" t="s">
        <v>100</v>
      </c>
      <c r="F5" s="487" t="s">
        <v>279</v>
      </c>
      <c r="G5" s="487" t="s">
        <v>101</v>
      </c>
      <c r="H5" s="488" t="s">
        <v>534</v>
      </c>
      <c r="I5" s="488" t="s">
        <v>101</v>
      </c>
      <c r="J5" s="488" t="s">
        <v>276</v>
      </c>
    </row>
    <row r="6" spans="1:10" x14ac:dyDescent="0.2">
      <c r="A6" s="201"/>
    </row>
    <row r="7" spans="1:10" ht="15" x14ac:dyDescent="0.25">
      <c r="A7" s="332" t="s">
        <v>120</v>
      </c>
      <c r="B7" s="470">
        <v>356.38181459200001</v>
      </c>
      <c r="C7" s="470">
        <v>312.514732466</v>
      </c>
      <c r="D7" s="470">
        <v>287.62074430500002</v>
      </c>
      <c r="E7" s="470">
        <v>279.76410148500003</v>
      </c>
      <c r="F7" s="470">
        <v>328.182659301</v>
      </c>
      <c r="G7" s="470" t="s">
        <v>84</v>
      </c>
      <c r="H7" s="471">
        <v>307.40285409400002</v>
      </c>
      <c r="I7" s="471">
        <v>328.182659301</v>
      </c>
      <c r="J7" s="471">
        <v>307.59936554900003</v>
      </c>
    </row>
    <row r="8" spans="1:10" ht="14.25" x14ac:dyDescent="0.2">
      <c r="A8" s="333" t="s">
        <v>121</v>
      </c>
      <c r="B8" s="472">
        <v>87.073389044999999</v>
      </c>
      <c r="C8" s="472">
        <v>81.989546941</v>
      </c>
      <c r="D8" s="472">
        <v>78.680069469000003</v>
      </c>
      <c r="E8" s="472">
        <v>85.923398388999999</v>
      </c>
      <c r="F8" s="472">
        <v>65.024050951000007</v>
      </c>
      <c r="G8" s="472" t="s">
        <v>84</v>
      </c>
      <c r="H8" s="330">
        <v>82.111780648000007</v>
      </c>
      <c r="I8" s="330">
        <v>65.024050951000007</v>
      </c>
      <c r="J8" s="330">
        <v>81.950184589000003</v>
      </c>
    </row>
    <row r="9" spans="1:10" ht="14.25" x14ac:dyDescent="0.2">
      <c r="A9" s="334" t="s">
        <v>122</v>
      </c>
      <c r="B9" s="473">
        <v>139.709311765</v>
      </c>
      <c r="C9" s="473">
        <v>124.975607762</v>
      </c>
      <c r="D9" s="473">
        <v>119.594813289</v>
      </c>
      <c r="E9" s="473">
        <v>102.490807809</v>
      </c>
      <c r="F9" s="473">
        <v>127.38279508799999</v>
      </c>
      <c r="G9" s="473" t="s">
        <v>84</v>
      </c>
      <c r="H9" s="474">
        <v>122.941778852</v>
      </c>
      <c r="I9" s="474">
        <v>127.38279508799999</v>
      </c>
      <c r="J9" s="474">
        <v>122.983776866</v>
      </c>
    </row>
    <row r="10" spans="1:10" ht="14.25" x14ac:dyDescent="0.2">
      <c r="A10" s="333" t="s">
        <v>123</v>
      </c>
      <c r="B10" s="472">
        <v>5.7827308630000003</v>
      </c>
      <c r="C10" s="472">
        <v>4.7401636610000004</v>
      </c>
      <c r="D10" s="472">
        <v>3.9448055200000001</v>
      </c>
      <c r="E10" s="472">
        <v>3.774284416</v>
      </c>
      <c r="F10" s="472">
        <v>2.7350733800000002</v>
      </c>
      <c r="G10" s="472" t="s">
        <v>84</v>
      </c>
      <c r="H10" s="330">
        <v>4.5334804310000001</v>
      </c>
      <c r="I10" s="330">
        <v>2.7350733800000002</v>
      </c>
      <c r="J10" s="330">
        <v>4.5164731690000002</v>
      </c>
    </row>
    <row r="11" spans="1:10" ht="14.25" x14ac:dyDescent="0.2">
      <c r="A11" s="334" t="s">
        <v>124</v>
      </c>
      <c r="B11" s="473">
        <v>97.604530488999998</v>
      </c>
      <c r="C11" s="473">
        <v>82.73599566</v>
      </c>
      <c r="D11" s="473">
        <v>66.729068591000001</v>
      </c>
      <c r="E11" s="473">
        <v>74.042193221999995</v>
      </c>
      <c r="F11" s="473">
        <v>119.675035768</v>
      </c>
      <c r="G11" s="473" t="s">
        <v>84</v>
      </c>
      <c r="H11" s="474">
        <v>78.867905774999997</v>
      </c>
      <c r="I11" s="474">
        <v>119.675035768</v>
      </c>
      <c r="J11" s="474">
        <v>79.253812593999996</v>
      </c>
    </row>
    <row r="12" spans="1:10" ht="14.25" x14ac:dyDescent="0.2">
      <c r="A12" s="333" t="s">
        <v>125</v>
      </c>
      <c r="B12" s="472">
        <v>26.21185243</v>
      </c>
      <c r="C12" s="472">
        <v>18.073418442000001</v>
      </c>
      <c r="D12" s="472">
        <v>18.671987436999999</v>
      </c>
      <c r="E12" s="472">
        <v>13.533417649</v>
      </c>
      <c r="F12" s="472">
        <v>13.365704114</v>
      </c>
      <c r="G12" s="472" t="s">
        <v>84</v>
      </c>
      <c r="H12" s="330">
        <v>18.947908387999998</v>
      </c>
      <c r="I12" s="330">
        <v>13.365704114</v>
      </c>
      <c r="J12" s="330">
        <v>18.895118330999999</v>
      </c>
    </row>
    <row r="13" spans="1:10" ht="15" x14ac:dyDescent="0.25">
      <c r="A13" s="335" t="s">
        <v>126</v>
      </c>
      <c r="B13" s="475">
        <v>424.12637505499998</v>
      </c>
      <c r="C13" s="475">
        <v>374.90804652700001</v>
      </c>
      <c r="D13" s="475">
        <v>347.55189215199999</v>
      </c>
      <c r="E13" s="475">
        <v>347.76151328700001</v>
      </c>
      <c r="F13" s="475">
        <v>453.80223037799999</v>
      </c>
      <c r="G13" s="475" t="s">
        <v>84</v>
      </c>
      <c r="H13" s="476">
        <v>370.40944871099998</v>
      </c>
      <c r="I13" s="476">
        <v>453.80223037799999</v>
      </c>
      <c r="J13" s="476">
        <v>371.19808155700002</v>
      </c>
    </row>
    <row r="14" spans="1:10" ht="14.25" x14ac:dyDescent="0.2">
      <c r="A14" s="333" t="s">
        <v>63</v>
      </c>
      <c r="B14" s="472">
        <v>281.07522168000003</v>
      </c>
      <c r="C14" s="472">
        <v>241.10556944800001</v>
      </c>
      <c r="D14" s="472">
        <v>213.83472349600001</v>
      </c>
      <c r="E14" s="472">
        <v>229.85039533899999</v>
      </c>
      <c r="F14" s="472">
        <v>282.08151153</v>
      </c>
      <c r="G14" s="472" t="s">
        <v>84</v>
      </c>
      <c r="H14" s="330">
        <v>237.03504573399999</v>
      </c>
      <c r="I14" s="330">
        <v>282.08151153</v>
      </c>
      <c r="J14" s="330">
        <v>237.46104330599999</v>
      </c>
    </row>
    <row r="15" spans="1:10" ht="14.25" x14ac:dyDescent="0.2">
      <c r="A15" s="334" t="s">
        <v>127</v>
      </c>
      <c r="B15" s="473">
        <v>209.36469783199999</v>
      </c>
      <c r="C15" s="473">
        <v>176.41175123900001</v>
      </c>
      <c r="D15" s="473">
        <v>158.629053623</v>
      </c>
      <c r="E15" s="473">
        <v>159.981115504</v>
      </c>
      <c r="F15" s="473">
        <v>204.88551260400001</v>
      </c>
      <c r="G15" s="473" t="s">
        <v>84</v>
      </c>
      <c r="H15" s="474">
        <v>173.76049165800001</v>
      </c>
      <c r="I15" s="474">
        <v>204.88551260400001</v>
      </c>
      <c r="J15" s="474">
        <v>174.054836244</v>
      </c>
    </row>
    <row r="16" spans="1:10" ht="14.25" x14ac:dyDescent="0.2">
      <c r="A16" s="548" t="s">
        <v>128</v>
      </c>
      <c r="B16" s="549">
        <v>71.710523848999998</v>
      </c>
      <c r="C16" s="549">
        <v>64.693818209</v>
      </c>
      <c r="D16" s="549">
        <v>55.205669874000002</v>
      </c>
      <c r="E16" s="549">
        <v>69.869279833999997</v>
      </c>
      <c r="F16" s="549">
        <v>77.195998927000005</v>
      </c>
      <c r="G16" s="549" t="s">
        <v>84</v>
      </c>
      <c r="H16" s="370">
        <v>63.274554076999998</v>
      </c>
      <c r="I16" s="370">
        <v>77.195998927000005</v>
      </c>
      <c r="J16" s="370">
        <v>63.406207062</v>
      </c>
    </row>
    <row r="17" spans="1:10" ht="14.25" x14ac:dyDescent="0.2">
      <c r="A17" s="550" t="s">
        <v>129</v>
      </c>
      <c r="B17" s="551">
        <v>59.471681750000002</v>
      </c>
      <c r="C17" s="551">
        <v>60.416958579000003</v>
      </c>
      <c r="D17" s="551">
        <v>64.855816247999996</v>
      </c>
      <c r="E17" s="551">
        <v>64.767742720000001</v>
      </c>
      <c r="F17" s="551">
        <v>120.694563531</v>
      </c>
      <c r="G17" s="551" t="s">
        <v>84</v>
      </c>
      <c r="H17" s="552">
        <v>62.164897582000002</v>
      </c>
      <c r="I17" s="552">
        <v>120.694563531</v>
      </c>
      <c r="J17" s="552">
        <v>62.718403725999998</v>
      </c>
    </row>
    <row r="18" spans="1:10" ht="14.25" x14ac:dyDescent="0.2">
      <c r="A18" s="548" t="s">
        <v>130</v>
      </c>
      <c r="B18" s="549">
        <v>43.146500408000001</v>
      </c>
      <c r="C18" s="549">
        <v>43.656254744000002</v>
      </c>
      <c r="D18" s="549">
        <v>48.322489971000003</v>
      </c>
      <c r="E18" s="549">
        <v>45.040117690999999</v>
      </c>
      <c r="F18" s="549">
        <v>56.407950782999997</v>
      </c>
      <c r="G18" s="549" t="s">
        <v>84</v>
      </c>
      <c r="H18" s="370">
        <v>45.213641133000003</v>
      </c>
      <c r="I18" s="370">
        <v>56.407950782999997</v>
      </c>
      <c r="J18" s="370">
        <v>45.319504016000003</v>
      </c>
    </row>
    <row r="19" spans="1:10" ht="14.25" x14ac:dyDescent="0.2">
      <c r="A19" s="569" t="s">
        <v>131</v>
      </c>
      <c r="B19" s="570">
        <v>1.4726017730000001</v>
      </c>
      <c r="C19" s="570">
        <v>1.1076024840000001</v>
      </c>
      <c r="D19" s="570">
        <v>0.97303066800000004</v>
      </c>
      <c r="E19" s="570">
        <v>0.813603827</v>
      </c>
      <c r="F19" s="570">
        <v>2.4012893069999999</v>
      </c>
      <c r="G19" s="570" t="s">
        <v>84</v>
      </c>
      <c r="H19" s="571">
        <v>1.0857129889999999</v>
      </c>
      <c r="I19" s="571">
        <v>2.4012893069999999</v>
      </c>
      <c r="J19" s="571">
        <v>1.0981541939999999</v>
      </c>
    </row>
    <row r="20" spans="1:10" ht="14.25" x14ac:dyDescent="0.2">
      <c r="A20" s="688" t="s">
        <v>544</v>
      </c>
      <c r="B20" s="549">
        <v>14.852579569</v>
      </c>
      <c r="C20" s="549">
        <v>15.653101351</v>
      </c>
      <c r="D20" s="549">
        <v>15.560295609000001</v>
      </c>
      <c r="E20" s="549">
        <v>18.914021202000001</v>
      </c>
      <c r="F20" s="549">
        <v>61.885323440999997</v>
      </c>
      <c r="G20" s="549" t="s">
        <v>84</v>
      </c>
      <c r="H20" s="370">
        <v>15.86554346</v>
      </c>
      <c r="I20" s="370">
        <v>61.885323440999997</v>
      </c>
      <c r="J20" s="370">
        <v>16.300745515999999</v>
      </c>
    </row>
    <row r="21" spans="1:10" ht="14.25" x14ac:dyDescent="0.2">
      <c r="A21" s="569" t="s">
        <v>132</v>
      </c>
      <c r="B21" s="570">
        <v>31.509430667</v>
      </c>
      <c r="C21" s="570">
        <v>30.883274234999998</v>
      </c>
      <c r="D21" s="570">
        <v>29.334052378999999</v>
      </c>
      <c r="E21" s="570">
        <v>24.604066904</v>
      </c>
      <c r="F21" s="570">
        <v>33.918025337000003</v>
      </c>
      <c r="G21" s="570" t="s">
        <v>84</v>
      </c>
      <c r="H21" s="571">
        <v>29.793232433</v>
      </c>
      <c r="I21" s="571">
        <v>33.918025337000003</v>
      </c>
      <c r="J21" s="571">
        <v>29.832239971</v>
      </c>
    </row>
    <row r="22" spans="1:10" ht="14.25" x14ac:dyDescent="0.2">
      <c r="A22" s="548" t="s">
        <v>133</v>
      </c>
      <c r="B22" s="549">
        <v>38.721904756000001</v>
      </c>
      <c r="C22" s="549">
        <v>32.904589532999999</v>
      </c>
      <c r="D22" s="549">
        <v>30.708955718999999</v>
      </c>
      <c r="E22" s="549">
        <v>18.965067277999999</v>
      </c>
      <c r="F22" s="549">
        <v>13.032168665</v>
      </c>
      <c r="G22" s="549" t="s">
        <v>84</v>
      </c>
      <c r="H22" s="370">
        <v>31.522866996000001</v>
      </c>
      <c r="I22" s="370">
        <v>13.032168665</v>
      </c>
      <c r="J22" s="370">
        <v>31.348003276</v>
      </c>
    </row>
    <row r="23" spans="1:10" ht="14.25" x14ac:dyDescent="0.2">
      <c r="A23" s="572" t="s">
        <v>134</v>
      </c>
      <c r="B23" s="573">
        <v>13.348136201999999</v>
      </c>
      <c r="C23" s="573">
        <v>9.5976547310000004</v>
      </c>
      <c r="D23" s="573">
        <v>8.8183443100000005</v>
      </c>
      <c r="E23" s="573">
        <v>9.5742410459999991</v>
      </c>
      <c r="F23" s="573">
        <v>4.0759613149999998</v>
      </c>
      <c r="G23" s="573" t="s">
        <v>84</v>
      </c>
      <c r="H23" s="574">
        <v>9.8934059659999996</v>
      </c>
      <c r="I23" s="574">
        <v>4.0759613149999998</v>
      </c>
      <c r="J23" s="574">
        <v>9.8383912769999995</v>
      </c>
    </row>
    <row r="24" spans="1:10" ht="15" x14ac:dyDescent="0.25">
      <c r="A24" s="556" t="s">
        <v>135</v>
      </c>
      <c r="B24" s="557">
        <v>67.744560462999999</v>
      </c>
      <c r="C24" s="557">
        <v>62.393314060999998</v>
      </c>
      <c r="D24" s="557">
        <v>59.931147846999998</v>
      </c>
      <c r="E24" s="557">
        <v>67.997411802000002</v>
      </c>
      <c r="F24" s="557">
        <v>125.619571077</v>
      </c>
      <c r="G24" s="557" t="s">
        <v>84</v>
      </c>
      <c r="H24" s="354">
        <v>63.006594616999998</v>
      </c>
      <c r="I24" s="354">
        <v>125.619571077</v>
      </c>
      <c r="J24" s="354">
        <v>63.598716007</v>
      </c>
    </row>
    <row r="25" spans="1:10" ht="15" x14ac:dyDescent="0.25">
      <c r="A25" s="575" t="s">
        <v>136</v>
      </c>
      <c r="B25" s="576">
        <v>41.959533305999997</v>
      </c>
      <c r="C25" s="576">
        <v>43.472694945999997</v>
      </c>
      <c r="D25" s="576">
        <v>43.241948432000001</v>
      </c>
      <c r="E25" s="576">
        <v>52.899780231000001</v>
      </c>
      <c r="F25" s="576">
        <v>114.84452275699999</v>
      </c>
      <c r="G25" s="576" t="s">
        <v>84</v>
      </c>
      <c r="H25" s="577">
        <v>44.215252612999997</v>
      </c>
      <c r="I25" s="577">
        <v>114.84452275699999</v>
      </c>
      <c r="J25" s="577">
        <v>44.883182871999999</v>
      </c>
    </row>
    <row r="26" spans="1:10" ht="15" x14ac:dyDescent="0.25">
      <c r="A26" s="556" t="s">
        <v>137</v>
      </c>
      <c r="B26" s="557">
        <v>112.608412657</v>
      </c>
      <c r="C26" s="557">
        <v>102.481706094</v>
      </c>
      <c r="D26" s="557">
        <v>89.094744441000003</v>
      </c>
      <c r="E26" s="557">
        <v>97.064982125</v>
      </c>
      <c r="F26" s="557">
        <v>181.077060453</v>
      </c>
      <c r="G26" s="557" t="s">
        <v>84</v>
      </c>
      <c r="H26" s="354">
        <v>99.114779686999995</v>
      </c>
      <c r="I26" s="354">
        <v>181.077060453</v>
      </c>
      <c r="J26" s="354">
        <v>99.889884503999994</v>
      </c>
    </row>
    <row r="27" spans="1:10" ht="14.25" x14ac:dyDescent="0.2">
      <c r="A27" s="569" t="s">
        <v>138</v>
      </c>
      <c r="B27" s="570">
        <v>89.548922447999999</v>
      </c>
      <c r="C27" s="570">
        <v>80.192382863000006</v>
      </c>
      <c r="D27" s="570">
        <v>65.676138055999999</v>
      </c>
      <c r="E27" s="570">
        <v>69.485787880999993</v>
      </c>
      <c r="F27" s="570">
        <v>123.614624717</v>
      </c>
      <c r="G27" s="570" t="s">
        <v>84</v>
      </c>
      <c r="H27" s="571">
        <v>75.774200480999994</v>
      </c>
      <c r="I27" s="571">
        <v>123.614624717</v>
      </c>
      <c r="J27" s="571">
        <v>76.226620092999994</v>
      </c>
    </row>
    <row r="28" spans="1:10" ht="14.25" x14ac:dyDescent="0.2">
      <c r="A28" s="548" t="s">
        <v>139</v>
      </c>
      <c r="B28" s="549">
        <v>12.117068055000001</v>
      </c>
      <c r="C28" s="549">
        <v>14.108845119</v>
      </c>
      <c r="D28" s="549">
        <v>17.965915739</v>
      </c>
      <c r="E28" s="549">
        <v>21.280390809</v>
      </c>
      <c r="F28" s="549">
        <v>53.894242654000003</v>
      </c>
      <c r="G28" s="549" t="s">
        <v>84</v>
      </c>
      <c r="H28" s="370">
        <v>15.830058435</v>
      </c>
      <c r="I28" s="370">
        <v>53.894242654000003</v>
      </c>
      <c r="J28" s="370">
        <v>16.190025633000001</v>
      </c>
    </row>
    <row r="29" spans="1:10" ht="14.25" x14ac:dyDescent="0.2">
      <c r="A29" s="569" t="s">
        <v>140</v>
      </c>
      <c r="B29" s="570">
        <v>10.942422153000001</v>
      </c>
      <c r="C29" s="570">
        <v>8.1804781109999993</v>
      </c>
      <c r="D29" s="570">
        <v>5.4526906459999998</v>
      </c>
      <c r="E29" s="570">
        <v>6.2988034339999999</v>
      </c>
      <c r="F29" s="570">
        <v>3.5681930820000001</v>
      </c>
      <c r="G29" s="570" t="s">
        <v>84</v>
      </c>
      <c r="H29" s="571">
        <v>7.5105207710000004</v>
      </c>
      <c r="I29" s="571">
        <v>3.5681930820000001</v>
      </c>
      <c r="J29" s="571">
        <v>7.4732387779999998</v>
      </c>
    </row>
    <row r="30" spans="1:10" ht="15" x14ac:dyDescent="0.25">
      <c r="A30" s="556" t="s">
        <v>141</v>
      </c>
      <c r="B30" s="557">
        <v>63.923965754999998</v>
      </c>
      <c r="C30" s="557">
        <v>45.088806957000003</v>
      </c>
      <c r="D30" s="557">
        <v>36.388513901000003</v>
      </c>
      <c r="E30" s="557">
        <v>32.218703613000002</v>
      </c>
      <c r="F30" s="557">
        <v>55.763031828999999</v>
      </c>
      <c r="G30" s="557" t="s">
        <v>84</v>
      </c>
      <c r="H30" s="354">
        <v>43.655334654000001</v>
      </c>
      <c r="I30" s="354">
        <v>55.763031828999999</v>
      </c>
      <c r="J30" s="354">
        <v>43.769835303000001</v>
      </c>
    </row>
    <row r="31" spans="1:10" ht="14.25" x14ac:dyDescent="0.2">
      <c r="A31" s="569" t="s">
        <v>142</v>
      </c>
      <c r="B31" s="570">
        <v>14.228075219000001</v>
      </c>
      <c r="C31" s="570">
        <v>11.649446151999999</v>
      </c>
      <c r="D31" s="570">
        <v>9.4513776820000004</v>
      </c>
      <c r="E31" s="570">
        <v>8.9882237160000003</v>
      </c>
      <c r="F31" s="570">
        <v>17.559376213</v>
      </c>
      <c r="G31" s="570" t="s">
        <v>84</v>
      </c>
      <c r="H31" s="571">
        <v>11.035132233000001</v>
      </c>
      <c r="I31" s="571">
        <v>17.559376213</v>
      </c>
      <c r="J31" s="571">
        <v>11.096831014999999</v>
      </c>
    </row>
    <row r="32" spans="1:10" ht="14.25" x14ac:dyDescent="0.2">
      <c r="A32" s="548" t="s">
        <v>143</v>
      </c>
      <c r="B32" s="549">
        <v>38.251312366000001</v>
      </c>
      <c r="C32" s="549">
        <v>25.244736546999999</v>
      </c>
      <c r="D32" s="549">
        <v>20.200829194000001</v>
      </c>
      <c r="E32" s="549">
        <v>17.581173678999999</v>
      </c>
      <c r="F32" s="549">
        <v>18.804437902</v>
      </c>
      <c r="G32" s="549" t="s">
        <v>84</v>
      </c>
      <c r="H32" s="370">
        <v>24.694986138000001</v>
      </c>
      <c r="I32" s="370">
        <v>18.804437902</v>
      </c>
      <c r="J32" s="370">
        <v>24.639280118999999</v>
      </c>
    </row>
    <row r="33" spans="1:10" ht="14.25" x14ac:dyDescent="0.2">
      <c r="A33" s="572" t="s">
        <v>144</v>
      </c>
      <c r="B33" s="573">
        <v>11.444578169</v>
      </c>
      <c r="C33" s="573">
        <v>8.1946242569999992</v>
      </c>
      <c r="D33" s="573">
        <v>6.7363070260000004</v>
      </c>
      <c r="E33" s="573">
        <v>5.6493062170000004</v>
      </c>
      <c r="F33" s="573">
        <v>19.399217714999999</v>
      </c>
      <c r="G33" s="573" t="s">
        <v>84</v>
      </c>
      <c r="H33" s="574">
        <v>7.9252162840000002</v>
      </c>
      <c r="I33" s="574">
        <v>19.399217714999999</v>
      </c>
      <c r="J33" s="574">
        <v>8.0337241689999992</v>
      </c>
    </row>
    <row r="34" spans="1:10" ht="15" x14ac:dyDescent="0.25">
      <c r="A34" s="561" t="s">
        <v>145</v>
      </c>
      <c r="B34" s="557">
        <v>468.99022724899999</v>
      </c>
      <c r="C34" s="557">
        <v>414.99643856</v>
      </c>
      <c r="D34" s="557">
        <v>376.71548874600001</v>
      </c>
      <c r="E34" s="557">
        <v>376.82908361</v>
      </c>
      <c r="F34" s="557">
        <v>509.25971975300001</v>
      </c>
      <c r="G34" s="557" t="s">
        <v>84</v>
      </c>
      <c r="H34" s="354">
        <v>406.51763378099997</v>
      </c>
      <c r="I34" s="354">
        <v>509.25971975300001</v>
      </c>
      <c r="J34" s="354">
        <v>407.48925005299998</v>
      </c>
    </row>
    <row r="35" spans="1:10" ht="15" x14ac:dyDescent="0.25">
      <c r="A35" s="578" t="s">
        <v>146</v>
      </c>
      <c r="B35" s="579">
        <v>488.05034081000002</v>
      </c>
      <c r="C35" s="579">
        <v>419.99685348399998</v>
      </c>
      <c r="D35" s="579">
        <v>383.940406053</v>
      </c>
      <c r="E35" s="579">
        <v>379.98021690000002</v>
      </c>
      <c r="F35" s="579">
        <v>509.56526220699999</v>
      </c>
      <c r="G35" s="579" t="s">
        <v>84</v>
      </c>
      <c r="H35" s="580">
        <v>414.06478336499998</v>
      </c>
      <c r="I35" s="580">
        <v>509.56526220699999</v>
      </c>
      <c r="J35" s="580">
        <v>414.96791686</v>
      </c>
    </row>
    <row r="36" spans="1:10" ht="15" x14ac:dyDescent="0.25">
      <c r="A36" s="558" t="s">
        <v>147</v>
      </c>
      <c r="B36" s="559">
        <v>19.060113560000001</v>
      </c>
      <c r="C36" s="559">
        <v>5.0004149240000002</v>
      </c>
      <c r="D36" s="559">
        <v>7.2249173070000001</v>
      </c>
      <c r="E36" s="559">
        <v>3.1511332900000002</v>
      </c>
      <c r="F36" s="559">
        <v>0.30554245400000002</v>
      </c>
      <c r="G36" s="559" t="s">
        <v>84</v>
      </c>
      <c r="H36" s="560">
        <v>7.5471495839999996</v>
      </c>
      <c r="I36" s="560">
        <v>0.30554245400000002</v>
      </c>
      <c r="J36" s="560">
        <v>7.4786668069999997</v>
      </c>
    </row>
    <row r="37" spans="1:10" ht="14.25" x14ac:dyDescent="0.2">
      <c r="A37" s="569" t="s">
        <v>148</v>
      </c>
      <c r="B37" s="570">
        <v>25.785027156999998</v>
      </c>
      <c r="C37" s="570">
        <v>18.920619116000001</v>
      </c>
      <c r="D37" s="570">
        <v>16.689199414000001</v>
      </c>
      <c r="E37" s="570">
        <v>15.097631570000001</v>
      </c>
      <c r="F37" s="570">
        <v>10.775048321</v>
      </c>
      <c r="G37" s="570" t="s">
        <v>84</v>
      </c>
      <c r="H37" s="571">
        <v>18.791342004000001</v>
      </c>
      <c r="I37" s="571">
        <v>10.775048321</v>
      </c>
      <c r="J37" s="571">
        <v>18.715533135000001</v>
      </c>
    </row>
    <row r="38" spans="1:10" ht="14.25" x14ac:dyDescent="0.2">
      <c r="A38" s="548" t="s">
        <v>149</v>
      </c>
      <c r="B38" s="549">
        <v>21.802718170999999</v>
      </c>
      <c r="C38" s="549">
        <v>18.292281401</v>
      </c>
      <c r="D38" s="549">
        <v>15.986849781</v>
      </c>
      <c r="E38" s="549">
        <v>17.70113018</v>
      </c>
      <c r="F38" s="549">
        <v>19.177898414000001</v>
      </c>
      <c r="G38" s="549" t="s">
        <v>84</v>
      </c>
      <c r="H38" s="370">
        <v>18.006876331000001</v>
      </c>
      <c r="I38" s="370">
        <v>19.177898414000001</v>
      </c>
      <c r="J38" s="370">
        <v>18.017950508999999</v>
      </c>
    </row>
    <row r="39" spans="1:10" ht="14.25" x14ac:dyDescent="0.2">
      <c r="A39" s="572" t="s">
        <v>150</v>
      </c>
      <c r="B39" s="573">
        <v>-3.9823089860000001</v>
      </c>
      <c r="C39" s="573">
        <v>-0.62833771400000005</v>
      </c>
      <c r="D39" s="573">
        <v>-0.70234963299999997</v>
      </c>
      <c r="E39" s="573">
        <v>2.6034986099999999</v>
      </c>
      <c r="F39" s="573">
        <v>8.4028500929999996</v>
      </c>
      <c r="G39" s="573" t="s">
        <v>84</v>
      </c>
      <c r="H39" s="574">
        <v>-0.78446567300000003</v>
      </c>
      <c r="I39" s="574">
        <v>8.4028500929999996</v>
      </c>
      <c r="J39" s="574">
        <v>-0.69758262599999998</v>
      </c>
    </row>
    <row r="40" spans="1:10" ht="15" x14ac:dyDescent="0.25">
      <c r="A40" s="561" t="s">
        <v>151</v>
      </c>
      <c r="B40" s="557">
        <v>494.77525440699998</v>
      </c>
      <c r="C40" s="557">
        <v>433.91705767500002</v>
      </c>
      <c r="D40" s="557">
        <v>393.40468815999998</v>
      </c>
      <c r="E40" s="557">
        <v>391.92671517999997</v>
      </c>
      <c r="F40" s="557">
        <v>520.034768074</v>
      </c>
      <c r="G40" s="557" t="s">
        <v>84</v>
      </c>
      <c r="H40" s="354">
        <v>425.30897578499997</v>
      </c>
      <c r="I40" s="354">
        <v>520.034768074</v>
      </c>
      <c r="J40" s="354">
        <v>426.20478318800002</v>
      </c>
    </row>
    <row r="41" spans="1:10" ht="15" x14ac:dyDescent="0.25">
      <c r="A41" s="578" t="s">
        <v>152</v>
      </c>
      <c r="B41" s="579">
        <v>509.85305898000001</v>
      </c>
      <c r="C41" s="579">
        <v>438.28913488500001</v>
      </c>
      <c r="D41" s="579">
        <v>399.92725583399999</v>
      </c>
      <c r="E41" s="579">
        <v>397.68134708000002</v>
      </c>
      <c r="F41" s="579">
        <v>528.74316062100002</v>
      </c>
      <c r="G41" s="579" t="s">
        <v>84</v>
      </c>
      <c r="H41" s="580">
        <v>432.07165969599998</v>
      </c>
      <c r="I41" s="580">
        <v>528.74316062100002</v>
      </c>
      <c r="J41" s="580">
        <v>432.985867369</v>
      </c>
    </row>
    <row r="42" spans="1:10" ht="14.25" x14ac:dyDescent="0.2">
      <c r="A42" s="553" t="s">
        <v>153</v>
      </c>
      <c r="B42" s="554">
        <v>15.077804574</v>
      </c>
      <c r="C42" s="554">
        <v>4.3720772099999996</v>
      </c>
      <c r="D42" s="554">
        <v>6.5225676740000003</v>
      </c>
      <c r="E42" s="554">
        <v>5.7546318999999997</v>
      </c>
      <c r="F42" s="554">
        <v>8.7083925470000008</v>
      </c>
      <c r="G42" s="554" t="s">
        <v>84</v>
      </c>
      <c r="H42" s="555">
        <v>6.7626839109999999</v>
      </c>
      <c r="I42" s="555">
        <v>8.7083925470000008</v>
      </c>
      <c r="J42" s="555">
        <v>6.7810841809999998</v>
      </c>
    </row>
    <row r="43" spans="1:10" s="7" customFormat="1" ht="15" x14ac:dyDescent="0.25">
      <c r="A43" s="581" t="s">
        <v>211</v>
      </c>
      <c r="B43" s="576">
        <v>233.877942201</v>
      </c>
      <c r="C43" s="576">
        <v>202.99051555200001</v>
      </c>
      <c r="D43" s="576">
        <v>173.978849096</v>
      </c>
      <c r="E43" s="576">
        <v>158.14422414699999</v>
      </c>
      <c r="F43" s="576">
        <v>133.34737797599999</v>
      </c>
      <c r="G43" s="576" t="s">
        <v>84</v>
      </c>
      <c r="H43" s="577">
        <v>193.356567353</v>
      </c>
      <c r="I43" s="577">
        <v>133.34737797599999</v>
      </c>
      <c r="J43" s="577">
        <v>192.78906958100001</v>
      </c>
    </row>
    <row r="44" spans="1:10" ht="15" x14ac:dyDescent="0.25">
      <c r="A44" s="556" t="s">
        <v>154</v>
      </c>
      <c r="B44" s="549"/>
      <c r="C44" s="549"/>
      <c r="D44" s="549"/>
      <c r="E44" s="549"/>
      <c r="F44" s="549"/>
      <c r="G44" s="549"/>
      <c r="H44" s="563"/>
      <c r="I44" s="563"/>
      <c r="J44" s="563"/>
    </row>
    <row r="45" spans="1:10" ht="15" x14ac:dyDescent="0.25">
      <c r="A45" s="334" t="s">
        <v>288</v>
      </c>
      <c r="B45" s="473">
        <v>356.38181459200001</v>
      </c>
      <c r="C45" s="473">
        <v>312.514732466</v>
      </c>
      <c r="D45" s="473">
        <v>287.62074430500002</v>
      </c>
      <c r="E45" s="473">
        <v>279.76410148500003</v>
      </c>
      <c r="F45" s="473">
        <v>328.182659301</v>
      </c>
      <c r="G45" s="473" t="s">
        <v>84</v>
      </c>
      <c r="H45" s="474">
        <v>307.40285409400002</v>
      </c>
      <c r="I45" s="474">
        <v>328.182659301</v>
      </c>
      <c r="J45" s="474">
        <v>307.59936554900003</v>
      </c>
    </row>
    <row r="46" spans="1:10" ht="15" x14ac:dyDescent="0.25">
      <c r="A46" s="333" t="s">
        <v>378</v>
      </c>
      <c r="B46" s="472">
        <v>305.02311594000003</v>
      </c>
      <c r="C46" s="472">
        <v>294.188214491</v>
      </c>
      <c r="D46" s="472">
        <v>291.05920873000002</v>
      </c>
      <c r="E46" s="472">
        <v>282.65639436200001</v>
      </c>
      <c r="F46" s="472">
        <v>363.99131805500002</v>
      </c>
      <c r="G46" s="472" t="s">
        <v>84</v>
      </c>
      <c r="H46" s="330">
        <v>293.504774742</v>
      </c>
      <c r="I46" s="330">
        <v>363.99131805500002</v>
      </c>
      <c r="J46" s="330">
        <v>294.17135525600003</v>
      </c>
    </row>
    <row r="47" spans="1:10" ht="15" x14ac:dyDescent="0.25">
      <c r="A47" s="334" t="s">
        <v>289</v>
      </c>
      <c r="B47" s="473">
        <v>209.36469783199999</v>
      </c>
      <c r="C47" s="473">
        <v>176.41175123900001</v>
      </c>
      <c r="D47" s="473">
        <v>158.629053623</v>
      </c>
      <c r="E47" s="473">
        <v>159.981115504</v>
      </c>
      <c r="F47" s="473">
        <v>204.88551260400001</v>
      </c>
      <c r="G47" s="473" t="s">
        <v>84</v>
      </c>
      <c r="H47" s="474">
        <v>173.76049165800001</v>
      </c>
      <c r="I47" s="474">
        <v>204.88551260400001</v>
      </c>
      <c r="J47" s="474">
        <v>174.054836244</v>
      </c>
    </row>
    <row r="48" spans="1:10" ht="15" x14ac:dyDescent="0.25">
      <c r="A48" s="333" t="s">
        <v>290</v>
      </c>
      <c r="B48" s="472">
        <v>424.12637505499998</v>
      </c>
      <c r="C48" s="472">
        <v>374.90804652700001</v>
      </c>
      <c r="D48" s="472">
        <v>347.55189215199999</v>
      </c>
      <c r="E48" s="472">
        <v>347.76151328700001</v>
      </c>
      <c r="F48" s="472">
        <v>453.80223037799999</v>
      </c>
      <c r="G48" s="472" t="s">
        <v>84</v>
      </c>
      <c r="H48" s="330">
        <v>370.40944871099998</v>
      </c>
      <c r="I48" s="330">
        <v>453.80223037799999</v>
      </c>
      <c r="J48" s="330">
        <v>371.19808155700002</v>
      </c>
    </row>
    <row r="49" spans="1:10" ht="15" x14ac:dyDescent="0.25">
      <c r="A49" s="334" t="s">
        <v>593</v>
      </c>
      <c r="B49" s="473">
        <v>94.083262899000005</v>
      </c>
      <c r="C49" s="473">
        <v>82.885677173999994</v>
      </c>
      <c r="D49" s="473">
        <v>67.464301188999997</v>
      </c>
      <c r="E49" s="473">
        <v>71.192067949999995</v>
      </c>
      <c r="F49" s="473">
        <v>124.802360272</v>
      </c>
      <c r="G49" s="473" t="s">
        <v>84</v>
      </c>
      <c r="H49" s="474">
        <v>78.339803110000005</v>
      </c>
      <c r="I49" s="474">
        <v>124.802360272</v>
      </c>
      <c r="J49" s="474">
        <v>78.779192441999996</v>
      </c>
    </row>
    <row r="50" spans="1:10" ht="15" x14ac:dyDescent="0.25">
      <c r="A50" s="545" t="s">
        <v>291</v>
      </c>
      <c r="B50" s="546">
        <v>233.877942201</v>
      </c>
      <c r="C50" s="546">
        <v>202.99051555200001</v>
      </c>
      <c r="D50" s="546">
        <v>173.978849096</v>
      </c>
      <c r="E50" s="546">
        <v>158.14422414699999</v>
      </c>
      <c r="F50" s="546">
        <v>133.34737797599999</v>
      </c>
      <c r="G50" s="546" t="s">
        <v>84</v>
      </c>
      <c r="H50" s="547">
        <v>193.356567353</v>
      </c>
      <c r="I50" s="547">
        <v>133.34737797599999</v>
      </c>
      <c r="J50" s="547">
        <v>192.78906958100001</v>
      </c>
    </row>
    <row r="51" spans="1:10" ht="15" x14ac:dyDescent="0.25">
      <c r="A51" s="572" t="s">
        <v>379</v>
      </c>
      <c r="B51" s="573">
        <v>43.146500408000001</v>
      </c>
      <c r="C51" s="573">
        <v>43.656254744000002</v>
      </c>
      <c r="D51" s="573">
        <v>48.322489971000003</v>
      </c>
      <c r="E51" s="573">
        <v>45.040117690999999</v>
      </c>
      <c r="F51" s="573">
        <v>56.407950782999997</v>
      </c>
      <c r="G51" s="573" t="s">
        <v>84</v>
      </c>
      <c r="H51" s="574">
        <v>45.213641133000003</v>
      </c>
      <c r="I51" s="574">
        <v>56.407950782999997</v>
      </c>
      <c r="J51" s="574">
        <v>45.319504016000003</v>
      </c>
    </row>
    <row r="52" spans="1:10" x14ac:dyDescent="0.2">
      <c r="A52" s="22" t="s">
        <v>216</v>
      </c>
    </row>
    <row r="53" spans="1:10" x14ac:dyDescent="0.2">
      <c r="A53" s="22" t="s">
        <v>551</v>
      </c>
    </row>
    <row r="54" spans="1:10" x14ac:dyDescent="0.2">
      <c r="A54" s="242" t="s">
        <v>224</v>
      </c>
      <c r="B54" s="196"/>
      <c r="C54" s="196"/>
      <c r="D54" s="211"/>
      <c r="E54" s="196"/>
      <c r="F54" s="196"/>
      <c r="G54" s="211"/>
      <c r="H54" s="196"/>
      <c r="I54" s="196"/>
      <c r="J54" s="196"/>
    </row>
    <row r="55" spans="1:10" x14ac:dyDescent="0.2">
      <c r="A55" s="242" t="s">
        <v>723</v>
      </c>
      <c r="B55" s="3"/>
      <c r="C55" s="3"/>
      <c r="D55" s="212"/>
      <c r="E55" s="3"/>
      <c r="F55" s="3"/>
      <c r="G55" s="3"/>
      <c r="H55" s="3"/>
      <c r="I55" s="3"/>
      <c r="J55" s="3"/>
    </row>
    <row r="57" spans="1:10" s="423" customFormat="1" ht="12.75" customHeight="1" x14ac:dyDescent="0.2">
      <c r="A57" s="767" t="s">
        <v>164</v>
      </c>
      <c r="B57" s="768"/>
      <c r="C57" s="768"/>
      <c r="D57" s="769"/>
      <c r="E57" s="769"/>
      <c r="F57" s="769"/>
      <c r="G57" s="769"/>
      <c r="H57" s="769"/>
      <c r="I57" s="769"/>
      <c r="J57" s="769"/>
    </row>
    <row r="58" spans="1:10" s="423" customFormat="1" ht="39" customHeight="1" x14ac:dyDescent="0.2">
      <c r="A58" s="813" t="s">
        <v>165</v>
      </c>
      <c r="B58" s="813"/>
      <c r="C58" s="813"/>
      <c r="D58" s="813"/>
      <c r="E58" s="813"/>
      <c r="F58" s="813"/>
      <c r="G58" s="813"/>
      <c r="H58" s="813"/>
      <c r="I58" s="813"/>
      <c r="J58" s="813"/>
    </row>
    <row r="59" spans="1:10" s="423" customFormat="1" ht="12.75" customHeight="1" x14ac:dyDescent="0.3">
      <c r="A59" s="469"/>
      <c r="B59" s="768"/>
      <c r="C59" s="768"/>
      <c r="D59" s="769"/>
      <c r="E59" s="769"/>
      <c r="F59" s="769"/>
      <c r="G59" s="769"/>
      <c r="H59" s="769"/>
      <c r="I59" s="769"/>
      <c r="J59" s="769"/>
    </row>
    <row r="60" spans="1:10" s="423" customFormat="1" ht="24.75" customHeight="1" x14ac:dyDescent="0.2">
      <c r="A60" s="814" t="s">
        <v>709</v>
      </c>
      <c r="B60" s="814"/>
      <c r="C60" s="814"/>
      <c r="D60" s="814"/>
      <c r="E60" s="814"/>
      <c r="F60" s="814"/>
      <c r="G60" s="814"/>
      <c r="H60" s="814"/>
      <c r="I60" s="814"/>
      <c r="J60" s="814"/>
    </row>
    <row r="61" spans="1:10" s="423" customFormat="1" ht="12.75" customHeight="1" x14ac:dyDescent="0.3">
      <c r="A61" s="469"/>
      <c r="B61" s="768"/>
      <c r="C61" s="768"/>
      <c r="D61" s="769"/>
      <c r="E61" s="769"/>
      <c r="F61" s="769"/>
      <c r="G61" s="769"/>
      <c r="H61" s="769"/>
      <c r="I61" s="769"/>
      <c r="J61" s="769"/>
    </row>
    <row r="62" spans="1:10" ht="26.25" customHeight="1" x14ac:dyDescent="0.2">
      <c r="A62" s="815" t="s">
        <v>710</v>
      </c>
      <c r="B62" s="815"/>
      <c r="C62" s="815"/>
      <c r="D62" s="815"/>
      <c r="E62" s="815"/>
      <c r="F62" s="815"/>
      <c r="G62" s="815"/>
      <c r="H62" s="815"/>
      <c r="I62" s="815"/>
      <c r="J62" s="815"/>
    </row>
    <row r="63" spans="1:10" ht="12.75" customHeight="1" x14ac:dyDescent="0.2">
      <c r="A63" s="770"/>
      <c r="B63" s="764"/>
      <c r="C63" s="764"/>
      <c r="D63" s="764"/>
      <c r="E63" s="764"/>
      <c r="F63" s="764"/>
      <c r="G63" s="47"/>
      <c r="H63" s="47"/>
      <c r="I63" s="47"/>
      <c r="J63" s="47"/>
    </row>
    <row r="64" spans="1:10" ht="12.75" customHeight="1" x14ac:dyDescent="0.2">
      <c r="A64" s="815" t="s">
        <v>711</v>
      </c>
      <c r="B64" s="815"/>
      <c r="C64" s="815"/>
      <c r="D64" s="815"/>
      <c r="E64" s="815"/>
      <c r="F64" s="815"/>
      <c r="G64" s="815"/>
      <c r="H64" s="815"/>
      <c r="I64" s="815"/>
      <c r="J64" s="815"/>
    </row>
    <row r="65" spans="1:10" ht="12.75" customHeight="1" x14ac:dyDescent="0.2">
      <c r="A65" s="765"/>
      <c r="B65" s="765"/>
      <c r="C65" s="765"/>
      <c r="D65" s="765"/>
      <c r="E65" s="765"/>
      <c r="F65" s="765"/>
      <c r="G65" s="47"/>
      <c r="H65" s="47"/>
      <c r="I65" s="47"/>
      <c r="J65" s="47"/>
    </row>
    <row r="66" spans="1:10" ht="24.75" customHeight="1" x14ac:dyDescent="0.2">
      <c r="A66" s="815" t="s">
        <v>712</v>
      </c>
      <c r="B66" s="815"/>
      <c r="C66" s="815"/>
      <c r="D66" s="815"/>
      <c r="E66" s="815"/>
      <c r="F66" s="815"/>
      <c r="G66" s="815"/>
      <c r="H66" s="815"/>
      <c r="I66" s="815"/>
      <c r="J66" s="815"/>
    </row>
    <row r="67" spans="1:10" ht="12.75" customHeight="1" x14ac:dyDescent="0.2">
      <c r="A67" s="764"/>
      <c r="B67" s="764"/>
      <c r="C67" s="764"/>
      <c r="D67" s="764"/>
      <c r="E67" s="764"/>
      <c r="F67" s="764"/>
      <c r="G67" s="47"/>
      <c r="H67" s="47"/>
      <c r="I67" s="47"/>
      <c r="J67" s="47"/>
    </row>
    <row r="68" spans="1:10" ht="21" customHeight="1" x14ac:dyDescent="0.2">
      <c r="A68" s="815" t="s">
        <v>713</v>
      </c>
      <c r="B68" s="815"/>
      <c r="C68" s="815"/>
      <c r="D68" s="815"/>
      <c r="E68" s="815"/>
      <c r="F68" s="815"/>
      <c r="G68" s="815"/>
      <c r="H68" s="815"/>
      <c r="I68" s="815"/>
      <c r="J68" s="815"/>
    </row>
    <row r="69" spans="1:10" ht="12.75" customHeight="1" x14ac:dyDescent="0.2">
      <c r="A69" s="764"/>
      <c r="B69" s="764"/>
      <c r="C69" s="764"/>
      <c r="D69" s="764"/>
      <c r="E69" s="764"/>
      <c r="F69" s="764"/>
      <c r="G69" s="47"/>
      <c r="H69" s="47"/>
      <c r="I69" s="47"/>
      <c r="J69" s="47"/>
    </row>
    <row r="70" spans="1:10" ht="48.75" customHeight="1" x14ac:dyDescent="0.2">
      <c r="A70" s="815" t="s">
        <v>714</v>
      </c>
      <c r="B70" s="815"/>
      <c r="C70" s="815"/>
      <c r="D70" s="815"/>
      <c r="E70" s="815"/>
      <c r="F70" s="815"/>
      <c r="G70" s="815"/>
      <c r="H70" s="815"/>
      <c r="I70" s="815"/>
      <c r="J70" s="815"/>
    </row>
    <row r="71" spans="1:10" ht="12.75" customHeight="1" x14ac:dyDescent="0.2">
      <c r="A71" s="770"/>
      <c r="B71" s="764"/>
      <c r="C71" s="764"/>
      <c r="D71" s="764"/>
      <c r="E71" s="764"/>
      <c r="F71" s="764"/>
      <c r="G71" s="47"/>
      <c r="H71" s="47"/>
      <c r="I71" s="47"/>
      <c r="J71" s="47"/>
    </row>
    <row r="72" spans="1:10" ht="27" customHeight="1" x14ac:dyDescent="0.2">
      <c r="A72" s="815" t="s">
        <v>715</v>
      </c>
      <c r="B72" s="815"/>
      <c r="C72" s="815"/>
      <c r="D72" s="815"/>
      <c r="E72" s="815"/>
      <c r="F72" s="815"/>
      <c r="G72" s="815"/>
      <c r="H72" s="815"/>
      <c r="I72" s="815"/>
      <c r="J72" s="815"/>
    </row>
    <row r="73" spans="1:10" ht="12.75" customHeight="1" x14ac:dyDescent="0.2">
      <c r="A73" s="771"/>
      <c r="B73" s="764"/>
      <c r="C73" s="764"/>
      <c r="D73" s="764"/>
      <c r="E73" s="764"/>
      <c r="F73" s="764"/>
      <c r="G73" s="47"/>
      <c r="H73" s="47"/>
      <c r="I73" s="47"/>
      <c r="J73" s="47"/>
    </row>
    <row r="74" spans="1:10" ht="19.5" customHeight="1" x14ac:dyDescent="0.2">
      <c r="A74" s="815" t="s">
        <v>716</v>
      </c>
      <c r="B74" s="815"/>
      <c r="C74" s="815"/>
      <c r="D74" s="815"/>
      <c r="E74" s="815"/>
      <c r="F74" s="815"/>
      <c r="G74" s="815"/>
      <c r="H74" s="815"/>
      <c r="I74" s="815"/>
      <c r="J74" s="815"/>
    </row>
    <row r="75" spans="1:10" ht="12.75" customHeight="1" x14ac:dyDescent="0.2">
      <c r="A75" s="771"/>
      <c r="B75" s="764"/>
      <c r="C75" s="764"/>
      <c r="D75" s="764"/>
      <c r="E75" s="764"/>
      <c r="F75" s="764"/>
      <c r="G75" s="47"/>
      <c r="H75" s="47"/>
      <c r="I75" s="47"/>
      <c r="J75" s="47"/>
    </row>
    <row r="76" spans="1:10" ht="22.5" customHeight="1" x14ac:dyDescent="0.2">
      <c r="A76" s="815" t="s">
        <v>717</v>
      </c>
      <c r="B76" s="815"/>
      <c r="C76" s="815"/>
      <c r="D76" s="815"/>
      <c r="E76" s="815"/>
      <c r="F76" s="815"/>
      <c r="G76" s="815"/>
      <c r="H76" s="815"/>
      <c r="I76" s="815"/>
      <c r="J76" s="815"/>
    </row>
    <row r="77" spans="1:10" ht="12" customHeight="1" x14ac:dyDescent="0.2">
      <c r="A77" s="765"/>
      <c r="B77" s="765"/>
      <c r="C77" s="765"/>
      <c r="D77" s="765"/>
      <c r="E77" s="765"/>
      <c r="F77" s="765"/>
      <c r="G77" s="47"/>
      <c r="H77" s="47"/>
      <c r="I77" s="47"/>
      <c r="J77" s="47"/>
    </row>
    <row r="78" spans="1:10" ht="39.75" customHeight="1" x14ac:dyDescent="0.2">
      <c r="A78" s="815" t="s">
        <v>718</v>
      </c>
      <c r="B78" s="815"/>
      <c r="C78" s="815"/>
      <c r="D78" s="815"/>
      <c r="E78" s="815"/>
      <c r="F78" s="815"/>
      <c r="G78" s="815"/>
      <c r="H78" s="815"/>
      <c r="I78" s="815"/>
      <c r="J78" s="815"/>
    </row>
    <row r="79" spans="1:10" ht="12.75" customHeight="1" x14ac:dyDescent="0.2">
      <c r="A79" s="771"/>
      <c r="B79" s="764"/>
      <c r="C79" s="764"/>
      <c r="D79" s="764"/>
      <c r="E79" s="764"/>
      <c r="F79" s="764"/>
      <c r="G79" s="47"/>
      <c r="H79" s="47"/>
      <c r="I79" s="47"/>
      <c r="J79" s="47"/>
    </row>
    <row r="80" spans="1:10" ht="33.75" customHeight="1" x14ac:dyDescent="0.2">
      <c r="A80" s="815" t="s">
        <v>719</v>
      </c>
      <c r="B80" s="815"/>
      <c r="C80" s="815"/>
      <c r="D80" s="815"/>
      <c r="E80" s="815"/>
      <c r="F80" s="815"/>
      <c r="G80" s="815"/>
      <c r="H80" s="815"/>
      <c r="I80" s="815"/>
      <c r="J80" s="815"/>
    </row>
    <row r="81" spans="1:10" ht="12.75" customHeight="1" x14ac:dyDescent="0.2">
      <c r="A81" s="771"/>
      <c r="B81" s="764"/>
      <c r="C81" s="764"/>
      <c r="D81" s="764"/>
      <c r="E81" s="764"/>
      <c r="F81" s="764"/>
      <c r="G81" s="47"/>
      <c r="H81" s="47"/>
      <c r="I81" s="47"/>
      <c r="J81" s="47"/>
    </row>
    <row r="82" spans="1:10" ht="21" customHeight="1" x14ac:dyDescent="0.2">
      <c r="A82" s="815" t="s">
        <v>720</v>
      </c>
      <c r="B82" s="815"/>
      <c r="C82" s="815"/>
      <c r="D82" s="815"/>
      <c r="E82" s="815"/>
      <c r="F82" s="815"/>
      <c r="G82" s="815"/>
      <c r="H82" s="815"/>
      <c r="I82" s="815"/>
      <c r="J82" s="815"/>
    </row>
    <row r="83" spans="1:10" s="423" customFormat="1" ht="12.75" customHeight="1" x14ac:dyDescent="0.2">
      <c r="A83" s="772"/>
      <c r="B83" s="768"/>
      <c r="C83" s="768"/>
      <c r="D83" s="769"/>
      <c r="E83" s="769"/>
      <c r="F83" s="769"/>
      <c r="G83" s="769"/>
      <c r="H83" s="769"/>
      <c r="I83" s="769"/>
      <c r="J83" s="769"/>
    </row>
    <row r="84" spans="1:10" s="423" customFormat="1" ht="14.25" customHeight="1" x14ac:dyDescent="0.2">
      <c r="A84" s="812" t="s">
        <v>166</v>
      </c>
      <c r="B84" s="812"/>
      <c r="C84" s="812"/>
      <c r="D84" s="812"/>
      <c r="E84" s="812"/>
      <c r="F84" s="812"/>
      <c r="G84" s="812"/>
      <c r="H84" s="812"/>
      <c r="I84" s="812"/>
      <c r="J84" s="812"/>
    </row>
    <row r="85" spans="1:10" s="423" customFormat="1" ht="12.75" customHeight="1" x14ac:dyDescent="0.2">
      <c r="A85" s="773" t="s">
        <v>167</v>
      </c>
      <c r="B85" s="768"/>
      <c r="C85" s="768"/>
      <c r="D85" s="769"/>
      <c r="E85" s="769"/>
      <c r="F85" s="769"/>
      <c r="G85" s="769"/>
      <c r="H85" s="769"/>
      <c r="I85" s="769"/>
      <c r="J85" s="769"/>
    </row>
    <row r="86" spans="1:10" s="423" customFormat="1" x14ac:dyDescent="0.2"/>
    <row r="87" spans="1:10" ht="29.25" customHeight="1" x14ac:dyDescent="0.2">
      <c r="A87" s="809" t="s">
        <v>699</v>
      </c>
      <c r="B87" s="809"/>
      <c r="C87" s="809"/>
      <c r="D87" s="809"/>
      <c r="E87" s="809"/>
      <c r="F87" s="809"/>
      <c r="G87" s="809"/>
      <c r="H87" s="809"/>
      <c r="I87" s="809"/>
      <c r="J87" s="809"/>
    </row>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8" fitToHeight="2" orientation="landscape" useFirstPageNumber="1" r:id="rId1"/>
  <headerFooter>
    <oddHeader>&amp;RLes groupements à fiscalité propre en 2020</oddHeader>
    <oddFooter>&amp;LDirection Générales des Collectivités Locales / DESL&amp;C&amp;P&amp;RMise en ligne : avril 2022</oddFooter>
    <evenHeader>&amp;RLes groupements à fiscalité propre en 2019</evenHeader>
    <evenFooter>&amp;LDirection Générale des Collectivités Locales / DESL&amp;C29&amp;RMise en ligne : mai 2021</evenFoot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3"/>
  <sheetViews>
    <sheetView zoomScaleNormal="100" zoomScalePageLayoutView="85" workbookViewId="0">
      <selection activeCell="A11" sqref="A11"/>
    </sheetView>
  </sheetViews>
  <sheetFormatPr baseColWidth="10" defaultRowHeight="12.75" x14ac:dyDescent="0.2"/>
  <cols>
    <col min="1" max="1" width="82.85546875" customWidth="1"/>
    <col min="2" max="7" width="14.7109375" customWidth="1"/>
    <col min="8" max="9" width="15.5703125" customWidth="1"/>
    <col min="10" max="10" width="14.28515625" customWidth="1"/>
    <col min="12" max="12" width="11.5703125" bestFit="1" customWidth="1"/>
  </cols>
  <sheetData>
    <row r="1" spans="1:12" ht="22.5" customHeight="1" x14ac:dyDescent="0.2">
      <c r="A1" s="27" t="s">
        <v>745</v>
      </c>
    </row>
    <row r="2" spans="1:12" ht="13.5" thickBot="1" x14ac:dyDescent="0.25">
      <c r="A2" s="423"/>
      <c r="B2" s="423"/>
      <c r="C2" s="423"/>
      <c r="D2" s="423"/>
      <c r="E2" s="423"/>
      <c r="F2" s="423"/>
      <c r="G2" s="423"/>
      <c r="H2" s="423"/>
      <c r="I2" s="423"/>
      <c r="J2" s="437" t="s">
        <v>64</v>
      </c>
    </row>
    <row r="3" spans="1:12" ht="12.75" customHeight="1" x14ac:dyDescent="0.2">
      <c r="A3" s="438" t="s">
        <v>706</v>
      </c>
      <c r="B3" s="482" t="s">
        <v>34</v>
      </c>
      <c r="C3" s="482" t="s">
        <v>533</v>
      </c>
      <c r="D3" s="482" t="s">
        <v>535</v>
      </c>
      <c r="E3" s="482" t="s">
        <v>97</v>
      </c>
      <c r="F3" s="482" t="s">
        <v>278</v>
      </c>
      <c r="G3" s="483">
        <v>300000</v>
      </c>
      <c r="H3" s="484" t="s">
        <v>294</v>
      </c>
      <c r="I3" s="484" t="s">
        <v>294</v>
      </c>
      <c r="J3" s="484" t="s">
        <v>61</v>
      </c>
    </row>
    <row r="4" spans="1:12" x14ac:dyDescent="0.2">
      <c r="A4" s="439" t="s">
        <v>158</v>
      </c>
      <c r="B4" s="485" t="s">
        <v>532</v>
      </c>
      <c r="C4" s="485" t="s">
        <v>35</v>
      </c>
      <c r="D4" s="485" t="s">
        <v>35</v>
      </c>
      <c r="E4" s="485" t="s">
        <v>35</v>
      </c>
      <c r="F4" s="485" t="s">
        <v>35</v>
      </c>
      <c r="G4" s="485" t="s">
        <v>36</v>
      </c>
      <c r="H4" s="486" t="s">
        <v>292</v>
      </c>
      <c r="I4" s="486" t="s">
        <v>293</v>
      </c>
      <c r="J4" s="486" t="s">
        <v>111</v>
      </c>
    </row>
    <row r="5" spans="1:12" ht="15" customHeight="1" thickBot="1" x14ac:dyDescent="0.25">
      <c r="A5" s="440" t="s">
        <v>65</v>
      </c>
      <c r="B5" s="487" t="s">
        <v>36</v>
      </c>
      <c r="C5" s="487" t="s">
        <v>534</v>
      </c>
      <c r="D5" s="487" t="s">
        <v>99</v>
      </c>
      <c r="E5" s="487" t="s">
        <v>100</v>
      </c>
      <c r="F5" s="487" t="s">
        <v>279</v>
      </c>
      <c r="G5" s="487" t="s">
        <v>101</v>
      </c>
      <c r="H5" s="488" t="s">
        <v>100</v>
      </c>
      <c r="I5" s="488" t="s">
        <v>101</v>
      </c>
      <c r="J5" s="488" t="s">
        <v>276</v>
      </c>
    </row>
    <row r="6" spans="1:12" ht="12.75" customHeight="1" x14ac:dyDescent="0.2">
      <c r="A6" s="423"/>
      <c r="B6" s="424"/>
      <c r="C6" s="424"/>
      <c r="D6" s="424"/>
      <c r="E6" s="424"/>
      <c r="F6" s="424"/>
      <c r="G6" s="424"/>
      <c r="H6" s="424"/>
      <c r="I6" s="424"/>
      <c r="J6" s="424"/>
    </row>
    <row r="7" spans="1:12" ht="15.75" customHeight="1" x14ac:dyDescent="0.25">
      <c r="A7" s="332" t="s">
        <v>120</v>
      </c>
      <c r="B7" s="470">
        <v>525.63626708000004</v>
      </c>
      <c r="C7" s="470">
        <v>447.26983021000001</v>
      </c>
      <c r="D7" s="470">
        <v>306.61870027999998</v>
      </c>
      <c r="E7" s="470">
        <v>542.76384761999998</v>
      </c>
      <c r="F7" s="470">
        <v>911.99446883999997</v>
      </c>
      <c r="G7" s="470">
        <v>855.54669620000004</v>
      </c>
      <c r="H7" s="471">
        <v>1822.2886451899999</v>
      </c>
      <c r="I7" s="471">
        <v>1767.5411650399999</v>
      </c>
      <c r="J7" s="471">
        <v>3589.82981023</v>
      </c>
      <c r="L7" s="543"/>
    </row>
    <row r="8" spans="1:12" ht="15.75" customHeight="1" x14ac:dyDescent="0.2">
      <c r="A8" s="333" t="s">
        <v>121</v>
      </c>
      <c r="B8" s="472">
        <v>129.93385845</v>
      </c>
      <c r="C8" s="472">
        <v>115.04674672</v>
      </c>
      <c r="D8" s="472">
        <v>80.924653899999996</v>
      </c>
      <c r="E8" s="472">
        <v>190.71318149999999</v>
      </c>
      <c r="F8" s="472">
        <v>382.47733384999998</v>
      </c>
      <c r="G8" s="472">
        <v>185.14344641</v>
      </c>
      <c r="H8" s="330">
        <v>516.61844056999996</v>
      </c>
      <c r="I8" s="330">
        <v>567.62078025999995</v>
      </c>
      <c r="J8" s="330">
        <v>1084.23922083</v>
      </c>
      <c r="L8" s="543"/>
    </row>
    <row r="9" spans="1:12" ht="15.75" customHeight="1" x14ac:dyDescent="0.2">
      <c r="A9" s="334" t="s">
        <v>122</v>
      </c>
      <c r="B9" s="473">
        <v>191.41834062999999</v>
      </c>
      <c r="C9" s="473">
        <v>166.50113764</v>
      </c>
      <c r="D9" s="473">
        <v>118.77192204000001</v>
      </c>
      <c r="E9" s="473">
        <v>177.63201185</v>
      </c>
      <c r="F9" s="473">
        <v>275.03823046000002</v>
      </c>
      <c r="G9" s="473">
        <v>334.96579408999997</v>
      </c>
      <c r="H9" s="474">
        <v>654.32341215999998</v>
      </c>
      <c r="I9" s="474">
        <v>610.00402455000005</v>
      </c>
      <c r="J9" s="474">
        <v>1264.32743671</v>
      </c>
      <c r="L9" s="543"/>
    </row>
    <row r="10" spans="1:12" ht="15.75" customHeight="1" x14ac:dyDescent="0.2">
      <c r="A10" s="333" t="s">
        <v>123</v>
      </c>
      <c r="B10" s="472">
        <v>8.8189358900000006</v>
      </c>
      <c r="C10" s="472">
        <v>6.6850826799999998</v>
      </c>
      <c r="D10" s="472">
        <v>4.8022987500000003</v>
      </c>
      <c r="E10" s="472">
        <v>6.5740724300000002</v>
      </c>
      <c r="F10" s="472">
        <v>17.98090732</v>
      </c>
      <c r="G10" s="472">
        <v>39.072493700000003</v>
      </c>
      <c r="H10" s="330">
        <v>26.880389749999999</v>
      </c>
      <c r="I10" s="330">
        <v>57.053401020000003</v>
      </c>
      <c r="J10" s="330">
        <v>83.933790770000002</v>
      </c>
      <c r="L10" s="543"/>
    </row>
    <row r="11" spans="1:12" ht="15.75" customHeight="1" x14ac:dyDescent="0.2">
      <c r="A11" s="334" t="s">
        <v>124</v>
      </c>
      <c r="B11" s="473">
        <v>156.2950281</v>
      </c>
      <c r="C11" s="473">
        <v>136.44743978</v>
      </c>
      <c r="D11" s="473">
        <v>83.375406299999995</v>
      </c>
      <c r="E11" s="473">
        <v>131.38842567</v>
      </c>
      <c r="F11" s="473">
        <v>199.47913672999999</v>
      </c>
      <c r="G11" s="473">
        <v>279.39994876999998</v>
      </c>
      <c r="H11" s="474">
        <v>507.50629985</v>
      </c>
      <c r="I11" s="474">
        <v>478.87908549999997</v>
      </c>
      <c r="J11" s="474">
        <v>986.38538534999998</v>
      </c>
      <c r="L11" s="543"/>
    </row>
    <row r="12" spans="1:12" ht="15.75" customHeight="1" x14ac:dyDescent="0.2">
      <c r="A12" s="333" t="s">
        <v>125</v>
      </c>
      <c r="B12" s="472">
        <v>39.170104010000003</v>
      </c>
      <c r="C12" s="472">
        <v>22.58942339</v>
      </c>
      <c r="D12" s="472">
        <v>18.74441929</v>
      </c>
      <c r="E12" s="472">
        <v>36.45615617</v>
      </c>
      <c r="F12" s="472">
        <v>37.018860480000001</v>
      </c>
      <c r="G12" s="472">
        <v>16.96501323</v>
      </c>
      <c r="H12" s="330">
        <v>116.96010286000001</v>
      </c>
      <c r="I12" s="330">
        <v>53.983873709999997</v>
      </c>
      <c r="J12" s="330">
        <v>170.94397656999999</v>
      </c>
      <c r="L12" s="543"/>
    </row>
    <row r="13" spans="1:12" ht="15.75" customHeight="1" x14ac:dyDescent="0.25">
      <c r="A13" s="335" t="s">
        <v>126</v>
      </c>
      <c r="B13" s="475">
        <v>626.64935501000002</v>
      </c>
      <c r="C13" s="475">
        <v>528.90408938999997</v>
      </c>
      <c r="D13" s="475">
        <v>361.74988194000002</v>
      </c>
      <c r="E13" s="475">
        <v>632.44393789000003</v>
      </c>
      <c r="F13" s="475">
        <v>1081.76823029</v>
      </c>
      <c r="G13" s="475">
        <v>1066.32155248</v>
      </c>
      <c r="H13" s="476">
        <v>2149.7472642299999</v>
      </c>
      <c r="I13" s="476">
        <v>2148.0897827700001</v>
      </c>
      <c r="J13" s="476">
        <v>4297.837047</v>
      </c>
      <c r="L13" s="543"/>
    </row>
    <row r="14" spans="1:12" ht="15.75" customHeight="1" x14ac:dyDescent="0.2">
      <c r="A14" s="333" t="s">
        <v>63</v>
      </c>
      <c r="B14" s="472">
        <v>430.10464912999998</v>
      </c>
      <c r="C14" s="472">
        <v>329.76624664000002</v>
      </c>
      <c r="D14" s="472">
        <v>204.50201724999999</v>
      </c>
      <c r="E14" s="472">
        <v>363.09474334999999</v>
      </c>
      <c r="F14" s="472">
        <v>695.42490798999995</v>
      </c>
      <c r="G14" s="472">
        <v>498.96241042999998</v>
      </c>
      <c r="H14" s="330">
        <v>1327.46765637</v>
      </c>
      <c r="I14" s="330">
        <v>1194.3873184199999</v>
      </c>
      <c r="J14" s="330">
        <v>2521.8549747900001</v>
      </c>
      <c r="L14" s="543"/>
    </row>
    <row r="15" spans="1:12" ht="15.75" customHeight="1" x14ac:dyDescent="0.2">
      <c r="A15" s="334" t="s">
        <v>127</v>
      </c>
      <c r="B15" s="473">
        <v>314.64477169999998</v>
      </c>
      <c r="C15" s="473">
        <v>216.99233679</v>
      </c>
      <c r="D15" s="473">
        <v>133.46794795</v>
      </c>
      <c r="E15" s="473">
        <v>239.03757780000001</v>
      </c>
      <c r="F15" s="473">
        <v>307.68097711000001</v>
      </c>
      <c r="G15" s="473">
        <v>407.03433971999999</v>
      </c>
      <c r="H15" s="474">
        <v>904.14263424000001</v>
      </c>
      <c r="I15" s="474">
        <v>714.71531683000001</v>
      </c>
      <c r="J15" s="474">
        <v>1618.8579510699999</v>
      </c>
      <c r="L15" s="600"/>
    </row>
    <row r="16" spans="1:12" ht="15.75" customHeight="1" x14ac:dyDescent="0.2">
      <c r="A16" s="548" t="s">
        <v>128</v>
      </c>
      <c r="B16" s="549">
        <v>115.45987743000001</v>
      </c>
      <c r="C16" s="549">
        <v>112.77390985</v>
      </c>
      <c r="D16" s="549">
        <v>71.034069299999999</v>
      </c>
      <c r="E16" s="549">
        <v>124.05716554999999</v>
      </c>
      <c r="F16" s="549">
        <v>387.74393087999999</v>
      </c>
      <c r="G16" s="549">
        <v>91.92807071</v>
      </c>
      <c r="H16" s="370">
        <v>423.32502212999998</v>
      </c>
      <c r="I16" s="370">
        <v>479.67200158999998</v>
      </c>
      <c r="J16" s="370">
        <v>902.99702372000002</v>
      </c>
      <c r="L16" s="543"/>
    </row>
    <row r="17" spans="1:12" ht="15.75" customHeight="1" x14ac:dyDescent="0.2">
      <c r="A17" s="550" t="s">
        <v>129</v>
      </c>
      <c r="B17" s="551">
        <v>82.493819959999996</v>
      </c>
      <c r="C17" s="551">
        <v>91.727519299999997</v>
      </c>
      <c r="D17" s="551">
        <v>75.803962859999999</v>
      </c>
      <c r="E17" s="551">
        <v>164.67429389</v>
      </c>
      <c r="F17" s="551">
        <v>232.80117697</v>
      </c>
      <c r="G17" s="551">
        <v>265.73521108</v>
      </c>
      <c r="H17" s="552">
        <v>414.69959600999999</v>
      </c>
      <c r="I17" s="552">
        <v>498.53638805000003</v>
      </c>
      <c r="J17" s="552">
        <v>913.23598405999996</v>
      </c>
      <c r="L17" s="543"/>
    </row>
    <row r="18" spans="1:12" ht="15.75" customHeight="1" x14ac:dyDescent="0.2">
      <c r="A18" s="548" t="s">
        <v>130</v>
      </c>
      <c r="B18" s="549">
        <v>59.536061289999999</v>
      </c>
      <c r="C18" s="549">
        <v>68.640004000000005</v>
      </c>
      <c r="D18" s="549">
        <v>59.958727000000003</v>
      </c>
      <c r="E18" s="549">
        <v>126.60578599999999</v>
      </c>
      <c r="F18" s="549">
        <v>146.18830487</v>
      </c>
      <c r="G18" s="549">
        <v>215.96696299999999</v>
      </c>
      <c r="H18" s="370">
        <v>314.74057828999997</v>
      </c>
      <c r="I18" s="370">
        <v>362.15526786999999</v>
      </c>
      <c r="J18" s="370">
        <v>676.89584616000002</v>
      </c>
      <c r="L18" s="543"/>
    </row>
    <row r="19" spans="1:12" ht="15.75" customHeight="1" x14ac:dyDescent="0.2">
      <c r="A19" s="569" t="s">
        <v>131</v>
      </c>
      <c r="B19" s="570">
        <v>1.4424595600000001</v>
      </c>
      <c r="C19" s="570">
        <v>0.96016161</v>
      </c>
      <c r="D19" s="570">
        <v>0.76593666000000005</v>
      </c>
      <c r="E19" s="570">
        <v>0.77449751</v>
      </c>
      <c r="F19" s="570">
        <v>11.23490934</v>
      </c>
      <c r="G19" s="570">
        <v>3.6783106700000001</v>
      </c>
      <c r="H19" s="571">
        <v>3.9430553399999999</v>
      </c>
      <c r="I19" s="571">
        <v>14.91322001</v>
      </c>
      <c r="J19" s="571">
        <v>18.856275350000001</v>
      </c>
      <c r="L19" s="543"/>
    </row>
    <row r="20" spans="1:12" ht="15.75" customHeight="1" x14ac:dyDescent="0.2">
      <c r="A20" s="688" t="s">
        <v>544</v>
      </c>
      <c r="B20" s="549">
        <v>21.515299110000001</v>
      </c>
      <c r="C20" s="549">
        <v>22.12735369</v>
      </c>
      <c r="D20" s="549">
        <v>15.079299199999999</v>
      </c>
      <c r="E20" s="549">
        <v>37.294010380000003</v>
      </c>
      <c r="F20" s="549">
        <v>75.377962760000003</v>
      </c>
      <c r="G20" s="549">
        <v>46.089937409999997</v>
      </c>
      <c r="H20" s="370">
        <v>96.015962380000005</v>
      </c>
      <c r="I20" s="370">
        <v>121.46790016999999</v>
      </c>
      <c r="J20" s="370">
        <v>217.48386255</v>
      </c>
      <c r="L20" s="543"/>
    </row>
    <row r="21" spans="1:12" ht="15.75" customHeight="1" x14ac:dyDescent="0.2">
      <c r="A21" s="569" t="s">
        <v>132</v>
      </c>
      <c r="B21" s="570">
        <v>46.968419910000001</v>
      </c>
      <c r="C21" s="570">
        <v>48.61719892</v>
      </c>
      <c r="D21" s="570">
        <v>46.551736900000002</v>
      </c>
      <c r="E21" s="570">
        <v>46.761433949999997</v>
      </c>
      <c r="F21" s="570">
        <v>47.52908034</v>
      </c>
      <c r="G21" s="570">
        <v>104.67941505</v>
      </c>
      <c r="H21" s="571">
        <v>188.89878967999999</v>
      </c>
      <c r="I21" s="571">
        <v>152.20849539</v>
      </c>
      <c r="J21" s="571">
        <v>341.10728506999999</v>
      </c>
      <c r="L21" s="543"/>
    </row>
    <row r="22" spans="1:12" ht="15.75" customHeight="1" x14ac:dyDescent="0.2">
      <c r="A22" s="548" t="s">
        <v>133</v>
      </c>
      <c r="B22" s="549">
        <v>46.217849960000002</v>
      </c>
      <c r="C22" s="549">
        <v>46.282086839999998</v>
      </c>
      <c r="D22" s="549">
        <v>26.97876686</v>
      </c>
      <c r="E22" s="549">
        <v>45.891504279999999</v>
      </c>
      <c r="F22" s="549">
        <v>83.187665330000002</v>
      </c>
      <c r="G22" s="549">
        <v>169.48600159</v>
      </c>
      <c r="H22" s="370">
        <v>165.37020794</v>
      </c>
      <c r="I22" s="370">
        <v>252.67366691999999</v>
      </c>
      <c r="J22" s="370">
        <v>418.04387486000002</v>
      </c>
      <c r="L22" s="543"/>
    </row>
    <row r="23" spans="1:12" ht="15.75" customHeight="1" x14ac:dyDescent="0.2">
      <c r="A23" s="572" t="s">
        <v>134</v>
      </c>
      <c r="B23" s="573">
        <v>20.864616049999999</v>
      </c>
      <c r="C23" s="573">
        <v>12.51103769</v>
      </c>
      <c r="D23" s="573">
        <v>7.9133980700000004</v>
      </c>
      <c r="E23" s="573">
        <v>12.021962419999999</v>
      </c>
      <c r="F23" s="573">
        <v>22.825399659999999</v>
      </c>
      <c r="G23" s="573">
        <v>27.45851433</v>
      </c>
      <c r="H23" s="574">
        <v>53.311014229999998</v>
      </c>
      <c r="I23" s="574">
        <v>50.283913990000002</v>
      </c>
      <c r="J23" s="574">
        <v>103.59492822</v>
      </c>
      <c r="L23" s="543"/>
    </row>
    <row r="24" spans="1:12" ht="15.75" customHeight="1" x14ac:dyDescent="0.25">
      <c r="A24" s="556" t="s">
        <v>135</v>
      </c>
      <c r="B24" s="557">
        <v>101.01308793</v>
      </c>
      <c r="C24" s="557">
        <v>81.634259180000001</v>
      </c>
      <c r="D24" s="557">
        <v>55.131181660000003</v>
      </c>
      <c r="E24" s="557">
        <v>89.680090269999994</v>
      </c>
      <c r="F24" s="557">
        <v>169.77376144999999</v>
      </c>
      <c r="G24" s="557">
        <v>210.77485627999999</v>
      </c>
      <c r="H24" s="354">
        <v>327.45861903999997</v>
      </c>
      <c r="I24" s="354">
        <v>380.54861772999999</v>
      </c>
      <c r="J24" s="354">
        <v>708.00723676999996</v>
      </c>
      <c r="L24" s="543"/>
    </row>
    <row r="25" spans="1:12" ht="15.75" customHeight="1" x14ac:dyDescent="0.25">
      <c r="A25" s="575" t="s">
        <v>136</v>
      </c>
      <c r="B25" s="576">
        <v>64.460157289999998</v>
      </c>
      <c r="C25" s="576">
        <v>52.121289560000001</v>
      </c>
      <c r="D25" s="576">
        <v>36.62650893</v>
      </c>
      <c r="E25" s="576">
        <v>61.541637729999998</v>
      </c>
      <c r="F25" s="576">
        <v>88.256878200000003</v>
      </c>
      <c r="G25" s="576">
        <v>56.051166000000002</v>
      </c>
      <c r="H25" s="577">
        <v>214.74959351000001</v>
      </c>
      <c r="I25" s="577">
        <v>144.30804420000001</v>
      </c>
      <c r="J25" s="577">
        <v>359.05763770999999</v>
      </c>
      <c r="L25" s="543"/>
    </row>
    <row r="26" spans="1:12" ht="15.75" customHeight="1" x14ac:dyDescent="0.25">
      <c r="A26" s="556" t="s">
        <v>137</v>
      </c>
      <c r="B26" s="557">
        <v>170.30495112</v>
      </c>
      <c r="C26" s="557">
        <v>121.87733629</v>
      </c>
      <c r="D26" s="557">
        <v>96.186533139999995</v>
      </c>
      <c r="E26" s="557">
        <v>159.86199758999999</v>
      </c>
      <c r="F26" s="557">
        <v>303.77512415000001</v>
      </c>
      <c r="G26" s="557">
        <v>405.42862802000002</v>
      </c>
      <c r="H26" s="354">
        <v>548.23081814</v>
      </c>
      <c r="I26" s="354">
        <v>709.20375217000003</v>
      </c>
      <c r="J26" s="354">
        <v>1257.43457031</v>
      </c>
      <c r="L26" s="543"/>
    </row>
    <row r="27" spans="1:12" ht="15.75" customHeight="1" x14ac:dyDescent="0.2">
      <c r="A27" s="569" t="s">
        <v>138</v>
      </c>
      <c r="B27" s="570">
        <v>130.7314547</v>
      </c>
      <c r="C27" s="570">
        <v>93.279492410000003</v>
      </c>
      <c r="D27" s="570">
        <v>75.82542128</v>
      </c>
      <c r="E27" s="570">
        <v>112.17042425</v>
      </c>
      <c r="F27" s="570">
        <v>214.93283224000001</v>
      </c>
      <c r="G27" s="570">
        <v>294.48560348000001</v>
      </c>
      <c r="H27" s="571">
        <v>412.00679264000001</v>
      </c>
      <c r="I27" s="571">
        <v>509.41843571999999</v>
      </c>
      <c r="J27" s="571">
        <v>921.42522836000001</v>
      </c>
      <c r="L27" s="543"/>
    </row>
    <row r="28" spans="1:12" ht="15.75" customHeight="1" x14ac:dyDescent="0.2">
      <c r="A28" s="548" t="s">
        <v>139</v>
      </c>
      <c r="B28" s="549">
        <v>21.602073050000001</v>
      </c>
      <c r="C28" s="549">
        <v>14.85532274</v>
      </c>
      <c r="D28" s="549">
        <v>12.36959103</v>
      </c>
      <c r="E28" s="549">
        <v>35.333230440000001</v>
      </c>
      <c r="F28" s="549">
        <v>76.168431639999994</v>
      </c>
      <c r="G28" s="549">
        <v>76.406059670000005</v>
      </c>
      <c r="H28" s="370">
        <v>84.160217259999996</v>
      </c>
      <c r="I28" s="370">
        <v>152.57449131000001</v>
      </c>
      <c r="J28" s="370">
        <v>236.73470857000001</v>
      </c>
      <c r="L28" s="543"/>
    </row>
    <row r="29" spans="1:12" ht="15.75" customHeight="1" x14ac:dyDescent="0.2">
      <c r="A29" s="569" t="s">
        <v>140</v>
      </c>
      <c r="B29" s="570">
        <v>17.97142337</v>
      </c>
      <c r="C29" s="570">
        <v>13.742521139999999</v>
      </c>
      <c r="D29" s="570">
        <v>7.9915208299999998</v>
      </c>
      <c r="E29" s="570">
        <v>12.3583429</v>
      </c>
      <c r="F29" s="570">
        <v>12.67386027</v>
      </c>
      <c r="G29" s="570">
        <v>34.536964869999998</v>
      </c>
      <c r="H29" s="571">
        <v>52.06380824</v>
      </c>
      <c r="I29" s="571">
        <v>47.210825139999997</v>
      </c>
      <c r="J29" s="571">
        <v>99.274633379999997</v>
      </c>
      <c r="L29" s="543"/>
    </row>
    <row r="30" spans="1:12" ht="15.75" customHeight="1" x14ac:dyDescent="0.25">
      <c r="A30" s="556" t="s">
        <v>141</v>
      </c>
      <c r="B30" s="557">
        <v>100.30776399</v>
      </c>
      <c r="C30" s="557">
        <v>65.348852469999997</v>
      </c>
      <c r="D30" s="557">
        <v>42.212554099999998</v>
      </c>
      <c r="E30" s="557">
        <v>78.344644610000003</v>
      </c>
      <c r="F30" s="557">
        <v>109.27284529000001</v>
      </c>
      <c r="G30" s="557">
        <v>226.72774712</v>
      </c>
      <c r="H30" s="354">
        <v>286.21381516999998</v>
      </c>
      <c r="I30" s="354">
        <v>336.00059241000002</v>
      </c>
      <c r="J30" s="354">
        <v>622.21440758000006</v>
      </c>
      <c r="L30" s="543"/>
    </row>
    <row r="31" spans="1:12" ht="15.75" customHeight="1" x14ac:dyDescent="0.2">
      <c r="A31" s="569" t="s">
        <v>142</v>
      </c>
      <c r="B31" s="570">
        <v>21.448907169999998</v>
      </c>
      <c r="C31" s="570">
        <v>14.50262369</v>
      </c>
      <c r="D31" s="570">
        <v>10.55055831</v>
      </c>
      <c r="E31" s="570">
        <v>17.79754101</v>
      </c>
      <c r="F31" s="570">
        <v>28.024674430000001</v>
      </c>
      <c r="G31" s="570">
        <v>40.510654989999999</v>
      </c>
      <c r="H31" s="571">
        <v>64.299630179999994</v>
      </c>
      <c r="I31" s="571">
        <v>68.535329419999997</v>
      </c>
      <c r="J31" s="571">
        <v>132.83495959999999</v>
      </c>
      <c r="L31" s="543"/>
    </row>
    <row r="32" spans="1:12" ht="15.75" customHeight="1" x14ac:dyDescent="0.2">
      <c r="A32" s="548" t="s">
        <v>143</v>
      </c>
      <c r="B32" s="549">
        <v>57.714099650000001</v>
      </c>
      <c r="C32" s="549">
        <v>40.457835320000001</v>
      </c>
      <c r="D32" s="549">
        <v>24.678692689999998</v>
      </c>
      <c r="E32" s="549">
        <v>50.636039500000003</v>
      </c>
      <c r="F32" s="549">
        <v>35.45355069</v>
      </c>
      <c r="G32" s="549">
        <v>99.626598220000005</v>
      </c>
      <c r="H32" s="370">
        <v>173.48666716</v>
      </c>
      <c r="I32" s="370">
        <v>135.08014890999999</v>
      </c>
      <c r="J32" s="370">
        <v>308.56681607000002</v>
      </c>
      <c r="L32" s="543"/>
    </row>
    <row r="33" spans="1:12" ht="15.75" customHeight="1" x14ac:dyDescent="0.2">
      <c r="A33" s="572" t="s">
        <v>144</v>
      </c>
      <c r="B33" s="573">
        <v>21.144757169999998</v>
      </c>
      <c r="C33" s="573">
        <v>10.38839346</v>
      </c>
      <c r="D33" s="573">
        <v>6.9833030999999997</v>
      </c>
      <c r="E33" s="573">
        <v>9.9110641000000008</v>
      </c>
      <c r="F33" s="573">
        <v>45.794620170000002</v>
      </c>
      <c r="G33" s="573">
        <v>86.590493910000006</v>
      </c>
      <c r="H33" s="574">
        <v>48.427517829999999</v>
      </c>
      <c r="I33" s="574">
        <v>132.38511407999999</v>
      </c>
      <c r="J33" s="574">
        <v>180.81263190999999</v>
      </c>
      <c r="L33" s="543"/>
    </row>
    <row r="34" spans="1:12" ht="15.75" customHeight="1" x14ac:dyDescent="0.25">
      <c r="A34" s="561" t="s">
        <v>145</v>
      </c>
      <c r="B34" s="557">
        <v>695.94121819999998</v>
      </c>
      <c r="C34" s="557">
        <v>569.14716650000003</v>
      </c>
      <c r="D34" s="557">
        <v>402.80523341999998</v>
      </c>
      <c r="E34" s="557">
        <v>702.62584520999997</v>
      </c>
      <c r="F34" s="557">
        <v>1215.7695929900001</v>
      </c>
      <c r="G34" s="557">
        <v>1260.9753242199999</v>
      </c>
      <c r="H34" s="354">
        <v>2370.5194633299998</v>
      </c>
      <c r="I34" s="354">
        <v>2476.74491721</v>
      </c>
      <c r="J34" s="354">
        <v>4847.2643805400003</v>
      </c>
      <c r="L34" s="543"/>
    </row>
    <row r="35" spans="1:12" ht="15.75" customHeight="1" x14ac:dyDescent="0.25">
      <c r="A35" s="578" t="s">
        <v>146</v>
      </c>
      <c r="B35" s="579">
        <v>726.95711900000003</v>
      </c>
      <c r="C35" s="579">
        <v>594.25294185999996</v>
      </c>
      <c r="D35" s="579">
        <v>403.96243604</v>
      </c>
      <c r="E35" s="579">
        <v>710.78858249999996</v>
      </c>
      <c r="F35" s="579">
        <v>1191.0410755800001</v>
      </c>
      <c r="G35" s="579">
        <v>1293.0492996</v>
      </c>
      <c r="H35" s="580">
        <v>2435.9610794</v>
      </c>
      <c r="I35" s="580">
        <v>2484.0903751800001</v>
      </c>
      <c r="J35" s="580">
        <v>4920.0514545799997</v>
      </c>
      <c r="L35" s="543"/>
    </row>
    <row r="36" spans="1:12" ht="15.75" customHeight="1" x14ac:dyDescent="0.25">
      <c r="A36" s="558" t="s">
        <v>147</v>
      </c>
      <c r="B36" s="559">
        <v>31.015900800000001</v>
      </c>
      <c r="C36" s="559">
        <v>25.105775359999999</v>
      </c>
      <c r="D36" s="559">
        <v>1.1572026200000001</v>
      </c>
      <c r="E36" s="559">
        <v>8.1627372900000008</v>
      </c>
      <c r="F36" s="559">
        <v>-24.728517409999998</v>
      </c>
      <c r="G36" s="559">
        <v>32.07397538</v>
      </c>
      <c r="H36" s="560">
        <v>65.441616069999995</v>
      </c>
      <c r="I36" s="560">
        <v>7.34545797</v>
      </c>
      <c r="J36" s="560">
        <v>72.787074039999993</v>
      </c>
      <c r="L36" s="543"/>
    </row>
    <row r="37" spans="1:12" ht="15.75" customHeight="1" x14ac:dyDescent="0.2">
      <c r="A37" s="569" t="s">
        <v>148</v>
      </c>
      <c r="B37" s="570">
        <v>36.55293064</v>
      </c>
      <c r="C37" s="570">
        <v>29.51296962</v>
      </c>
      <c r="D37" s="570">
        <v>18.504672729999999</v>
      </c>
      <c r="E37" s="570">
        <v>28.138452539999999</v>
      </c>
      <c r="F37" s="570">
        <v>81.516883250000006</v>
      </c>
      <c r="G37" s="570">
        <v>154.72369028</v>
      </c>
      <c r="H37" s="571">
        <v>112.70902553000001</v>
      </c>
      <c r="I37" s="571">
        <v>236.24057353000001</v>
      </c>
      <c r="J37" s="571">
        <v>348.94959906000003</v>
      </c>
      <c r="L37" s="543"/>
    </row>
    <row r="38" spans="1:12" ht="15.75" customHeight="1" x14ac:dyDescent="0.2">
      <c r="A38" s="548" t="s">
        <v>149</v>
      </c>
      <c r="B38" s="549">
        <v>33.936562049999999</v>
      </c>
      <c r="C38" s="549">
        <v>13.127250310000001</v>
      </c>
      <c r="D38" s="549">
        <v>19.459671029999999</v>
      </c>
      <c r="E38" s="549">
        <v>36.180031900000003</v>
      </c>
      <c r="F38" s="549">
        <v>126.29449579</v>
      </c>
      <c r="G38" s="549">
        <v>176.13171793999999</v>
      </c>
      <c r="H38" s="370">
        <v>102.70351529</v>
      </c>
      <c r="I38" s="370">
        <v>302.42621372999997</v>
      </c>
      <c r="J38" s="370">
        <v>405.12972902000001</v>
      </c>
      <c r="L38" s="543"/>
    </row>
    <row r="39" spans="1:12" ht="15.75" customHeight="1" x14ac:dyDescent="0.2">
      <c r="A39" s="572" t="s">
        <v>150</v>
      </c>
      <c r="B39" s="573">
        <v>-2.61636859</v>
      </c>
      <c r="C39" s="573">
        <v>-16.385719309999999</v>
      </c>
      <c r="D39" s="573">
        <v>0.95499829999999997</v>
      </c>
      <c r="E39" s="573">
        <v>8.0415793600000001</v>
      </c>
      <c r="F39" s="573">
        <v>44.77761254</v>
      </c>
      <c r="G39" s="573">
        <v>21.408027659999998</v>
      </c>
      <c r="H39" s="574">
        <v>-10.00551024</v>
      </c>
      <c r="I39" s="574">
        <v>66.185640199999995</v>
      </c>
      <c r="J39" s="574">
        <v>56.180129960000002</v>
      </c>
      <c r="L39" s="543"/>
    </row>
    <row r="40" spans="1:12" ht="15.75" customHeight="1" x14ac:dyDescent="0.25">
      <c r="A40" s="561" t="s">
        <v>151</v>
      </c>
      <c r="B40" s="557">
        <v>732.49414883999998</v>
      </c>
      <c r="C40" s="557">
        <v>598.66013611999995</v>
      </c>
      <c r="D40" s="557">
        <v>421.30990615000002</v>
      </c>
      <c r="E40" s="557">
        <v>730.76429774999997</v>
      </c>
      <c r="F40" s="557">
        <v>1297.28647624</v>
      </c>
      <c r="G40" s="557">
        <v>1415.6990145</v>
      </c>
      <c r="H40" s="354">
        <v>2483.2284888600002</v>
      </c>
      <c r="I40" s="354">
        <v>2712.9854907399999</v>
      </c>
      <c r="J40" s="354">
        <v>5196.2139796000001</v>
      </c>
      <c r="L40" s="543"/>
    </row>
    <row r="41" spans="1:12" ht="15.75" customHeight="1" x14ac:dyDescent="0.25">
      <c r="A41" s="578" t="s">
        <v>152</v>
      </c>
      <c r="B41" s="579">
        <v>760.89368105000005</v>
      </c>
      <c r="C41" s="579">
        <v>607.38019216999999</v>
      </c>
      <c r="D41" s="579">
        <v>423.42210706999998</v>
      </c>
      <c r="E41" s="579">
        <v>746.96861439999998</v>
      </c>
      <c r="F41" s="579">
        <v>1317.33557137</v>
      </c>
      <c r="G41" s="579">
        <v>1469.1810175400001</v>
      </c>
      <c r="H41" s="580">
        <v>2538.6645946899998</v>
      </c>
      <c r="I41" s="580">
        <v>2786.5165889099999</v>
      </c>
      <c r="J41" s="580">
        <v>5325.1811835999997</v>
      </c>
      <c r="L41" s="543"/>
    </row>
    <row r="42" spans="1:12" ht="15.75" customHeight="1" x14ac:dyDescent="0.2">
      <c r="A42" s="553" t="s">
        <v>153</v>
      </c>
      <c r="B42" s="554">
        <v>28.39953221</v>
      </c>
      <c r="C42" s="554">
        <v>8.7200560500000002</v>
      </c>
      <c r="D42" s="554">
        <v>2.1122009199999998</v>
      </c>
      <c r="E42" s="554">
        <v>16.204316649999999</v>
      </c>
      <c r="F42" s="554">
        <v>20.049095130000001</v>
      </c>
      <c r="G42" s="554">
        <v>53.482003040000002</v>
      </c>
      <c r="H42" s="555">
        <v>55.436105830000002</v>
      </c>
      <c r="I42" s="555">
        <v>73.531098170000007</v>
      </c>
      <c r="J42" s="555">
        <v>128.96720400000001</v>
      </c>
      <c r="L42" s="543"/>
    </row>
    <row r="43" spans="1:12" s="7" customFormat="1" ht="15.75" customHeight="1" x14ac:dyDescent="0.25">
      <c r="A43" s="581" t="s">
        <v>262</v>
      </c>
      <c r="B43" s="576">
        <v>356.92312958000002</v>
      </c>
      <c r="C43" s="576">
        <v>266.95589411999998</v>
      </c>
      <c r="D43" s="576">
        <v>201.54043763999999</v>
      </c>
      <c r="E43" s="576">
        <v>306.06420206000001</v>
      </c>
      <c r="F43" s="576">
        <v>892.55921023999997</v>
      </c>
      <c r="G43" s="576">
        <v>1709.12478575</v>
      </c>
      <c r="H43" s="577">
        <v>1131.4836634000001</v>
      </c>
      <c r="I43" s="577">
        <v>2601.6839959899999</v>
      </c>
      <c r="J43" s="577">
        <v>3733.1676593900002</v>
      </c>
      <c r="L43" s="544"/>
    </row>
    <row r="44" spans="1:12" ht="15.75" customHeight="1" x14ac:dyDescent="0.2">
      <c r="A44" s="562" t="s">
        <v>154</v>
      </c>
      <c r="B44" s="549"/>
      <c r="C44" s="549"/>
      <c r="D44" s="549"/>
      <c r="E44" s="549"/>
      <c r="F44" s="549"/>
      <c r="G44" s="549"/>
      <c r="H44" s="563"/>
      <c r="I44" s="563"/>
      <c r="J44" s="563"/>
    </row>
    <row r="45" spans="1:12" ht="15.75" customHeight="1" x14ac:dyDescent="0.2">
      <c r="A45" s="569" t="s">
        <v>155</v>
      </c>
      <c r="B45" s="583">
        <v>0.16119555099999999</v>
      </c>
      <c r="C45" s="583">
        <v>0.15434605400000001</v>
      </c>
      <c r="D45" s="583">
        <v>0.152401381</v>
      </c>
      <c r="E45" s="583">
        <v>0.141799272</v>
      </c>
      <c r="F45" s="583">
        <v>0.15694097600000001</v>
      </c>
      <c r="G45" s="583">
        <v>0.197665381</v>
      </c>
      <c r="H45" s="584">
        <v>0.15232424</v>
      </c>
      <c r="I45" s="584">
        <v>0.177156756</v>
      </c>
      <c r="J45" s="584">
        <v>0.16473571000000001</v>
      </c>
    </row>
    <row r="46" spans="1:12" ht="15.75" customHeight="1" x14ac:dyDescent="0.2">
      <c r="A46" s="548" t="s">
        <v>156</v>
      </c>
      <c r="B46" s="565">
        <v>0.10286479499999999</v>
      </c>
      <c r="C46" s="565">
        <v>9.8545824000000004E-2</v>
      </c>
      <c r="D46" s="565">
        <v>0.10124815700000001</v>
      </c>
      <c r="E46" s="565">
        <v>9.7307657000000006E-2</v>
      </c>
      <c r="F46" s="565">
        <v>8.1585754999999996E-2</v>
      </c>
      <c r="G46" s="565">
        <v>5.2564975E-2</v>
      </c>
      <c r="H46" s="566">
        <v>9.9895275000000006E-2</v>
      </c>
      <c r="I46" s="566">
        <v>6.7179708000000005E-2</v>
      </c>
      <c r="J46" s="566">
        <v>8.3543800000000001E-2</v>
      </c>
    </row>
    <row r="47" spans="1:12" ht="15.75" customHeight="1" x14ac:dyDescent="0.2">
      <c r="A47" s="569" t="s">
        <v>157</v>
      </c>
      <c r="B47" s="583">
        <v>0.56957391999999996</v>
      </c>
      <c r="C47" s="583">
        <v>0.50473403299999997</v>
      </c>
      <c r="D47" s="583">
        <v>0.55712647800000004</v>
      </c>
      <c r="E47" s="583">
        <v>0.48393886600000002</v>
      </c>
      <c r="F47" s="583">
        <v>0.82509283</v>
      </c>
      <c r="G47" s="583">
        <v>1.602823071</v>
      </c>
      <c r="H47" s="584">
        <v>0.52633334300000001</v>
      </c>
      <c r="I47" s="584">
        <v>1.211161664</v>
      </c>
      <c r="J47" s="584">
        <v>0.86861544999999996</v>
      </c>
    </row>
    <row r="48" spans="1:12" ht="15.75" customHeight="1" x14ac:dyDescent="0.2">
      <c r="A48" s="752" t="s">
        <v>627</v>
      </c>
      <c r="B48" s="567">
        <v>3.533434497</v>
      </c>
      <c r="C48" s="567">
        <v>3.2701453630000001</v>
      </c>
      <c r="D48" s="567">
        <v>3.65565242</v>
      </c>
      <c r="E48" s="567">
        <v>3.412844491</v>
      </c>
      <c r="F48" s="567">
        <v>5.2573448489999999</v>
      </c>
      <c r="G48" s="567">
        <v>8.1087697839999997</v>
      </c>
      <c r="H48" s="568">
        <v>3.4553485469999998</v>
      </c>
      <c r="I48" s="568">
        <v>6.836666525</v>
      </c>
      <c r="J48" s="568">
        <v>5.272781782</v>
      </c>
    </row>
    <row r="49" spans="1:10" ht="15.75" customHeight="1" x14ac:dyDescent="0.25">
      <c r="A49" s="753" t="s">
        <v>631</v>
      </c>
      <c r="B49" s="586">
        <v>0.36416501800000001</v>
      </c>
      <c r="C49" s="586">
        <v>0.37226105199999998</v>
      </c>
      <c r="D49" s="586">
        <v>0.38736033399999997</v>
      </c>
      <c r="E49" s="586">
        <v>0.32727310900000001</v>
      </c>
      <c r="F49" s="586">
        <v>0.30157883600000002</v>
      </c>
      <c r="G49" s="586">
        <v>0.39152251500000002</v>
      </c>
      <c r="H49" s="587">
        <v>0.35906683299999997</v>
      </c>
      <c r="I49" s="587">
        <v>0.34511446600000001</v>
      </c>
      <c r="J49" s="587">
        <v>0.35219704099999999</v>
      </c>
    </row>
    <row r="50" spans="1:10" ht="15.75" customHeight="1" x14ac:dyDescent="0.25">
      <c r="A50" s="752" t="s">
        <v>632</v>
      </c>
      <c r="B50" s="349">
        <v>0.89713520499999999</v>
      </c>
      <c r="C50" s="349">
        <v>0.901454176</v>
      </c>
      <c r="D50" s="349">
        <v>0.89875184299999999</v>
      </c>
      <c r="E50" s="349">
        <v>0.90269234300000001</v>
      </c>
      <c r="F50" s="349">
        <v>0.91841424500000002</v>
      </c>
      <c r="G50" s="349">
        <v>0.94743502499999999</v>
      </c>
      <c r="H50" s="350">
        <v>0.90010472500000005</v>
      </c>
      <c r="I50" s="350">
        <v>0.93282029200000005</v>
      </c>
      <c r="J50" s="350">
        <v>0.91645620000000005</v>
      </c>
    </row>
    <row r="51" spans="1:10" ht="15.75" customHeight="1" x14ac:dyDescent="0.25">
      <c r="A51" s="572" t="s">
        <v>633</v>
      </c>
      <c r="B51" s="589">
        <v>0.22052717999999999</v>
      </c>
      <c r="C51" s="589">
        <v>0.183548405</v>
      </c>
      <c r="D51" s="589">
        <v>0.224159522</v>
      </c>
      <c r="E51" s="589">
        <v>0.17940731900000001</v>
      </c>
      <c r="F51" s="589">
        <v>0.201883175</v>
      </c>
      <c r="G51" s="589">
        <v>0.28707493699999997</v>
      </c>
      <c r="H51" s="590">
        <v>0.19994325700000001</v>
      </c>
      <c r="I51" s="590">
        <v>0.24417275299999999</v>
      </c>
      <c r="J51" s="590">
        <v>0.222049476</v>
      </c>
    </row>
    <row r="52" spans="1:10" ht="12.75" customHeight="1" x14ac:dyDescent="0.2">
      <c r="A52" s="217" t="s">
        <v>479</v>
      </c>
      <c r="B52" s="12"/>
      <c r="C52" s="12"/>
      <c r="D52" s="12"/>
      <c r="E52" s="12"/>
      <c r="F52" s="12"/>
      <c r="G52" s="12"/>
      <c r="H52" s="192"/>
      <c r="I52" s="192"/>
      <c r="J52" s="192"/>
    </row>
    <row r="53" spans="1:10" x14ac:dyDescent="0.2">
      <c r="A53" s="240" t="s">
        <v>748</v>
      </c>
      <c r="B53" s="3"/>
      <c r="D53" s="163"/>
      <c r="G53" s="163"/>
      <c r="H53" s="192"/>
      <c r="I53" s="192"/>
      <c r="J53" s="192"/>
    </row>
    <row r="54" spans="1:10" s="423" customFormat="1" x14ac:dyDescent="0.2">
      <c r="A54" s="445" t="s">
        <v>708</v>
      </c>
      <c r="B54" s="443"/>
      <c r="D54" s="446"/>
    </row>
    <row r="56" spans="1:10" ht="23.25" customHeight="1" x14ac:dyDescent="0.2">
      <c r="A56" s="27" t="s">
        <v>746</v>
      </c>
    </row>
    <row r="57" spans="1:10" ht="15" customHeight="1" thickBot="1" x14ac:dyDescent="0.25"/>
    <row r="58" spans="1:10" ht="15" customHeight="1" x14ac:dyDescent="0.2">
      <c r="A58" s="25"/>
      <c r="B58" s="482" t="s">
        <v>34</v>
      </c>
      <c r="C58" s="482" t="s">
        <v>533</v>
      </c>
      <c r="D58" s="482" t="s">
        <v>535</v>
      </c>
      <c r="E58" s="482" t="s">
        <v>97</v>
      </c>
      <c r="F58" s="482" t="s">
        <v>278</v>
      </c>
      <c r="G58" s="483">
        <v>300000</v>
      </c>
      <c r="H58" s="484" t="s">
        <v>294</v>
      </c>
      <c r="I58" s="484" t="s">
        <v>294</v>
      </c>
      <c r="J58" s="484" t="s">
        <v>61</v>
      </c>
    </row>
    <row r="59" spans="1:10" ht="15.95" customHeight="1" x14ac:dyDescent="0.2">
      <c r="A59" s="348" t="s">
        <v>65</v>
      </c>
      <c r="B59" s="485" t="s">
        <v>532</v>
      </c>
      <c r="C59" s="485" t="s">
        <v>35</v>
      </c>
      <c r="D59" s="485" t="s">
        <v>35</v>
      </c>
      <c r="E59" s="485" t="s">
        <v>35</v>
      </c>
      <c r="F59" s="485" t="s">
        <v>35</v>
      </c>
      <c r="G59" s="485" t="s">
        <v>36</v>
      </c>
      <c r="H59" s="486" t="s">
        <v>292</v>
      </c>
      <c r="I59" s="486" t="s">
        <v>293</v>
      </c>
      <c r="J59" s="486" t="s">
        <v>111</v>
      </c>
    </row>
    <row r="60" spans="1:10" ht="15.95" customHeight="1" thickBot="1" x14ac:dyDescent="0.25">
      <c r="A60" s="294" t="s">
        <v>81</v>
      </c>
      <c r="B60" s="487" t="s">
        <v>36</v>
      </c>
      <c r="C60" s="487" t="s">
        <v>534</v>
      </c>
      <c r="D60" s="487" t="s">
        <v>99</v>
      </c>
      <c r="E60" s="487" t="s">
        <v>100</v>
      </c>
      <c r="F60" s="487" t="s">
        <v>279</v>
      </c>
      <c r="G60" s="487" t="s">
        <v>101</v>
      </c>
      <c r="H60" s="488" t="s">
        <v>100</v>
      </c>
      <c r="I60" s="488" t="s">
        <v>101</v>
      </c>
      <c r="J60" s="488" t="s">
        <v>276</v>
      </c>
    </row>
    <row r="61" spans="1:10" ht="15.95" customHeight="1" x14ac:dyDescent="0.2">
      <c r="A61" s="197" t="s">
        <v>159</v>
      </c>
      <c r="B61" s="170"/>
      <c r="C61" s="170"/>
      <c r="D61" s="170"/>
      <c r="E61" s="170"/>
      <c r="F61" s="170"/>
      <c r="G61" s="170"/>
      <c r="H61" s="170"/>
      <c r="I61" s="170"/>
      <c r="J61" s="170"/>
    </row>
    <row r="62" spans="1:10" s="323" customFormat="1" ht="16.5" customHeight="1" x14ac:dyDescent="0.25">
      <c r="A62" s="448" t="s">
        <v>215</v>
      </c>
      <c r="B62" s="426">
        <f t="shared" ref="B62" si="0">B7/B$7</f>
        <v>1</v>
      </c>
      <c r="C62" s="426">
        <f t="shared" ref="C62:G67" si="1">C7/C$7</f>
        <v>1</v>
      </c>
      <c r="D62" s="426">
        <f t="shared" si="1"/>
        <v>1</v>
      </c>
      <c r="E62" s="426">
        <f t="shared" si="1"/>
        <v>1</v>
      </c>
      <c r="F62" s="426">
        <f t="shared" si="1"/>
        <v>1</v>
      </c>
      <c r="G62" s="426">
        <f t="shared" si="1"/>
        <v>1</v>
      </c>
      <c r="H62" s="449">
        <f t="shared" ref="H62:J67" si="2">H7/H$7</f>
        <v>1</v>
      </c>
      <c r="I62" s="449">
        <f t="shared" si="2"/>
        <v>1</v>
      </c>
      <c r="J62" s="449">
        <f t="shared" si="2"/>
        <v>1</v>
      </c>
    </row>
    <row r="63" spans="1:10" s="323" customFormat="1" ht="16.5" customHeight="1" x14ac:dyDescent="0.2">
      <c r="A63" s="450" t="s">
        <v>121</v>
      </c>
      <c r="B63" s="427">
        <f t="shared" ref="B63" si="3">B8/B$7</f>
        <v>0.24719348071586641</v>
      </c>
      <c r="C63" s="427">
        <f t="shared" si="1"/>
        <v>0.25722000222099445</v>
      </c>
      <c r="D63" s="427">
        <f t="shared" si="1"/>
        <v>0.26392602220967187</v>
      </c>
      <c r="E63" s="427">
        <f t="shared" si="1"/>
        <v>0.35137414243094939</v>
      </c>
      <c r="F63" s="427">
        <f t="shared" si="1"/>
        <v>0.41938558502058382</v>
      </c>
      <c r="G63" s="427">
        <f t="shared" si="1"/>
        <v>0.21640367174852518</v>
      </c>
      <c r="H63" s="442">
        <f t="shared" si="2"/>
        <v>0.28349978579608337</v>
      </c>
      <c r="I63" s="442">
        <f t="shared" si="2"/>
        <v>0.32113581934435714</v>
      </c>
      <c r="J63" s="442">
        <f t="shared" si="2"/>
        <v>0.30203081431332057</v>
      </c>
    </row>
    <row r="64" spans="1:10" s="323" customFormat="1" ht="16.5" customHeight="1" x14ac:dyDescent="0.2">
      <c r="A64" s="452" t="s">
        <v>122</v>
      </c>
      <c r="B64" s="428">
        <f t="shared" ref="B64" si="4">B9/B$7</f>
        <v>0.36416501793790185</v>
      </c>
      <c r="C64" s="428">
        <f t="shared" si="1"/>
        <v>0.37226105226418954</v>
      </c>
      <c r="D64" s="428">
        <f t="shared" si="1"/>
        <v>0.38736033363763894</v>
      </c>
      <c r="E64" s="428">
        <f t="shared" si="1"/>
        <v>0.3272731089753122</v>
      </c>
      <c r="F64" s="428">
        <f t="shared" si="1"/>
        <v>0.30157883611929298</v>
      </c>
      <c r="G64" s="428">
        <f t="shared" si="1"/>
        <v>0.39152251487590978</v>
      </c>
      <c r="H64" s="453">
        <f t="shared" si="2"/>
        <v>0.35906683273646656</v>
      </c>
      <c r="I64" s="453">
        <f t="shared" si="2"/>
        <v>0.34511446557240183</v>
      </c>
      <c r="J64" s="453">
        <f t="shared" si="2"/>
        <v>0.3521970409591631</v>
      </c>
    </row>
    <row r="65" spans="1:10" s="323" customFormat="1" ht="16.5" customHeight="1" x14ac:dyDescent="0.2">
      <c r="A65" s="450" t="s">
        <v>123</v>
      </c>
      <c r="B65" s="427">
        <f t="shared" ref="B65" si="5">B10/B$7</f>
        <v>1.6777639676559434E-2</v>
      </c>
      <c r="C65" s="427">
        <f t="shared" si="1"/>
        <v>1.494641987558439E-2</v>
      </c>
      <c r="D65" s="427">
        <f t="shared" si="1"/>
        <v>1.5662119582447537E-2</v>
      </c>
      <c r="E65" s="427">
        <f t="shared" si="1"/>
        <v>1.2112215024687204E-2</v>
      </c>
      <c r="F65" s="427">
        <f t="shared" si="1"/>
        <v>1.9716026724230677E-2</v>
      </c>
      <c r="G65" s="427">
        <f t="shared" si="1"/>
        <v>4.5669621393600798E-2</v>
      </c>
      <c r="H65" s="442">
        <f t="shared" si="2"/>
        <v>1.4750895705217617E-2</v>
      </c>
      <c r="I65" s="442">
        <f t="shared" si="2"/>
        <v>3.2278400157491588E-2</v>
      </c>
      <c r="J65" s="442">
        <f t="shared" si="2"/>
        <v>2.3380994422301699E-2</v>
      </c>
    </row>
    <row r="66" spans="1:10" s="323" customFormat="1" ht="16.5" customHeight="1" x14ac:dyDescent="0.2">
      <c r="A66" s="452" t="s">
        <v>124</v>
      </c>
      <c r="B66" s="428">
        <f t="shared" ref="B66" si="6">B11/B$7</f>
        <v>0.29734445259693704</v>
      </c>
      <c r="C66" s="428">
        <f t="shared" si="1"/>
        <v>0.30506739011646694</v>
      </c>
      <c r="D66" s="428">
        <f t="shared" si="1"/>
        <v>0.27191885629892343</v>
      </c>
      <c r="E66" s="428">
        <f t="shared" si="1"/>
        <v>0.24207291301020423</v>
      </c>
      <c r="F66" s="428">
        <f t="shared" si="1"/>
        <v>0.21872845016672635</v>
      </c>
      <c r="G66" s="428">
        <f t="shared" si="1"/>
        <v>0.32657475040343681</v>
      </c>
      <c r="H66" s="453">
        <f t="shared" si="2"/>
        <v>0.27849940303891052</v>
      </c>
      <c r="I66" s="453">
        <f t="shared" si="2"/>
        <v>0.27092952343724497</v>
      </c>
      <c r="J66" s="453">
        <f t="shared" si="2"/>
        <v>0.27477218628556721</v>
      </c>
    </row>
    <row r="67" spans="1:10" s="323" customFormat="1" ht="16.5" customHeight="1" x14ac:dyDescent="0.2">
      <c r="A67" s="454" t="s">
        <v>125</v>
      </c>
      <c r="B67" s="429">
        <f t="shared" ref="B67" si="7">B12/B$7</f>
        <v>7.4519409072735174E-2</v>
      </c>
      <c r="C67" s="429">
        <f t="shared" si="1"/>
        <v>5.0505135522764685E-2</v>
      </c>
      <c r="D67" s="429">
        <f t="shared" si="1"/>
        <v>6.1132668271318268E-2</v>
      </c>
      <c r="E67" s="429">
        <f t="shared" si="1"/>
        <v>6.716762055884698E-2</v>
      </c>
      <c r="F67" s="429">
        <f t="shared" si="1"/>
        <v>4.0591101969166196E-2</v>
      </c>
      <c r="G67" s="429">
        <f t="shared" si="1"/>
        <v>1.9829441578527365E-2</v>
      </c>
      <c r="H67" s="455">
        <f t="shared" si="2"/>
        <v>6.4183082723321933E-2</v>
      </c>
      <c r="I67" s="455">
        <f t="shared" si="2"/>
        <v>3.0541791488504499E-2</v>
      </c>
      <c r="J67" s="455">
        <f t="shared" si="2"/>
        <v>4.7618964019647388E-2</v>
      </c>
    </row>
    <row r="68" spans="1:10" s="323" customFormat="1" ht="16.5" customHeight="1" x14ac:dyDescent="0.25">
      <c r="A68" s="456" t="s">
        <v>212</v>
      </c>
      <c r="B68" s="430">
        <f t="shared" ref="B68" si="8">B13/B$13</f>
        <v>1</v>
      </c>
      <c r="C68" s="430">
        <f t="shared" ref="C68:J68" si="9">C13/C$13</f>
        <v>1</v>
      </c>
      <c r="D68" s="430">
        <f t="shared" si="9"/>
        <v>1</v>
      </c>
      <c r="E68" s="430">
        <f t="shared" si="9"/>
        <v>1</v>
      </c>
      <c r="F68" s="430">
        <f t="shared" si="9"/>
        <v>1</v>
      </c>
      <c r="G68" s="430">
        <f t="shared" si="9"/>
        <v>1</v>
      </c>
      <c r="H68" s="457">
        <f t="shared" si="9"/>
        <v>1</v>
      </c>
      <c r="I68" s="457">
        <f t="shared" si="9"/>
        <v>1</v>
      </c>
      <c r="J68" s="457">
        <f t="shared" si="9"/>
        <v>1</v>
      </c>
    </row>
    <row r="69" spans="1:10" s="323" customFormat="1" ht="16.5" customHeight="1" x14ac:dyDescent="0.2">
      <c r="A69" s="450" t="s">
        <v>63</v>
      </c>
      <c r="B69" s="427">
        <f t="shared" ref="B69" si="10">B14/B$13</f>
        <v>0.68635616663666144</v>
      </c>
      <c r="C69" s="427">
        <f t="shared" ref="C69:J69" si="11">C14/C$13</f>
        <v>0.62348968982321307</v>
      </c>
      <c r="D69" s="427">
        <f t="shared" si="11"/>
        <v>0.56531329368593619</v>
      </c>
      <c r="E69" s="427">
        <f t="shared" si="11"/>
        <v>0.57411372233463087</v>
      </c>
      <c r="F69" s="427">
        <f t="shared" si="11"/>
        <v>0.64285943006809387</v>
      </c>
      <c r="G69" s="427">
        <f t="shared" si="11"/>
        <v>0.46792865554441521</v>
      </c>
      <c r="H69" s="442">
        <f t="shared" si="11"/>
        <v>0.61749940491049982</v>
      </c>
      <c r="I69" s="442">
        <f t="shared" si="11"/>
        <v>0.55602299680407963</v>
      </c>
      <c r="J69" s="442">
        <f t="shared" si="11"/>
        <v>0.58677305519303469</v>
      </c>
    </row>
    <row r="70" spans="1:10" s="323" customFormat="1" ht="16.5" customHeight="1" x14ac:dyDescent="0.2">
      <c r="A70" s="452" t="s">
        <v>127</v>
      </c>
      <c r="B70" s="428">
        <f t="shared" ref="B70" si="12">B15/B$13</f>
        <v>0.50210659148444969</v>
      </c>
      <c r="C70" s="428">
        <f t="shared" ref="C70:J70" si="13">C15/C$13</f>
        <v>0.41026783710495296</v>
      </c>
      <c r="D70" s="428">
        <f t="shared" si="13"/>
        <v>0.36895090949093118</v>
      </c>
      <c r="E70" s="428">
        <f t="shared" si="13"/>
        <v>0.37795852482591974</v>
      </c>
      <c r="F70" s="428">
        <f t="shared" si="13"/>
        <v>0.28442412015327628</v>
      </c>
      <c r="G70" s="428">
        <f t="shared" si="13"/>
        <v>0.38171819632955822</v>
      </c>
      <c r="H70" s="453">
        <f t="shared" si="13"/>
        <v>0.42058089771024659</v>
      </c>
      <c r="I70" s="453">
        <f t="shared" si="13"/>
        <v>0.33272134273101095</v>
      </c>
      <c r="J70" s="453">
        <f t="shared" si="13"/>
        <v>0.37666806194990665</v>
      </c>
    </row>
    <row r="71" spans="1:10" s="323" customFormat="1" ht="16.5" customHeight="1" x14ac:dyDescent="0.2">
      <c r="A71" s="591" t="s">
        <v>128</v>
      </c>
      <c r="B71" s="592">
        <f t="shared" ref="B71" si="14">B16/B$13</f>
        <v>0.18424957515221171</v>
      </c>
      <c r="C71" s="592">
        <f t="shared" ref="C71:G78" si="15">C16/C$13</f>
        <v>0.21322185271826</v>
      </c>
      <c r="D71" s="592">
        <f t="shared" si="15"/>
        <v>0.19636238419500504</v>
      </c>
      <c r="E71" s="592">
        <f t="shared" si="15"/>
        <v>0.19615519750871113</v>
      </c>
      <c r="F71" s="592">
        <f t="shared" si="15"/>
        <v>0.35843530991481765</v>
      </c>
      <c r="G71" s="592">
        <f t="shared" si="15"/>
        <v>8.6210459214856955E-2</v>
      </c>
      <c r="H71" s="593">
        <f t="shared" ref="H71:J78" si="16">H16/H$13</f>
        <v>0.19691850720025325</v>
      </c>
      <c r="I71" s="593">
        <f t="shared" si="16"/>
        <v>0.22330165407306876</v>
      </c>
      <c r="J71" s="593">
        <f t="shared" si="16"/>
        <v>0.21010499324312795</v>
      </c>
    </row>
    <row r="72" spans="1:10" s="323" customFormat="1" ht="16.5" customHeight="1" x14ac:dyDescent="0.2">
      <c r="A72" s="594" t="s">
        <v>129</v>
      </c>
      <c r="B72" s="595">
        <f t="shared" ref="B72" si="17">B17/B$13</f>
        <v>0.13164271103204689</v>
      </c>
      <c r="C72" s="595">
        <f t="shared" si="15"/>
        <v>0.17342940079323632</v>
      </c>
      <c r="D72" s="595">
        <f t="shared" si="15"/>
        <v>0.20954799612781316</v>
      </c>
      <c r="E72" s="595">
        <f t="shared" si="15"/>
        <v>0.26037769361723495</v>
      </c>
      <c r="F72" s="595">
        <f t="shared" si="15"/>
        <v>0.21520430204128915</v>
      </c>
      <c r="G72" s="595">
        <f t="shared" si="15"/>
        <v>0.24920739008038023</v>
      </c>
      <c r="H72" s="596">
        <f t="shared" si="16"/>
        <v>0.19290620944622427</v>
      </c>
      <c r="I72" s="596">
        <f t="shared" si="16"/>
        <v>0.23208358982422442</v>
      </c>
      <c r="J72" s="596">
        <f t="shared" si="16"/>
        <v>0.21248734516294934</v>
      </c>
    </row>
    <row r="73" spans="1:10" s="323" customFormat="1" ht="16.5" customHeight="1" x14ac:dyDescent="0.2">
      <c r="A73" s="591" t="s">
        <v>130</v>
      </c>
      <c r="B73" s="592">
        <f t="shared" ref="B73" si="18">B18/B$13</f>
        <v>9.5006977688583003E-2</v>
      </c>
      <c r="C73" s="592">
        <f t="shared" si="15"/>
        <v>0.12977779029684655</v>
      </c>
      <c r="D73" s="592">
        <f t="shared" si="15"/>
        <v>0.16574636231655987</v>
      </c>
      <c r="E73" s="592">
        <f t="shared" si="15"/>
        <v>0.2001849941393862</v>
      </c>
      <c r="F73" s="592">
        <f t="shared" si="15"/>
        <v>0.13513828635068151</v>
      </c>
      <c r="G73" s="592">
        <f t="shared" si="15"/>
        <v>0.20253455676452781</v>
      </c>
      <c r="H73" s="593">
        <f t="shared" si="16"/>
        <v>0.14640817715041227</v>
      </c>
      <c r="I73" s="593">
        <f t="shared" si="16"/>
        <v>0.16859410196672242</v>
      </c>
      <c r="J73" s="593">
        <f t="shared" si="16"/>
        <v>0.15749686150443759</v>
      </c>
    </row>
    <row r="74" spans="1:10" s="323" customFormat="1" ht="16.5" customHeight="1" x14ac:dyDescent="0.2">
      <c r="A74" s="594" t="s">
        <v>131</v>
      </c>
      <c r="B74" s="595">
        <f t="shared" ref="B74" si="19">B19/B$13</f>
        <v>2.3018607590795039E-3</v>
      </c>
      <c r="C74" s="595">
        <f t="shared" si="15"/>
        <v>1.8153794407363753E-3</v>
      </c>
      <c r="D74" s="595">
        <f t="shared" si="15"/>
        <v>2.1173100482919814E-3</v>
      </c>
      <c r="E74" s="595">
        <f t="shared" si="15"/>
        <v>1.2246105363645798E-3</v>
      </c>
      <c r="F74" s="595">
        <f t="shared" si="15"/>
        <v>1.0385689859821591E-2</v>
      </c>
      <c r="G74" s="595">
        <f t="shared" si="15"/>
        <v>3.4495323305105854E-3</v>
      </c>
      <c r="H74" s="596">
        <f t="shared" si="16"/>
        <v>1.8341948403001365E-3</v>
      </c>
      <c r="I74" s="596">
        <f t="shared" si="16"/>
        <v>6.9425496688360656E-3</v>
      </c>
      <c r="J74" s="596">
        <f t="shared" si="16"/>
        <v>4.3873872238041605E-3</v>
      </c>
    </row>
    <row r="75" spans="1:10" s="323" customFormat="1" ht="16.5" customHeight="1" x14ac:dyDescent="0.2">
      <c r="A75" s="688" t="s">
        <v>544</v>
      </c>
      <c r="B75" s="592">
        <f t="shared" ref="B75" si="20">B20/B$13</f>
        <v>3.4333872584384389E-2</v>
      </c>
      <c r="C75" s="592">
        <f t="shared" si="15"/>
        <v>4.18362310556534E-2</v>
      </c>
      <c r="D75" s="592">
        <f t="shared" si="15"/>
        <v>4.1684323762961335E-2</v>
      </c>
      <c r="E75" s="592">
        <f t="shared" si="15"/>
        <v>5.8968088941484156E-2</v>
      </c>
      <c r="F75" s="592">
        <f t="shared" si="15"/>
        <v>6.9680325830786052E-2</v>
      </c>
      <c r="G75" s="592">
        <f t="shared" si="15"/>
        <v>4.3223300985341814E-2</v>
      </c>
      <c r="H75" s="593">
        <f t="shared" si="16"/>
        <v>4.4663837455511855E-2</v>
      </c>
      <c r="I75" s="593">
        <f t="shared" si="16"/>
        <v>5.6546938188665921E-2</v>
      </c>
      <c r="J75" s="593">
        <f t="shared" si="16"/>
        <v>5.060309643470761E-2</v>
      </c>
    </row>
    <row r="76" spans="1:10" s="323" customFormat="1" ht="16.5" customHeight="1" x14ac:dyDescent="0.2">
      <c r="A76" s="594" t="s">
        <v>132</v>
      </c>
      <c r="B76" s="595">
        <f t="shared" ref="B76" si="21">B21/B$13</f>
        <v>7.4951676778236664E-2</v>
      </c>
      <c r="C76" s="595">
        <f t="shared" si="15"/>
        <v>9.192063342915649E-2</v>
      </c>
      <c r="D76" s="595">
        <f t="shared" si="15"/>
        <v>0.12868487102290496</v>
      </c>
      <c r="E76" s="595">
        <f t="shared" si="15"/>
        <v>7.3937674390568892E-2</v>
      </c>
      <c r="F76" s="595">
        <f t="shared" si="15"/>
        <v>4.3936472720462888E-2</v>
      </c>
      <c r="G76" s="595">
        <f t="shared" si="15"/>
        <v>9.8168713561628373E-2</v>
      </c>
      <c r="H76" s="596">
        <f t="shared" si="16"/>
        <v>8.7870231456096348E-2</v>
      </c>
      <c r="I76" s="596">
        <f t="shared" si="16"/>
        <v>7.0857604095916529E-2</v>
      </c>
      <c r="J76" s="596">
        <f t="shared" si="16"/>
        <v>7.9367198276654435E-2</v>
      </c>
    </row>
    <row r="77" spans="1:10" s="323" customFormat="1" ht="16.5" customHeight="1" x14ac:dyDescent="0.2">
      <c r="A77" s="591" t="s">
        <v>133</v>
      </c>
      <c r="B77" s="592">
        <f t="shared" ref="B77" si="22">B22/B$13</f>
        <v>7.3753925685062685E-2</v>
      </c>
      <c r="C77" s="592">
        <f t="shared" si="15"/>
        <v>8.7505632435889158E-2</v>
      </c>
      <c r="D77" s="592">
        <f t="shared" si="15"/>
        <v>7.4578509093956552E-2</v>
      </c>
      <c r="E77" s="592">
        <f t="shared" si="15"/>
        <v>7.2562169594203363E-2</v>
      </c>
      <c r="F77" s="592">
        <f t="shared" si="15"/>
        <v>7.6899711972220786E-2</v>
      </c>
      <c r="G77" s="592">
        <f t="shared" si="15"/>
        <v>0.15894455213422021</v>
      </c>
      <c r="H77" s="593">
        <f t="shared" si="16"/>
        <v>7.6925418485987732E-2</v>
      </c>
      <c r="I77" s="593">
        <f t="shared" si="16"/>
        <v>0.11762714433387081</v>
      </c>
      <c r="J77" s="593">
        <f t="shared" si="16"/>
        <v>9.7268433002085389E-2</v>
      </c>
    </row>
    <row r="78" spans="1:10" s="323" customFormat="1" ht="16.5" customHeight="1" x14ac:dyDescent="0.2">
      <c r="A78" s="597" t="s">
        <v>134</v>
      </c>
      <c r="B78" s="598">
        <f t="shared" ref="B78" si="23">B23/B$13</f>
        <v>3.3295519867992271E-2</v>
      </c>
      <c r="C78" s="598">
        <f t="shared" si="15"/>
        <v>2.3654643518505093E-2</v>
      </c>
      <c r="D78" s="598">
        <f t="shared" si="15"/>
        <v>2.1875330069388993E-2</v>
      </c>
      <c r="E78" s="598">
        <f t="shared" si="15"/>
        <v>1.9008740063361885E-2</v>
      </c>
      <c r="F78" s="598">
        <f t="shared" si="15"/>
        <v>2.1100083197933234E-2</v>
      </c>
      <c r="G78" s="598">
        <f t="shared" si="15"/>
        <v>2.5750688679355951E-2</v>
      </c>
      <c r="H78" s="599">
        <f t="shared" si="16"/>
        <v>2.4798735701191846E-2</v>
      </c>
      <c r="I78" s="599">
        <f t="shared" si="16"/>
        <v>2.3408664941908526E-2</v>
      </c>
      <c r="J78" s="599">
        <f t="shared" si="16"/>
        <v>2.4103968365276181E-2</v>
      </c>
    </row>
    <row r="79" spans="1:10" s="323" customFormat="1" ht="16.5" customHeight="1" x14ac:dyDescent="0.25">
      <c r="A79" s="458" t="s">
        <v>160</v>
      </c>
      <c r="B79" s="431"/>
      <c r="C79" s="431"/>
      <c r="D79" s="431"/>
      <c r="E79" s="431"/>
      <c r="F79" s="431"/>
      <c r="G79" s="431"/>
      <c r="H79" s="459"/>
      <c r="I79" s="459"/>
      <c r="J79" s="459"/>
    </row>
    <row r="80" spans="1:10" s="323" customFormat="1" ht="16.5" customHeight="1" x14ac:dyDescent="0.25">
      <c r="A80" s="460" t="s">
        <v>213</v>
      </c>
      <c r="B80" s="432">
        <f t="shared" ref="B80" si="24">B26/B$26</f>
        <v>1</v>
      </c>
      <c r="C80" s="432">
        <f t="shared" ref="C80:G83" si="25">C26/C$26</f>
        <v>1</v>
      </c>
      <c r="D80" s="432">
        <f t="shared" si="25"/>
        <v>1</v>
      </c>
      <c r="E80" s="432">
        <f t="shared" si="25"/>
        <v>1</v>
      </c>
      <c r="F80" s="432">
        <f t="shared" si="25"/>
        <v>1</v>
      </c>
      <c r="G80" s="432">
        <f t="shared" si="25"/>
        <v>1</v>
      </c>
      <c r="H80" s="461">
        <f t="shared" ref="H80:J83" si="26">H26/H$26</f>
        <v>1</v>
      </c>
      <c r="I80" s="461">
        <f t="shared" si="26"/>
        <v>1</v>
      </c>
      <c r="J80" s="461">
        <f t="shared" si="26"/>
        <v>1</v>
      </c>
    </row>
    <row r="81" spans="1:10" s="323" customFormat="1" ht="16.5" customHeight="1" x14ac:dyDescent="0.2">
      <c r="A81" s="462" t="s">
        <v>138</v>
      </c>
      <c r="B81" s="433">
        <f t="shared" ref="B81" si="27">B27/B$26</f>
        <v>0.76763155645360082</v>
      </c>
      <c r="C81" s="433">
        <f t="shared" si="25"/>
        <v>0.76535552260550643</v>
      </c>
      <c r="D81" s="433">
        <f t="shared" si="25"/>
        <v>0.78831639736547843</v>
      </c>
      <c r="E81" s="433">
        <f t="shared" si="25"/>
        <v>0.701670352810709</v>
      </c>
      <c r="F81" s="433">
        <f t="shared" si="25"/>
        <v>0.70753927873919364</v>
      </c>
      <c r="G81" s="433">
        <f t="shared" si="25"/>
        <v>0.72635621445428089</v>
      </c>
      <c r="H81" s="463">
        <f t="shared" si="26"/>
        <v>0.75152067159928815</v>
      </c>
      <c r="I81" s="463">
        <f t="shared" si="26"/>
        <v>0.71829630647228948</v>
      </c>
      <c r="J81" s="463">
        <f t="shared" si="26"/>
        <v>0.73278184815042713</v>
      </c>
    </row>
    <row r="82" spans="1:10" s="323" customFormat="1" ht="16.5" customHeight="1" x14ac:dyDescent="0.2">
      <c r="A82" s="450" t="s">
        <v>139</v>
      </c>
      <c r="B82" s="427">
        <f t="shared" ref="B82" si="28">B28/B$26</f>
        <v>0.12684348228243103</v>
      </c>
      <c r="C82" s="427">
        <f t="shared" si="25"/>
        <v>0.1218874910808079</v>
      </c>
      <c r="D82" s="427">
        <f t="shared" si="25"/>
        <v>0.12860002981910157</v>
      </c>
      <c r="E82" s="427">
        <f t="shared" si="25"/>
        <v>0.22102332619800966</v>
      </c>
      <c r="F82" s="427">
        <f t="shared" si="25"/>
        <v>0.25073952929203336</v>
      </c>
      <c r="G82" s="427">
        <f t="shared" si="25"/>
        <v>0.18845748521298514</v>
      </c>
      <c r="H82" s="442">
        <f t="shared" si="26"/>
        <v>0.15351237923021735</v>
      </c>
      <c r="I82" s="442">
        <f t="shared" si="26"/>
        <v>0.21513491834068452</v>
      </c>
      <c r="J82" s="442">
        <f t="shared" si="26"/>
        <v>0.18826801342962673</v>
      </c>
    </row>
    <row r="83" spans="1:10" s="323" customFormat="1" ht="16.5" customHeight="1" x14ac:dyDescent="0.2">
      <c r="A83" s="464" t="s">
        <v>140</v>
      </c>
      <c r="B83" s="434">
        <f t="shared" ref="B83" si="29">B29/B$26</f>
        <v>0.10552496126396821</v>
      </c>
      <c r="C83" s="434">
        <f t="shared" si="25"/>
        <v>0.11275698631368569</v>
      </c>
      <c r="D83" s="434">
        <f t="shared" si="25"/>
        <v>8.3083572815420018E-2</v>
      </c>
      <c r="E83" s="434">
        <f t="shared" si="25"/>
        <v>7.7306320991281444E-2</v>
      </c>
      <c r="F83" s="434">
        <f t="shared" si="25"/>
        <v>4.1721191968772997E-2</v>
      </c>
      <c r="G83" s="434">
        <f t="shared" si="25"/>
        <v>8.5186300332733958E-2</v>
      </c>
      <c r="H83" s="465">
        <f t="shared" si="26"/>
        <v>9.4966949170494516E-2</v>
      </c>
      <c r="I83" s="465">
        <f t="shared" si="26"/>
        <v>6.6568775187025947E-2</v>
      </c>
      <c r="J83" s="465">
        <f t="shared" si="26"/>
        <v>7.8950138419946136E-2</v>
      </c>
    </row>
    <row r="84" spans="1:10" s="323" customFormat="1" ht="16.5" customHeight="1" x14ac:dyDescent="0.25">
      <c r="A84" s="460" t="s">
        <v>214</v>
      </c>
      <c r="B84" s="432">
        <f t="shared" ref="B84" si="30">B30/B$30</f>
        <v>1</v>
      </c>
      <c r="C84" s="432">
        <f t="shared" ref="C84:G87" si="31">C30/C$30</f>
        <v>1</v>
      </c>
      <c r="D84" s="432">
        <f t="shared" si="31"/>
        <v>1</v>
      </c>
      <c r="E84" s="432">
        <f t="shared" si="31"/>
        <v>1</v>
      </c>
      <c r="F84" s="432">
        <f t="shared" si="31"/>
        <v>1</v>
      </c>
      <c r="G84" s="432">
        <f t="shared" si="31"/>
        <v>1</v>
      </c>
      <c r="H84" s="461">
        <f t="shared" ref="H84:J87" si="32">H30/H$30</f>
        <v>1</v>
      </c>
      <c r="I84" s="461">
        <f t="shared" si="32"/>
        <v>1</v>
      </c>
      <c r="J84" s="461">
        <f t="shared" si="32"/>
        <v>1</v>
      </c>
    </row>
    <row r="85" spans="1:10" s="323" customFormat="1" ht="16.5" customHeight="1" x14ac:dyDescent="0.2">
      <c r="A85" s="462" t="s">
        <v>142</v>
      </c>
      <c r="B85" s="433">
        <f t="shared" ref="B85" si="33">B31/B$30</f>
        <v>0.213830976953472</v>
      </c>
      <c r="C85" s="433">
        <f t="shared" si="31"/>
        <v>0.22192621816362862</v>
      </c>
      <c r="D85" s="433">
        <f t="shared" si="31"/>
        <v>0.2499388756483702</v>
      </c>
      <c r="E85" s="433">
        <f t="shared" si="31"/>
        <v>0.22716984802976947</v>
      </c>
      <c r="F85" s="433">
        <f t="shared" si="31"/>
        <v>0.25646512960859685</v>
      </c>
      <c r="G85" s="433">
        <f t="shared" si="31"/>
        <v>0.17867532979348558</v>
      </c>
      <c r="H85" s="463">
        <f t="shared" si="32"/>
        <v>0.22465592774341969</v>
      </c>
      <c r="I85" s="463">
        <f t="shared" si="32"/>
        <v>0.20397383507101297</v>
      </c>
      <c r="J85" s="463">
        <f t="shared" si="32"/>
        <v>0.21348743774133996</v>
      </c>
    </row>
    <row r="86" spans="1:10" s="323" customFormat="1" ht="16.5" customHeight="1" x14ac:dyDescent="0.2">
      <c r="A86" s="450" t="s">
        <v>143</v>
      </c>
      <c r="B86" s="427">
        <f t="shared" ref="B86" si="34">B32/B$30</f>
        <v>0.57537021417159395</v>
      </c>
      <c r="C86" s="427">
        <f t="shared" si="31"/>
        <v>0.61910552046148271</v>
      </c>
      <c r="D86" s="427">
        <f t="shared" si="31"/>
        <v>0.58462922266056394</v>
      </c>
      <c r="E86" s="427">
        <f t="shared" si="31"/>
        <v>0.64632419678545272</v>
      </c>
      <c r="F86" s="427">
        <f t="shared" si="31"/>
        <v>0.32444978069262825</v>
      </c>
      <c r="G86" s="427">
        <f t="shared" si="31"/>
        <v>0.43941070065531379</v>
      </c>
      <c r="H86" s="442">
        <f t="shared" si="32"/>
        <v>0.60614358205230445</v>
      </c>
      <c r="I86" s="442">
        <f t="shared" si="32"/>
        <v>0.40202354389057243</v>
      </c>
      <c r="J86" s="442">
        <f t="shared" si="32"/>
        <v>0.49591718274432051</v>
      </c>
    </row>
    <row r="87" spans="1:10" s="323" customFormat="1" ht="16.5" customHeight="1" x14ac:dyDescent="0.2">
      <c r="A87" s="466" t="s">
        <v>144</v>
      </c>
      <c r="B87" s="435">
        <f t="shared" ref="B87" si="35">B33/B$30</f>
        <v>0.21079880887493402</v>
      </c>
      <c r="C87" s="435">
        <f t="shared" si="31"/>
        <v>0.15896826137488868</v>
      </c>
      <c r="D87" s="435">
        <f t="shared" si="31"/>
        <v>0.16543190169106589</v>
      </c>
      <c r="E87" s="435">
        <f t="shared" si="31"/>
        <v>0.12650595518477775</v>
      </c>
      <c r="F87" s="435">
        <f t="shared" si="31"/>
        <v>0.41908508969877489</v>
      </c>
      <c r="G87" s="435">
        <f t="shared" si="31"/>
        <v>0.38191396955120066</v>
      </c>
      <c r="H87" s="467">
        <f t="shared" si="32"/>
        <v>0.16920049020427586</v>
      </c>
      <c r="I87" s="467">
        <f t="shared" si="32"/>
        <v>0.39400262103841444</v>
      </c>
      <c r="J87" s="467">
        <f t="shared" si="32"/>
        <v>0.29059537951433945</v>
      </c>
    </row>
    <row r="88" spans="1:10" ht="12.75" customHeight="1" x14ac:dyDescent="0.2">
      <c r="A88" s="217" t="s">
        <v>480</v>
      </c>
      <c r="B88" s="12"/>
      <c r="C88" s="12"/>
      <c r="D88" s="12"/>
      <c r="E88" s="12"/>
      <c r="F88" s="12"/>
      <c r="G88" s="12"/>
      <c r="H88" s="192"/>
      <c r="I88" s="192"/>
      <c r="J88" s="192"/>
    </row>
    <row r="89" spans="1:10" ht="15" customHeight="1" x14ac:dyDescent="0.2">
      <c r="A89" s="240" t="s">
        <v>749</v>
      </c>
      <c r="B89" s="12"/>
      <c r="C89" s="12"/>
      <c r="D89" s="12"/>
      <c r="E89" s="12"/>
      <c r="F89" s="12"/>
      <c r="G89" s="12"/>
      <c r="H89" s="192"/>
      <c r="I89" s="192"/>
      <c r="J89" s="192"/>
    </row>
    <row r="90" spans="1:10" s="423" customFormat="1" x14ac:dyDescent="0.2">
      <c r="A90" s="445" t="s">
        <v>708</v>
      </c>
      <c r="B90" s="443"/>
      <c r="D90" s="446"/>
    </row>
    <row r="91" spans="1:10" x14ac:dyDescent="0.2">
      <c r="A91" s="216"/>
      <c r="B91" s="3"/>
      <c r="D91" s="163"/>
      <c r="G91" s="163"/>
    </row>
    <row r="92" spans="1:10" x14ac:dyDescent="0.2">
      <c r="A92" s="198"/>
      <c r="B92" s="3"/>
      <c r="D92" s="163"/>
      <c r="G92" s="163"/>
    </row>
    <row r="93" spans="1:10" ht="51" customHeight="1" x14ac:dyDescent="0.2">
      <c r="A93" s="816" t="s">
        <v>747</v>
      </c>
      <c r="B93" s="817"/>
      <c r="C93" s="817"/>
      <c r="D93" s="817"/>
      <c r="E93" s="817"/>
      <c r="F93" s="817"/>
      <c r="G93" s="817"/>
      <c r="H93" s="817"/>
      <c r="I93" s="817"/>
      <c r="J93" s="818"/>
    </row>
    <row r="95" spans="1:10" s="423" customFormat="1" ht="12.75" customHeight="1" x14ac:dyDescent="0.2">
      <c r="A95" s="767" t="s">
        <v>164</v>
      </c>
      <c r="B95" s="768"/>
      <c r="C95" s="768"/>
      <c r="D95" s="769"/>
      <c r="E95" s="769"/>
      <c r="F95" s="769"/>
      <c r="G95" s="769"/>
      <c r="H95" s="769"/>
      <c r="I95" s="769"/>
      <c r="J95" s="769"/>
    </row>
    <row r="96" spans="1:10" s="423" customFormat="1" ht="39" customHeight="1" x14ac:dyDescent="0.2">
      <c r="A96" s="813" t="s">
        <v>165</v>
      </c>
      <c r="B96" s="813"/>
      <c r="C96" s="813"/>
      <c r="D96" s="813"/>
      <c r="E96" s="813"/>
      <c r="F96" s="813"/>
      <c r="G96" s="813"/>
      <c r="H96" s="813"/>
      <c r="I96" s="813"/>
      <c r="J96" s="813"/>
    </row>
    <row r="97" spans="1:10" s="423" customFormat="1" ht="12.75" customHeight="1" x14ac:dyDescent="0.3">
      <c r="A97" s="469"/>
      <c r="B97" s="768"/>
      <c r="C97" s="768"/>
      <c r="D97" s="769"/>
      <c r="E97" s="769"/>
      <c r="F97" s="769"/>
      <c r="G97" s="769"/>
      <c r="H97" s="769"/>
      <c r="I97" s="769"/>
      <c r="J97" s="769"/>
    </row>
    <row r="98" spans="1:10" s="423" customFormat="1" ht="24.75" customHeight="1" x14ac:dyDescent="0.2">
      <c r="A98" s="814" t="s">
        <v>709</v>
      </c>
      <c r="B98" s="814"/>
      <c r="C98" s="814"/>
      <c r="D98" s="814"/>
      <c r="E98" s="814"/>
      <c r="F98" s="814"/>
      <c r="G98" s="814"/>
      <c r="H98" s="814"/>
      <c r="I98" s="814"/>
      <c r="J98" s="814"/>
    </row>
    <row r="99" spans="1:10" s="423" customFormat="1" ht="12.75" customHeight="1" x14ac:dyDescent="0.3">
      <c r="A99" s="469"/>
      <c r="B99" s="768"/>
      <c r="C99" s="768"/>
      <c r="D99" s="769"/>
      <c r="E99" s="769"/>
      <c r="F99" s="769"/>
      <c r="G99" s="769"/>
      <c r="H99" s="769"/>
      <c r="I99" s="769"/>
      <c r="J99" s="769"/>
    </row>
    <row r="100" spans="1:10" ht="26.25" customHeight="1" x14ac:dyDescent="0.2">
      <c r="A100" s="815" t="s">
        <v>710</v>
      </c>
      <c r="B100" s="815"/>
      <c r="C100" s="815"/>
      <c r="D100" s="815"/>
      <c r="E100" s="815"/>
      <c r="F100" s="815"/>
      <c r="G100" s="815"/>
      <c r="H100" s="815"/>
      <c r="I100" s="815"/>
      <c r="J100" s="815"/>
    </row>
    <row r="101" spans="1:10" ht="12.75" customHeight="1" x14ac:dyDescent="0.2">
      <c r="A101" s="770"/>
      <c r="B101" s="764"/>
      <c r="C101" s="764"/>
      <c r="D101" s="764"/>
      <c r="E101" s="764"/>
      <c r="F101" s="764"/>
      <c r="G101" s="47"/>
      <c r="H101" s="47"/>
      <c r="I101" s="47"/>
      <c r="J101" s="47"/>
    </row>
    <row r="102" spans="1:10" ht="12.75" customHeight="1" x14ac:dyDescent="0.2">
      <c r="A102" s="815" t="s">
        <v>711</v>
      </c>
      <c r="B102" s="815"/>
      <c r="C102" s="815"/>
      <c r="D102" s="815"/>
      <c r="E102" s="815"/>
      <c r="F102" s="815"/>
      <c r="G102" s="815"/>
      <c r="H102" s="815"/>
      <c r="I102" s="815"/>
      <c r="J102" s="815"/>
    </row>
    <row r="103" spans="1:10" ht="12.75" customHeight="1" x14ac:dyDescent="0.2">
      <c r="A103" s="765"/>
      <c r="B103" s="765"/>
      <c r="C103" s="765"/>
      <c r="D103" s="765"/>
      <c r="E103" s="765"/>
      <c r="F103" s="765"/>
      <c r="G103" s="47"/>
      <c r="H103" s="47"/>
      <c r="I103" s="47"/>
      <c r="J103" s="47"/>
    </row>
    <row r="104" spans="1:10" ht="24.75" customHeight="1" x14ac:dyDescent="0.2">
      <c r="A104" s="815" t="s">
        <v>712</v>
      </c>
      <c r="B104" s="815"/>
      <c r="C104" s="815"/>
      <c r="D104" s="815"/>
      <c r="E104" s="815"/>
      <c r="F104" s="815"/>
      <c r="G104" s="815"/>
      <c r="H104" s="815"/>
      <c r="I104" s="815"/>
      <c r="J104" s="815"/>
    </row>
    <row r="105" spans="1:10" ht="12.75" customHeight="1" x14ac:dyDescent="0.2">
      <c r="A105" s="764"/>
      <c r="B105" s="764"/>
      <c r="C105" s="764"/>
      <c r="D105" s="764"/>
      <c r="E105" s="764"/>
      <c r="F105" s="764"/>
      <c r="G105" s="47"/>
      <c r="H105" s="47"/>
      <c r="I105" s="47"/>
      <c r="J105" s="47"/>
    </row>
    <row r="106" spans="1:10" ht="21" customHeight="1" x14ac:dyDescent="0.2">
      <c r="A106" s="815" t="s">
        <v>713</v>
      </c>
      <c r="B106" s="815"/>
      <c r="C106" s="815"/>
      <c r="D106" s="815"/>
      <c r="E106" s="815"/>
      <c r="F106" s="815"/>
      <c r="G106" s="815"/>
      <c r="H106" s="815"/>
      <c r="I106" s="815"/>
      <c r="J106" s="815"/>
    </row>
    <row r="107" spans="1:10" ht="12.75" customHeight="1" x14ac:dyDescent="0.2">
      <c r="A107" s="764"/>
      <c r="B107" s="764"/>
      <c r="C107" s="764"/>
      <c r="D107" s="764"/>
      <c r="E107" s="764"/>
      <c r="F107" s="764"/>
      <c r="G107" s="47"/>
      <c r="H107" s="47"/>
      <c r="I107" s="47"/>
      <c r="J107" s="47"/>
    </row>
    <row r="108" spans="1:10" ht="48.75" customHeight="1" x14ac:dyDescent="0.2">
      <c r="A108" s="815" t="s">
        <v>714</v>
      </c>
      <c r="B108" s="815"/>
      <c r="C108" s="815"/>
      <c r="D108" s="815"/>
      <c r="E108" s="815"/>
      <c r="F108" s="815"/>
      <c r="G108" s="815"/>
      <c r="H108" s="815"/>
      <c r="I108" s="815"/>
      <c r="J108" s="815"/>
    </row>
    <row r="109" spans="1:10" ht="12.75" customHeight="1" x14ac:dyDescent="0.2">
      <c r="A109" s="770"/>
      <c r="B109" s="764"/>
      <c r="C109" s="764"/>
      <c r="D109" s="764"/>
      <c r="E109" s="764"/>
      <c r="F109" s="764"/>
      <c r="G109" s="47"/>
      <c r="H109" s="47"/>
      <c r="I109" s="47"/>
      <c r="J109" s="47"/>
    </row>
    <row r="110" spans="1:10" ht="27" customHeight="1" x14ac:dyDescent="0.2">
      <c r="A110" s="815" t="s">
        <v>715</v>
      </c>
      <c r="B110" s="815"/>
      <c r="C110" s="815"/>
      <c r="D110" s="815"/>
      <c r="E110" s="815"/>
      <c r="F110" s="815"/>
      <c r="G110" s="815"/>
      <c r="H110" s="815"/>
      <c r="I110" s="815"/>
      <c r="J110" s="815"/>
    </row>
    <row r="111" spans="1:10" ht="12.75" customHeight="1" x14ac:dyDescent="0.2">
      <c r="A111" s="771"/>
      <c r="B111" s="764"/>
      <c r="C111" s="764"/>
      <c r="D111" s="764"/>
      <c r="E111" s="764"/>
      <c r="F111" s="764"/>
      <c r="G111" s="47"/>
      <c r="H111" s="47"/>
      <c r="I111" s="47"/>
      <c r="J111" s="47"/>
    </row>
    <row r="112" spans="1:10" ht="19.5" customHeight="1" x14ac:dyDescent="0.2">
      <c r="A112" s="815" t="s">
        <v>716</v>
      </c>
      <c r="B112" s="815"/>
      <c r="C112" s="815"/>
      <c r="D112" s="815"/>
      <c r="E112" s="815"/>
      <c r="F112" s="815"/>
      <c r="G112" s="815"/>
      <c r="H112" s="815"/>
      <c r="I112" s="815"/>
      <c r="J112" s="815"/>
    </row>
    <row r="113" spans="1:10" ht="12.75" customHeight="1" x14ac:dyDescent="0.2">
      <c r="A113" s="771"/>
      <c r="B113" s="764"/>
      <c r="C113" s="764"/>
      <c r="D113" s="764"/>
      <c r="E113" s="764"/>
      <c r="F113" s="764"/>
      <c r="G113" s="47"/>
      <c r="H113" s="47"/>
      <c r="I113" s="47"/>
      <c r="J113" s="47"/>
    </row>
    <row r="114" spans="1:10" ht="22.5" customHeight="1" x14ac:dyDescent="0.2">
      <c r="A114" s="815" t="s">
        <v>717</v>
      </c>
      <c r="B114" s="815"/>
      <c r="C114" s="815"/>
      <c r="D114" s="815"/>
      <c r="E114" s="815"/>
      <c r="F114" s="815"/>
      <c r="G114" s="815"/>
      <c r="H114" s="815"/>
      <c r="I114" s="815"/>
      <c r="J114" s="815"/>
    </row>
    <row r="115" spans="1:10" ht="12" customHeight="1" x14ac:dyDescent="0.2">
      <c r="A115" s="765"/>
      <c r="B115" s="765"/>
      <c r="C115" s="765"/>
      <c r="D115" s="765"/>
      <c r="E115" s="765"/>
      <c r="F115" s="765"/>
      <c r="G115" s="47"/>
      <c r="H115" s="47"/>
      <c r="I115" s="47"/>
      <c r="J115" s="47"/>
    </row>
    <row r="116" spans="1:10" ht="39.75" customHeight="1" x14ac:dyDescent="0.2">
      <c r="A116" s="815" t="s">
        <v>718</v>
      </c>
      <c r="B116" s="815"/>
      <c r="C116" s="815"/>
      <c r="D116" s="815"/>
      <c r="E116" s="815"/>
      <c r="F116" s="815"/>
      <c r="G116" s="815"/>
      <c r="H116" s="815"/>
      <c r="I116" s="815"/>
      <c r="J116" s="815"/>
    </row>
    <row r="117" spans="1:10" ht="12.75" customHeight="1" x14ac:dyDescent="0.2">
      <c r="A117" s="771"/>
      <c r="B117" s="764"/>
      <c r="C117" s="764"/>
      <c r="D117" s="764"/>
      <c r="E117" s="764"/>
      <c r="F117" s="764"/>
      <c r="G117" s="47"/>
      <c r="H117" s="47"/>
      <c r="I117" s="47"/>
      <c r="J117" s="47"/>
    </row>
    <row r="118" spans="1:10" ht="33.75" customHeight="1" x14ac:dyDescent="0.2">
      <c r="A118" s="815" t="s">
        <v>719</v>
      </c>
      <c r="B118" s="815"/>
      <c r="C118" s="815"/>
      <c r="D118" s="815"/>
      <c r="E118" s="815"/>
      <c r="F118" s="815"/>
      <c r="G118" s="815"/>
      <c r="H118" s="815"/>
      <c r="I118" s="815"/>
      <c r="J118" s="815"/>
    </row>
    <row r="119" spans="1:10" ht="12.75" customHeight="1" x14ac:dyDescent="0.2">
      <c r="A119" s="771"/>
      <c r="B119" s="764"/>
      <c r="C119" s="764"/>
      <c r="D119" s="764"/>
      <c r="E119" s="764"/>
      <c r="F119" s="764"/>
      <c r="G119" s="47"/>
      <c r="H119" s="47"/>
      <c r="I119" s="47"/>
      <c r="J119" s="47"/>
    </row>
    <row r="120" spans="1:10" ht="21" customHeight="1" x14ac:dyDescent="0.2">
      <c r="A120" s="815" t="s">
        <v>720</v>
      </c>
      <c r="B120" s="815"/>
      <c r="C120" s="815"/>
      <c r="D120" s="815"/>
      <c r="E120" s="815"/>
      <c r="F120" s="815"/>
      <c r="G120" s="815"/>
      <c r="H120" s="815"/>
      <c r="I120" s="815"/>
      <c r="J120" s="815"/>
    </row>
    <row r="121" spans="1:10" s="423" customFormat="1" ht="12.75" customHeight="1" x14ac:dyDescent="0.2">
      <c r="A121" s="772"/>
      <c r="B121" s="768"/>
      <c r="C121" s="768"/>
      <c r="D121" s="769"/>
      <c r="E121" s="769"/>
      <c r="F121" s="769"/>
      <c r="G121" s="769"/>
      <c r="H121" s="769"/>
      <c r="I121" s="769"/>
      <c r="J121" s="769"/>
    </row>
    <row r="122" spans="1:10" s="423" customFormat="1" ht="14.25" customHeight="1" x14ac:dyDescent="0.2">
      <c r="A122" s="812" t="s">
        <v>166</v>
      </c>
      <c r="B122" s="812"/>
      <c r="C122" s="812"/>
      <c r="D122" s="812"/>
      <c r="E122" s="812"/>
      <c r="F122" s="812"/>
      <c r="G122" s="812"/>
      <c r="H122" s="812"/>
      <c r="I122" s="812"/>
      <c r="J122" s="812"/>
    </row>
    <row r="123" spans="1:10" s="423" customFormat="1" ht="12.75" customHeight="1" x14ac:dyDescent="0.2">
      <c r="A123" s="773" t="s">
        <v>167</v>
      </c>
      <c r="B123" s="768"/>
      <c r="C123" s="768"/>
      <c r="D123" s="769"/>
      <c r="E123" s="769"/>
      <c r="F123" s="769"/>
      <c r="G123" s="769"/>
      <c r="H123" s="769"/>
      <c r="I123" s="769"/>
      <c r="J123" s="769"/>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honeticPr fontId="3" type="noConversion"/>
  <pageMargins left="0.59055118110236227" right="0.59055118110236227" top="0.78740157480314965" bottom="0.78740157480314965" header="0.39370078740157483" footer="0.39370078740157483"/>
  <pageSetup paperSize="9" scale="59" firstPageNumber="30" fitToHeight="2" orientation="landscape" useFirstPageNumber="1" r:id="rId1"/>
  <headerFooter>
    <oddHeader>&amp;R&amp;12Les finances des groupements à fiscalité propre en 2020</oddHeader>
    <oddFooter>&amp;L&amp;12Direction Générale des Collectivités Locales / DESL&amp;C&amp;12&amp;P&amp;R&amp;12Mise en ligne : avril 2022</oddFooter>
    <evenHeader>&amp;RLes finances des groupements à fiscalité propre en 2019</evenHeader>
    <evenFooter>&amp;LDirection Générale des Collectivités Locales / DESL&amp;C31&amp;RMise à jour : mai 2021</evenFooter>
    <firstHeader>&amp;RLes finances des groupements à fiscalité propre en 2019</firstHeader>
    <firstFooter>&amp;LDirection Générale des Collectivités Locales / DESL&amp;C30&amp;RMise en ligne : mai 2021</firstFooter>
  </headerFooter>
  <rowBreaks count="2" manualBreakCount="2">
    <brk id="54" max="9" man="1"/>
    <brk id="90" max="9"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6"/>
  <sheetViews>
    <sheetView zoomScaleNormal="100" zoomScalePageLayoutView="85" workbookViewId="0">
      <selection activeCell="K28" sqref="K28:K29"/>
    </sheetView>
  </sheetViews>
  <sheetFormatPr baseColWidth="10" defaultRowHeight="12.75" x14ac:dyDescent="0.2"/>
  <cols>
    <col min="1" max="1" width="84" customWidth="1"/>
    <col min="2" max="7" width="12.7109375" customWidth="1"/>
    <col min="8" max="10" width="13.7109375" customWidth="1"/>
    <col min="11" max="11" width="19" customWidth="1"/>
  </cols>
  <sheetData>
    <row r="1" spans="1:11" s="407" customFormat="1" ht="23.25" customHeight="1" x14ac:dyDescent="0.2">
      <c r="A1" s="27" t="s">
        <v>750</v>
      </c>
    </row>
    <row r="2" spans="1:11" ht="13.5" thickBot="1" x14ac:dyDescent="0.25">
      <c r="K2" s="241" t="s">
        <v>384</v>
      </c>
    </row>
    <row r="3" spans="1:11" x14ac:dyDescent="0.2">
      <c r="A3" s="25"/>
      <c r="B3" s="482" t="s">
        <v>34</v>
      </c>
      <c r="C3" s="482" t="s">
        <v>533</v>
      </c>
      <c r="D3" s="482" t="s">
        <v>535</v>
      </c>
      <c r="E3" s="482" t="s">
        <v>97</v>
      </c>
      <c r="F3" s="482" t="s">
        <v>278</v>
      </c>
      <c r="G3" s="483">
        <v>300000</v>
      </c>
      <c r="H3" s="484" t="s">
        <v>294</v>
      </c>
      <c r="I3" s="484" t="s">
        <v>294</v>
      </c>
      <c r="J3" s="484" t="s">
        <v>61</v>
      </c>
      <c r="K3" s="237" t="s">
        <v>168</v>
      </c>
    </row>
    <row r="4" spans="1:11" x14ac:dyDescent="0.2">
      <c r="A4" s="348" t="s">
        <v>65</v>
      </c>
      <c r="B4" s="485" t="s">
        <v>532</v>
      </c>
      <c r="C4" s="485" t="s">
        <v>35</v>
      </c>
      <c r="D4" s="485" t="s">
        <v>35</v>
      </c>
      <c r="E4" s="485" t="s">
        <v>35</v>
      </c>
      <c r="F4" s="485" t="s">
        <v>35</v>
      </c>
      <c r="G4" s="485" t="s">
        <v>36</v>
      </c>
      <c r="H4" s="486" t="s">
        <v>292</v>
      </c>
      <c r="I4" s="486" t="s">
        <v>293</v>
      </c>
      <c r="J4" s="486" t="s">
        <v>111</v>
      </c>
      <c r="K4" s="238" t="s">
        <v>295</v>
      </c>
    </row>
    <row r="5" spans="1:11" ht="13.5" customHeight="1" thickBot="1" x14ac:dyDescent="0.25">
      <c r="A5" s="294" t="s">
        <v>384</v>
      </c>
      <c r="B5" s="487" t="s">
        <v>36</v>
      </c>
      <c r="C5" s="487" t="s">
        <v>534</v>
      </c>
      <c r="D5" s="487" t="s">
        <v>99</v>
      </c>
      <c r="E5" s="487" t="s">
        <v>100</v>
      </c>
      <c r="F5" s="487" t="s">
        <v>279</v>
      </c>
      <c r="G5" s="487" t="s">
        <v>101</v>
      </c>
      <c r="H5" s="488" t="s">
        <v>100</v>
      </c>
      <c r="I5" s="488" t="s">
        <v>101</v>
      </c>
      <c r="J5" s="488" t="s">
        <v>276</v>
      </c>
      <c r="K5" s="239" t="s">
        <v>72</v>
      </c>
    </row>
    <row r="6" spans="1:11" x14ac:dyDescent="0.2">
      <c r="A6" s="201"/>
    </row>
    <row r="7" spans="1:11" ht="16.5" customHeight="1" x14ac:dyDescent="0.25">
      <c r="A7" s="332" t="s">
        <v>120</v>
      </c>
      <c r="B7" s="470">
        <v>423.90773633100002</v>
      </c>
      <c r="C7" s="470">
        <v>369.82542715900001</v>
      </c>
      <c r="D7" s="470">
        <v>320.71676796600002</v>
      </c>
      <c r="E7" s="470">
        <v>379.59575228699998</v>
      </c>
      <c r="F7" s="470">
        <v>437.04374002399999</v>
      </c>
      <c r="G7" s="470">
        <v>496.97803668699999</v>
      </c>
      <c r="H7" s="471">
        <v>376.87383761799998</v>
      </c>
      <c r="I7" s="471">
        <v>464.136822784</v>
      </c>
      <c r="J7" s="471">
        <v>415.320933379</v>
      </c>
      <c r="K7" s="471">
        <v>391.87309937399999</v>
      </c>
    </row>
    <row r="8" spans="1:11" ht="16.5" customHeight="1" x14ac:dyDescent="0.2">
      <c r="A8" s="333" t="s">
        <v>121</v>
      </c>
      <c r="B8" s="472">
        <v>104.787228846</v>
      </c>
      <c r="C8" s="472">
        <v>95.126497194999999</v>
      </c>
      <c r="D8" s="472">
        <v>84.645500824999999</v>
      </c>
      <c r="E8" s="472">
        <v>133.38013193</v>
      </c>
      <c r="F8" s="472">
        <v>183.28984459</v>
      </c>
      <c r="G8" s="472">
        <v>107.54787191699999</v>
      </c>
      <c r="H8" s="330">
        <v>106.843652237</v>
      </c>
      <c r="I8" s="330">
        <v>149.05095887300001</v>
      </c>
      <c r="J8" s="330">
        <v>125.43971971000001</v>
      </c>
      <c r="K8" s="330">
        <v>102.147346357</v>
      </c>
    </row>
    <row r="9" spans="1:11" ht="16.5" customHeight="1" x14ac:dyDescent="0.2">
      <c r="A9" s="334" t="s">
        <v>122</v>
      </c>
      <c r="B9" s="473">
        <v>154.372368405</v>
      </c>
      <c r="C9" s="473">
        <v>137.67160266799999</v>
      </c>
      <c r="D9" s="473">
        <v>124.23295424299999</v>
      </c>
      <c r="E9" s="473">
        <v>124.231482005</v>
      </c>
      <c r="F9" s="473">
        <v>131.80314245</v>
      </c>
      <c r="G9" s="473">
        <v>194.57809076199999</v>
      </c>
      <c r="H9" s="474">
        <v>135.32289521499999</v>
      </c>
      <c r="I9" s="474">
        <v>160.18033154700001</v>
      </c>
      <c r="J9" s="474">
        <v>146.27480378499999</v>
      </c>
      <c r="K9" s="474">
        <v>147.61966371700001</v>
      </c>
    </row>
    <row r="10" spans="1:11" ht="16.5" customHeight="1" x14ac:dyDescent="0.2">
      <c r="A10" s="333" t="s">
        <v>123</v>
      </c>
      <c r="B10" s="472">
        <v>7.1121712559999999</v>
      </c>
      <c r="C10" s="472">
        <v>5.5275661149999999</v>
      </c>
      <c r="D10" s="472">
        <v>5.0231043719999997</v>
      </c>
      <c r="E10" s="472">
        <v>4.5977453739999996</v>
      </c>
      <c r="F10" s="472">
        <v>8.6167660579999996</v>
      </c>
      <c r="G10" s="472">
        <v>22.696798776000001</v>
      </c>
      <c r="H10" s="330">
        <v>5.5592266730000004</v>
      </c>
      <c r="I10" s="330">
        <v>14.981594094</v>
      </c>
      <c r="J10" s="330">
        <v>9.7106164269999997</v>
      </c>
      <c r="K10" s="330">
        <v>8.1313610260000004</v>
      </c>
    </row>
    <row r="11" spans="1:11" ht="16.5" customHeight="1" x14ac:dyDescent="0.2">
      <c r="A11" s="334" t="s">
        <v>124</v>
      </c>
      <c r="B11" s="473">
        <v>126.046613811</v>
      </c>
      <c r="C11" s="473">
        <v>112.821677862</v>
      </c>
      <c r="D11" s="473">
        <v>87.208936741000002</v>
      </c>
      <c r="E11" s="473">
        <v>91.889849522000006</v>
      </c>
      <c r="F11" s="473">
        <v>95.593899910999994</v>
      </c>
      <c r="G11" s="473">
        <v>162.300478287</v>
      </c>
      <c r="H11" s="474">
        <v>104.959138798</v>
      </c>
      <c r="I11" s="474">
        <v>125.74836820599999</v>
      </c>
      <c r="J11" s="474">
        <v>114.118640875</v>
      </c>
      <c r="K11" s="474">
        <v>113.146820792</v>
      </c>
    </row>
    <row r="12" spans="1:11" ht="16.5" customHeight="1" x14ac:dyDescent="0.2">
      <c r="A12" s="333" t="s">
        <v>125</v>
      </c>
      <c r="B12" s="472">
        <v>31.589354013000001</v>
      </c>
      <c r="C12" s="472">
        <v>18.678083317999999</v>
      </c>
      <c r="D12" s="472">
        <v>19.606271785000001</v>
      </c>
      <c r="E12" s="472">
        <v>25.496543455000001</v>
      </c>
      <c r="F12" s="472">
        <v>17.740087016</v>
      </c>
      <c r="G12" s="472">
        <v>9.8547969440000003</v>
      </c>
      <c r="H12" s="330">
        <v>24.188924696000001</v>
      </c>
      <c r="I12" s="330">
        <v>14.175570064</v>
      </c>
      <c r="J12" s="330">
        <v>19.777152582999999</v>
      </c>
      <c r="K12" s="330">
        <v>20.827907482000001</v>
      </c>
    </row>
    <row r="13" spans="1:11" ht="16.5" customHeight="1" x14ac:dyDescent="0.25">
      <c r="A13" s="335" t="s">
        <v>126</v>
      </c>
      <c r="B13" s="475">
        <v>505.37134933800002</v>
      </c>
      <c r="C13" s="475">
        <v>437.32478153800002</v>
      </c>
      <c r="D13" s="475">
        <v>378.38283458299998</v>
      </c>
      <c r="E13" s="475">
        <v>442.31581273400002</v>
      </c>
      <c r="F13" s="475">
        <v>518.40230325799996</v>
      </c>
      <c r="G13" s="475">
        <v>619.41492379299996</v>
      </c>
      <c r="H13" s="476">
        <v>444.596690825</v>
      </c>
      <c r="I13" s="476">
        <v>564.06469424800002</v>
      </c>
      <c r="J13" s="476">
        <v>497.23295761399999</v>
      </c>
      <c r="K13" s="476">
        <v>475.50233801100001</v>
      </c>
    </row>
    <row r="14" spans="1:11" ht="16.5" customHeight="1" x14ac:dyDescent="0.2">
      <c r="A14" s="333" t="s">
        <v>63</v>
      </c>
      <c r="B14" s="472">
        <v>346.86474206000003</v>
      </c>
      <c r="C14" s="472">
        <v>272.66749239299997</v>
      </c>
      <c r="D14" s="472">
        <v>213.90484649199999</v>
      </c>
      <c r="E14" s="472">
        <v>253.93957769599999</v>
      </c>
      <c r="F14" s="472">
        <v>333.25980921899998</v>
      </c>
      <c r="G14" s="472">
        <v>289.84199251500002</v>
      </c>
      <c r="H14" s="330">
        <v>274.53819200999999</v>
      </c>
      <c r="I14" s="330">
        <v>313.63294168700003</v>
      </c>
      <c r="J14" s="330">
        <v>291.76290168200001</v>
      </c>
      <c r="K14" s="330">
        <v>274.44342175899999</v>
      </c>
    </row>
    <row r="15" spans="1:11" ht="16.5" customHeight="1" x14ac:dyDescent="0.2">
      <c r="A15" s="334" t="s">
        <v>127</v>
      </c>
      <c r="B15" s="473">
        <v>253.75028565</v>
      </c>
      <c r="C15" s="473">
        <v>179.42029223399999</v>
      </c>
      <c r="D15" s="473">
        <v>139.604690955</v>
      </c>
      <c r="E15" s="473">
        <v>167.177032088</v>
      </c>
      <c r="F15" s="473">
        <v>147.44611899</v>
      </c>
      <c r="G15" s="473">
        <v>236.44194748999999</v>
      </c>
      <c r="H15" s="474">
        <v>186.98887534599999</v>
      </c>
      <c r="I15" s="474">
        <v>187.67636245700001</v>
      </c>
      <c r="J15" s="474">
        <v>187.29177448199999</v>
      </c>
      <c r="K15" s="474">
        <v>198.41592007200001</v>
      </c>
    </row>
    <row r="16" spans="1:11" ht="16.5" customHeight="1" x14ac:dyDescent="0.2">
      <c r="A16" s="548" t="s">
        <v>128</v>
      </c>
      <c r="B16" s="549">
        <v>93.114456410000003</v>
      </c>
      <c r="C16" s="549">
        <v>93.247200159000002</v>
      </c>
      <c r="D16" s="549">
        <v>74.300155536999995</v>
      </c>
      <c r="E16" s="549">
        <v>86.762545607999996</v>
      </c>
      <c r="F16" s="549">
        <v>185.813690229</v>
      </c>
      <c r="G16" s="549">
        <v>53.400045024999997</v>
      </c>
      <c r="H16" s="370">
        <v>87.549316662999999</v>
      </c>
      <c r="I16" s="370">
        <v>125.95657923</v>
      </c>
      <c r="J16" s="370">
        <v>104.4711272</v>
      </c>
      <c r="K16" s="370">
        <v>76.027501686999997</v>
      </c>
    </row>
    <row r="17" spans="1:11" ht="16.5" customHeight="1" x14ac:dyDescent="0.2">
      <c r="A17" s="550" t="s">
        <v>129</v>
      </c>
      <c r="B17" s="551">
        <v>66.528454504999999</v>
      </c>
      <c r="C17" s="551">
        <v>75.844974813999997</v>
      </c>
      <c r="D17" s="551">
        <v>79.289364755999998</v>
      </c>
      <c r="E17" s="551">
        <v>115.16917117</v>
      </c>
      <c r="F17" s="551">
        <v>111.562405849</v>
      </c>
      <c r="G17" s="551">
        <v>154.36277653499999</v>
      </c>
      <c r="H17" s="552">
        <v>85.765462358999997</v>
      </c>
      <c r="I17" s="552">
        <v>130.910159134</v>
      </c>
      <c r="J17" s="552">
        <v>105.655711091</v>
      </c>
      <c r="K17" s="552">
        <v>122.800442625</v>
      </c>
    </row>
    <row r="18" spans="1:11" ht="16.5" customHeight="1" x14ac:dyDescent="0.2">
      <c r="A18" s="548" t="s">
        <v>130</v>
      </c>
      <c r="B18" s="549">
        <v>48.013804510999996</v>
      </c>
      <c r="C18" s="549">
        <v>56.755043790000002</v>
      </c>
      <c r="D18" s="549">
        <v>62.715578395000001</v>
      </c>
      <c r="E18" s="549">
        <v>88.544988380000007</v>
      </c>
      <c r="F18" s="549">
        <v>70.055998903000003</v>
      </c>
      <c r="G18" s="549">
        <v>125.45292704400001</v>
      </c>
      <c r="H18" s="370">
        <v>65.092591071000001</v>
      </c>
      <c r="I18" s="370">
        <v>95.097980578000005</v>
      </c>
      <c r="J18" s="370">
        <v>78.312630260999995</v>
      </c>
      <c r="K18" s="370">
        <v>96.218207133999996</v>
      </c>
    </row>
    <row r="19" spans="1:11" ht="16.5" customHeight="1" x14ac:dyDescent="0.2">
      <c r="A19" s="569" t="s">
        <v>131</v>
      </c>
      <c r="B19" s="570">
        <v>1.1632944780000001</v>
      </c>
      <c r="C19" s="570">
        <v>0.79391041699999998</v>
      </c>
      <c r="D19" s="570">
        <v>0.80115377799999998</v>
      </c>
      <c r="E19" s="570">
        <v>0.54166460500000002</v>
      </c>
      <c r="F19" s="570">
        <v>5.3839655439999996</v>
      </c>
      <c r="G19" s="570">
        <v>2.136691806</v>
      </c>
      <c r="H19" s="571">
        <v>0.81547695600000003</v>
      </c>
      <c r="I19" s="571">
        <v>3.9160471559999999</v>
      </c>
      <c r="J19" s="571">
        <v>2.181553525</v>
      </c>
      <c r="K19" s="571">
        <v>1.489661517</v>
      </c>
    </row>
    <row r="20" spans="1:11" ht="16.5" customHeight="1" x14ac:dyDescent="0.2">
      <c r="A20" s="688" t="s">
        <v>544</v>
      </c>
      <c r="B20" s="549">
        <v>17.351355516000002</v>
      </c>
      <c r="C20" s="549">
        <v>18.296020606999999</v>
      </c>
      <c r="D20" s="549">
        <v>15.772632583</v>
      </c>
      <c r="E20" s="549">
        <v>26.082518186000001</v>
      </c>
      <c r="F20" s="549">
        <v>36.122441402</v>
      </c>
      <c r="G20" s="549">
        <v>26.773157686000001</v>
      </c>
      <c r="H20" s="370">
        <v>19.857394331999998</v>
      </c>
      <c r="I20" s="370">
        <v>31.896131400000002</v>
      </c>
      <c r="J20" s="370">
        <v>25.161527305</v>
      </c>
      <c r="K20" s="370">
        <v>25.092573974</v>
      </c>
    </row>
    <row r="21" spans="1:11" ht="16.5" customHeight="1" x14ac:dyDescent="0.2">
      <c r="A21" s="569" t="s">
        <v>132</v>
      </c>
      <c r="B21" s="570">
        <v>37.878430029</v>
      </c>
      <c r="C21" s="570">
        <v>40.199170932999998</v>
      </c>
      <c r="D21" s="570">
        <v>48.692146266000002</v>
      </c>
      <c r="E21" s="570">
        <v>32.703802539999998</v>
      </c>
      <c r="F21" s="570">
        <v>22.776768655000001</v>
      </c>
      <c r="G21" s="570">
        <v>60.80716623</v>
      </c>
      <c r="H21" s="571">
        <v>39.066814127000001</v>
      </c>
      <c r="I21" s="571">
        <v>39.96827279</v>
      </c>
      <c r="J21" s="571">
        <v>39.463986736999999</v>
      </c>
      <c r="K21" s="571">
        <v>23.470913441</v>
      </c>
    </row>
    <row r="22" spans="1:11" ht="16.5" customHeight="1" x14ac:dyDescent="0.2">
      <c r="A22" s="548" t="s">
        <v>133</v>
      </c>
      <c r="B22" s="549">
        <v>37.273120941999998</v>
      </c>
      <c r="C22" s="549">
        <v>38.268381587999997</v>
      </c>
      <c r="D22" s="549">
        <v>28.219227669999999</v>
      </c>
      <c r="E22" s="549">
        <v>32.095395017999998</v>
      </c>
      <c r="F22" s="549">
        <v>39.864987806000002</v>
      </c>
      <c r="G22" s="549">
        <v>98.452627648000004</v>
      </c>
      <c r="H22" s="370">
        <v>34.200786499000003</v>
      </c>
      <c r="I22" s="370">
        <v>66.349319203999997</v>
      </c>
      <c r="J22" s="370">
        <v>48.365070623999998</v>
      </c>
      <c r="K22" s="370">
        <v>42.377227941999998</v>
      </c>
    </row>
    <row r="23" spans="1:11" ht="16.5" customHeight="1" x14ac:dyDescent="0.2">
      <c r="A23" s="572" t="s">
        <v>134</v>
      </c>
      <c r="B23" s="573">
        <v>16.826601802999999</v>
      </c>
      <c r="C23" s="573">
        <v>10.344761809</v>
      </c>
      <c r="D23" s="573">
        <v>8.2772493990000005</v>
      </c>
      <c r="E23" s="573">
        <v>8.4078663099999993</v>
      </c>
      <c r="F23" s="573">
        <v>10.938331729</v>
      </c>
      <c r="G23" s="573">
        <v>15.950360866</v>
      </c>
      <c r="H23" s="574">
        <v>11.025435828999999</v>
      </c>
      <c r="I23" s="574">
        <v>13.204001433</v>
      </c>
      <c r="J23" s="574">
        <v>11.98528748</v>
      </c>
      <c r="K23" s="574">
        <v>12.410332243999999</v>
      </c>
    </row>
    <row r="24" spans="1:11" ht="16.5" customHeight="1" x14ac:dyDescent="0.25">
      <c r="A24" s="556" t="s">
        <v>135</v>
      </c>
      <c r="B24" s="557">
        <v>81.463613007999996</v>
      </c>
      <c r="C24" s="557">
        <v>67.499354378000007</v>
      </c>
      <c r="D24" s="557">
        <v>57.666066616000002</v>
      </c>
      <c r="E24" s="557">
        <v>62.720060447000002</v>
      </c>
      <c r="F24" s="557">
        <v>81.358563234000002</v>
      </c>
      <c r="G24" s="557">
        <v>122.436887106</v>
      </c>
      <c r="H24" s="354">
        <v>67.722853207</v>
      </c>
      <c r="I24" s="354">
        <v>99.927871464000006</v>
      </c>
      <c r="J24" s="354">
        <v>81.912024235000004</v>
      </c>
      <c r="K24" s="354">
        <v>83.629238637</v>
      </c>
    </row>
    <row r="25" spans="1:11" ht="16.5" customHeight="1" x14ac:dyDescent="0.25">
      <c r="A25" s="575" t="s">
        <v>136</v>
      </c>
      <c r="B25" s="576">
        <v>51.984920127999999</v>
      </c>
      <c r="C25" s="576">
        <v>43.096531161999998</v>
      </c>
      <c r="D25" s="576">
        <v>38.310564735</v>
      </c>
      <c r="E25" s="576">
        <v>43.040715356</v>
      </c>
      <c r="F25" s="576">
        <v>42.294243495000003</v>
      </c>
      <c r="G25" s="576">
        <v>32.559530129999999</v>
      </c>
      <c r="H25" s="577">
        <v>44.413108563999998</v>
      </c>
      <c r="I25" s="577">
        <v>37.893701409999998</v>
      </c>
      <c r="J25" s="577">
        <v>41.540730650999997</v>
      </c>
      <c r="K25" s="577">
        <v>48.664471216000003</v>
      </c>
    </row>
    <row r="26" spans="1:11" ht="16.5" customHeight="1" x14ac:dyDescent="0.25">
      <c r="A26" s="556" t="s">
        <v>137</v>
      </c>
      <c r="B26" s="557">
        <v>137.34513928499999</v>
      </c>
      <c r="C26" s="557">
        <v>100.77437580199999</v>
      </c>
      <c r="D26" s="557">
        <v>100.609108324</v>
      </c>
      <c r="E26" s="557">
        <v>111.803568906</v>
      </c>
      <c r="F26" s="557">
        <v>145.57436576800001</v>
      </c>
      <c r="G26" s="557">
        <v>235.50920652799999</v>
      </c>
      <c r="H26" s="354">
        <v>113.38151773</v>
      </c>
      <c r="I26" s="354">
        <v>186.22908634300001</v>
      </c>
      <c r="J26" s="354">
        <v>145.47734210600001</v>
      </c>
      <c r="K26" s="354">
        <v>150.86285970500001</v>
      </c>
    </row>
    <row r="27" spans="1:11" ht="16.5" customHeight="1" x14ac:dyDescent="0.2">
      <c r="A27" s="569" t="s">
        <v>138</v>
      </c>
      <c r="B27" s="570">
        <v>105.43046304000001</v>
      </c>
      <c r="C27" s="570">
        <v>77.128225056999995</v>
      </c>
      <c r="D27" s="570">
        <v>79.311809815999993</v>
      </c>
      <c r="E27" s="570">
        <v>78.449249640000005</v>
      </c>
      <c r="F27" s="570">
        <v>102.99958175800001</v>
      </c>
      <c r="G27" s="570">
        <v>171.06357572300001</v>
      </c>
      <c r="H27" s="571">
        <v>85.208554351000004</v>
      </c>
      <c r="I27" s="571">
        <v>133.76766487800001</v>
      </c>
      <c r="J27" s="571">
        <v>106.60315561199999</v>
      </c>
      <c r="K27" s="571">
        <v>106.936085886</v>
      </c>
    </row>
    <row r="28" spans="1:11" ht="16.5" customHeight="1" x14ac:dyDescent="0.2">
      <c r="A28" s="548" t="s">
        <v>139</v>
      </c>
      <c r="B28" s="549">
        <v>17.421335741</v>
      </c>
      <c r="C28" s="549">
        <v>12.283135831999999</v>
      </c>
      <c r="D28" s="549">
        <v>12.938334331</v>
      </c>
      <c r="E28" s="549">
        <v>24.71119668</v>
      </c>
      <c r="F28" s="549">
        <v>36.50124795</v>
      </c>
      <c r="G28" s="549">
        <v>44.383472806999997</v>
      </c>
      <c r="H28" s="370">
        <v>17.405466547</v>
      </c>
      <c r="I28" s="370">
        <v>40.064379283000001</v>
      </c>
      <c r="J28" s="370">
        <v>27.388730197000001</v>
      </c>
      <c r="K28" s="370">
        <v>31.744230238</v>
      </c>
    </row>
    <row r="29" spans="1:11" ht="16.5" customHeight="1" x14ac:dyDescent="0.2">
      <c r="A29" s="569" t="s">
        <v>140</v>
      </c>
      <c r="B29" s="570">
        <v>14.493340503000001</v>
      </c>
      <c r="C29" s="570">
        <v>11.363014913000001</v>
      </c>
      <c r="D29" s="570">
        <v>8.3589641770000007</v>
      </c>
      <c r="E29" s="570">
        <v>8.6431225860000005</v>
      </c>
      <c r="F29" s="570">
        <v>6.0735360600000003</v>
      </c>
      <c r="G29" s="570">
        <v>20.062157998</v>
      </c>
      <c r="H29" s="571">
        <v>10.767496831000001</v>
      </c>
      <c r="I29" s="571">
        <v>12.397042182</v>
      </c>
      <c r="J29" s="571">
        <v>11.485456296000001</v>
      </c>
      <c r="K29" s="571">
        <v>12.182543580000001</v>
      </c>
    </row>
    <row r="30" spans="1:11" ht="16.5" customHeight="1" x14ac:dyDescent="0.25">
      <c r="A30" s="556" t="s">
        <v>141</v>
      </c>
      <c r="B30" s="557">
        <v>80.894793286999999</v>
      </c>
      <c r="C30" s="557">
        <v>54.033752438999997</v>
      </c>
      <c r="D30" s="557">
        <v>44.153451521999997</v>
      </c>
      <c r="E30" s="557">
        <v>54.792327157999999</v>
      </c>
      <c r="F30" s="557">
        <v>52.365463411</v>
      </c>
      <c r="G30" s="557">
        <v>131.70375284799999</v>
      </c>
      <c r="H30" s="354">
        <v>59.192872209000001</v>
      </c>
      <c r="I30" s="354">
        <v>88.230051157999995</v>
      </c>
      <c r="J30" s="354">
        <v>71.986328650000004</v>
      </c>
      <c r="K30" s="354">
        <v>59.346334548000002</v>
      </c>
    </row>
    <row r="31" spans="1:11" ht="16.5" customHeight="1" x14ac:dyDescent="0.2">
      <c r="A31" s="569" t="s">
        <v>142</v>
      </c>
      <c r="B31" s="570">
        <v>17.297812679</v>
      </c>
      <c r="C31" s="570">
        <v>11.991506332</v>
      </c>
      <c r="D31" s="570">
        <v>11.035664028999999</v>
      </c>
      <c r="E31" s="570">
        <v>12.447164634</v>
      </c>
      <c r="F31" s="570">
        <v>13.429915361000001</v>
      </c>
      <c r="G31" s="570">
        <v>23.532211475</v>
      </c>
      <c r="H31" s="571">
        <v>13.298029622</v>
      </c>
      <c r="I31" s="571">
        <v>17.996621903000001</v>
      </c>
      <c r="J31" s="571">
        <v>15.368176856</v>
      </c>
      <c r="K31" s="571">
        <v>14.790679409999999</v>
      </c>
    </row>
    <row r="32" spans="1:11" ht="16.5" customHeight="1" x14ac:dyDescent="0.2">
      <c r="A32" s="548" t="s">
        <v>143</v>
      </c>
      <c r="B32" s="549">
        <v>46.544454539</v>
      </c>
      <c r="C32" s="549">
        <v>33.452594425999997</v>
      </c>
      <c r="D32" s="549">
        <v>25.813398040999999</v>
      </c>
      <c r="E32" s="549">
        <v>35.41360684</v>
      </c>
      <c r="F32" s="549">
        <v>16.989963118999999</v>
      </c>
      <c r="G32" s="549">
        <v>57.872038318000001</v>
      </c>
      <c r="H32" s="370">
        <v>35.879379593000003</v>
      </c>
      <c r="I32" s="370">
        <v>35.470557843999998</v>
      </c>
      <c r="J32" s="370">
        <v>35.699257299999999</v>
      </c>
      <c r="K32" s="370">
        <v>30.526477152999998</v>
      </c>
    </row>
    <row r="33" spans="1:11" ht="16.5" customHeight="1" x14ac:dyDescent="0.2">
      <c r="A33" s="572" t="s">
        <v>144</v>
      </c>
      <c r="B33" s="573">
        <v>17.052526068999999</v>
      </c>
      <c r="C33" s="573">
        <v>8.5896516809999994</v>
      </c>
      <c r="D33" s="573">
        <v>7.3043894519999997</v>
      </c>
      <c r="E33" s="573">
        <v>6.9315556840000001</v>
      </c>
      <c r="F33" s="573">
        <v>21.945584930999999</v>
      </c>
      <c r="G33" s="573">
        <v>50.299503055000002</v>
      </c>
      <c r="H33" s="574">
        <v>10.015462994</v>
      </c>
      <c r="I33" s="574">
        <v>34.762871410000002</v>
      </c>
      <c r="J33" s="574">
        <v>20.918894494</v>
      </c>
      <c r="K33" s="574">
        <v>14.029177985</v>
      </c>
    </row>
    <row r="34" spans="1:11" ht="16.5" customHeight="1" x14ac:dyDescent="0.25">
      <c r="A34" s="561" t="s">
        <v>145</v>
      </c>
      <c r="B34" s="557">
        <v>561.25287561599998</v>
      </c>
      <c r="C34" s="557">
        <v>470.59980296100002</v>
      </c>
      <c r="D34" s="557">
        <v>421.32587629</v>
      </c>
      <c r="E34" s="557">
        <v>491.39932119299999</v>
      </c>
      <c r="F34" s="557">
        <v>582.61810579200005</v>
      </c>
      <c r="G34" s="557">
        <v>732.48724321500003</v>
      </c>
      <c r="H34" s="354">
        <v>490.25535534800002</v>
      </c>
      <c r="I34" s="354">
        <v>650.36590912600002</v>
      </c>
      <c r="J34" s="354">
        <v>560.79827548499998</v>
      </c>
      <c r="K34" s="354">
        <v>542.73595907799995</v>
      </c>
    </row>
    <row r="35" spans="1:11" ht="16.5" customHeight="1" x14ac:dyDescent="0.25">
      <c r="A35" s="578" t="s">
        <v>146</v>
      </c>
      <c r="B35" s="579">
        <v>586.26614262500004</v>
      </c>
      <c r="C35" s="579">
        <v>491.35853397699998</v>
      </c>
      <c r="D35" s="579">
        <v>422.53628610499999</v>
      </c>
      <c r="E35" s="579">
        <v>497.108139892</v>
      </c>
      <c r="F35" s="579">
        <v>570.76776666900003</v>
      </c>
      <c r="G35" s="579">
        <v>751.11867664099998</v>
      </c>
      <c r="H35" s="580">
        <v>503.78956303400003</v>
      </c>
      <c r="I35" s="580">
        <v>652.29474540599995</v>
      </c>
      <c r="J35" s="580">
        <v>569.21928626399995</v>
      </c>
      <c r="K35" s="580">
        <v>534.84867255799998</v>
      </c>
    </row>
    <row r="36" spans="1:11" ht="16.5" customHeight="1" x14ac:dyDescent="0.25">
      <c r="A36" s="558" t="s">
        <v>147</v>
      </c>
      <c r="B36" s="559">
        <v>25.01326701</v>
      </c>
      <c r="C36" s="559">
        <v>20.758731015999999</v>
      </c>
      <c r="D36" s="559">
        <v>1.210409815</v>
      </c>
      <c r="E36" s="559">
        <v>5.7088186990000001</v>
      </c>
      <c r="F36" s="559">
        <v>-11.850339122999999</v>
      </c>
      <c r="G36" s="559">
        <v>18.631433426000001</v>
      </c>
      <c r="H36" s="560">
        <v>13.534207686</v>
      </c>
      <c r="I36" s="560">
        <v>1.928836279</v>
      </c>
      <c r="J36" s="560">
        <v>8.4210107789999995</v>
      </c>
      <c r="K36" s="560">
        <v>-7.88728652</v>
      </c>
    </row>
    <row r="37" spans="1:11" ht="16.5" customHeight="1" x14ac:dyDescent="0.2">
      <c r="A37" s="569" t="s">
        <v>148</v>
      </c>
      <c r="B37" s="570">
        <v>29.478692880000001</v>
      </c>
      <c r="C37" s="570">
        <v>24.402823216000002</v>
      </c>
      <c r="D37" s="570">
        <v>19.355501881999999</v>
      </c>
      <c r="E37" s="570">
        <v>19.679345090999998</v>
      </c>
      <c r="F37" s="570">
        <v>39.064319738999998</v>
      </c>
      <c r="G37" s="570">
        <v>89.877356976000002</v>
      </c>
      <c r="H37" s="571">
        <v>23.309744642999998</v>
      </c>
      <c r="I37" s="571">
        <v>62.034170054999997</v>
      </c>
      <c r="J37" s="571">
        <v>40.371293584</v>
      </c>
      <c r="K37" s="571">
        <v>34.964767420999998</v>
      </c>
    </row>
    <row r="38" spans="1:11" ht="16.5" customHeight="1" x14ac:dyDescent="0.2">
      <c r="A38" s="548" t="s">
        <v>149</v>
      </c>
      <c r="B38" s="549">
        <v>27.368680775000001</v>
      </c>
      <c r="C38" s="549">
        <v>10.854277721000001</v>
      </c>
      <c r="D38" s="549">
        <v>20.354410193</v>
      </c>
      <c r="E38" s="549">
        <v>25.303428898</v>
      </c>
      <c r="F38" s="549">
        <v>60.522536780999999</v>
      </c>
      <c r="G38" s="549">
        <v>102.313054061</v>
      </c>
      <c r="H38" s="370">
        <v>21.240470353999999</v>
      </c>
      <c r="I38" s="370">
        <v>79.413789473999998</v>
      </c>
      <c r="J38" s="370">
        <v>46.870984444999998</v>
      </c>
      <c r="K38" s="370">
        <v>51.756045518000001</v>
      </c>
    </row>
    <row r="39" spans="1:11" ht="16.5" customHeight="1" x14ac:dyDescent="0.2">
      <c r="A39" s="572" t="s">
        <v>150</v>
      </c>
      <c r="B39" s="573">
        <v>-2.110012105</v>
      </c>
      <c r="C39" s="573">
        <v>-13.548545495000001</v>
      </c>
      <c r="D39" s="573">
        <v>0.99890831199999996</v>
      </c>
      <c r="E39" s="573">
        <v>5.624083808</v>
      </c>
      <c r="F39" s="573">
        <v>21.458217042000001</v>
      </c>
      <c r="G39" s="573">
        <v>12.435697084999999</v>
      </c>
      <c r="H39" s="574">
        <v>-2.069274289</v>
      </c>
      <c r="I39" s="574">
        <v>17.379619419000001</v>
      </c>
      <c r="J39" s="574">
        <v>6.4996908619999996</v>
      </c>
      <c r="K39" s="574">
        <v>16.791278096999999</v>
      </c>
    </row>
    <row r="40" spans="1:11" ht="16.5" customHeight="1" x14ac:dyDescent="0.25">
      <c r="A40" s="561" t="s">
        <v>151</v>
      </c>
      <c r="B40" s="557">
        <v>590.73156849600002</v>
      </c>
      <c r="C40" s="557">
        <v>495.00262617700002</v>
      </c>
      <c r="D40" s="557">
        <v>440.681378172</v>
      </c>
      <c r="E40" s="557">
        <v>511.07866628400001</v>
      </c>
      <c r="F40" s="557">
        <v>621.68242553100004</v>
      </c>
      <c r="G40" s="557">
        <v>822.36460019100002</v>
      </c>
      <c r="H40" s="354">
        <v>513.56509999100001</v>
      </c>
      <c r="I40" s="354">
        <v>712.40007918100002</v>
      </c>
      <c r="J40" s="354">
        <v>601.16956906799999</v>
      </c>
      <c r="K40" s="354">
        <v>577.70072649899998</v>
      </c>
    </row>
    <row r="41" spans="1:11" ht="16.5" customHeight="1" x14ac:dyDescent="0.25">
      <c r="A41" s="578" t="s">
        <v>152</v>
      </c>
      <c r="B41" s="579">
        <v>613.63482339999996</v>
      </c>
      <c r="C41" s="579">
        <v>502.212811698</v>
      </c>
      <c r="D41" s="579">
        <v>442.89069629800002</v>
      </c>
      <c r="E41" s="579">
        <v>522.41156879000005</v>
      </c>
      <c r="F41" s="579">
        <v>631.29030345000001</v>
      </c>
      <c r="G41" s="579">
        <v>853.43173070199998</v>
      </c>
      <c r="H41" s="580">
        <v>525.03003338799999</v>
      </c>
      <c r="I41" s="580">
        <v>731.70853488</v>
      </c>
      <c r="J41" s="580">
        <v>616.09027071000003</v>
      </c>
      <c r="K41" s="580">
        <v>586.60471807700003</v>
      </c>
    </row>
    <row r="42" spans="1:11" ht="16.5" customHeight="1" x14ac:dyDescent="0.2">
      <c r="A42" s="553" t="s">
        <v>153</v>
      </c>
      <c r="B42" s="554">
        <v>22.903254905000001</v>
      </c>
      <c r="C42" s="554">
        <v>7.2101855209999997</v>
      </c>
      <c r="D42" s="554">
        <v>2.2093181259999999</v>
      </c>
      <c r="E42" s="554">
        <v>11.332902506</v>
      </c>
      <c r="F42" s="554">
        <v>9.6078779189999999</v>
      </c>
      <c r="G42" s="554">
        <v>31.067130510999998</v>
      </c>
      <c r="H42" s="555">
        <v>11.464933396999999</v>
      </c>
      <c r="I42" s="555">
        <v>19.308455698</v>
      </c>
      <c r="J42" s="555">
        <v>14.920701641000001</v>
      </c>
      <c r="K42" s="555">
        <v>8.9039915769999993</v>
      </c>
    </row>
    <row r="43" spans="1:11" s="7" customFormat="1" ht="16.5" customHeight="1" x14ac:dyDescent="0.25">
      <c r="A43" s="581" t="s">
        <v>211</v>
      </c>
      <c r="B43" s="576">
        <v>287.84634048300001</v>
      </c>
      <c r="C43" s="576">
        <v>220.73270072599999</v>
      </c>
      <c r="D43" s="576">
        <v>210.80709596400001</v>
      </c>
      <c r="E43" s="576">
        <v>214.05381279299999</v>
      </c>
      <c r="F43" s="576">
        <v>427.73002333300002</v>
      </c>
      <c r="G43" s="576">
        <v>992.81253056900005</v>
      </c>
      <c r="H43" s="577">
        <v>234.00606240600001</v>
      </c>
      <c r="I43" s="577">
        <v>683.17353376000005</v>
      </c>
      <c r="J43" s="577">
        <v>431.90422909199998</v>
      </c>
      <c r="K43" s="577">
        <v>400.73431674800003</v>
      </c>
    </row>
    <row r="44" spans="1:11" ht="16.5" customHeight="1" x14ac:dyDescent="0.25">
      <c r="A44" s="556" t="s">
        <v>154</v>
      </c>
      <c r="B44" s="549"/>
      <c r="C44" s="549"/>
      <c r="D44" s="549"/>
      <c r="E44" s="549"/>
      <c r="F44" s="549"/>
      <c r="G44" s="549"/>
      <c r="H44" s="563"/>
      <c r="I44" s="563"/>
      <c r="J44" s="563"/>
      <c r="K44" s="563"/>
    </row>
    <row r="45" spans="1:11" ht="16.5" customHeight="1" x14ac:dyDescent="0.25">
      <c r="A45" s="334" t="s">
        <v>461</v>
      </c>
      <c r="B45" s="473">
        <v>423.90773633100002</v>
      </c>
      <c r="C45" s="473">
        <v>369.82542715900001</v>
      </c>
      <c r="D45" s="473">
        <v>320.71676796600002</v>
      </c>
      <c r="E45" s="473">
        <v>379.59575228699998</v>
      </c>
      <c r="F45" s="473">
        <v>437.04374002399999</v>
      </c>
      <c r="G45" s="473">
        <v>496.97803668699999</v>
      </c>
      <c r="H45" s="474">
        <v>376.87383761799998</v>
      </c>
      <c r="I45" s="474">
        <v>464.136822784</v>
      </c>
      <c r="J45" s="474">
        <v>415.320933379</v>
      </c>
      <c r="K45" s="474">
        <v>391.87309937399999</v>
      </c>
    </row>
    <row r="46" spans="1:11" ht="16.5" customHeight="1" x14ac:dyDescent="0.25">
      <c r="A46" s="333" t="s">
        <v>462</v>
      </c>
      <c r="B46" s="472">
        <v>388.53121574699998</v>
      </c>
      <c r="C46" s="472">
        <v>323.69605187799999</v>
      </c>
      <c r="D46" s="472">
        <v>322.90227626000001</v>
      </c>
      <c r="E46" s="472">
        <v>312.727237446</v>
      </c>
      <c r="F46" s="472">
        <v>297.69144118000003</v>
      </c>
      <c r="G46" s="472">
        <v>432.49765689499998</v>
      </c>
      <c r="H46" s="330">
        <v>336.92209746700001</v>
      </c>
      <c r="I46" s="330">
        <v>358.63010505400001</v>
      </c>
      <c r="J46" s="330">
        <v>346.48640293800003</v>
      </c>
      <c r="K46" s="330">
        <v>352.509382399</v>
      </c>
    </row>
    <row r="47" spans="1:11" ht="16.5" customHeight="1" x14ac:dyDescent="0.25">
      <c r="A47" s="334" t="s">
        <v>463</v>
      </c>
      <c r="B47" s="473">
        <v>253.75028565</v>
      </c>
      <c r="C47" s="473">
        <v>179.42029223399999</v>
      </c>
      <c r="D47" s="473">
        <v>139.604690955</v>
      </c>
      <c r="E47" s="473">
        <v>167.177032088</v>
      </c>
      <c r="F47" s="473">
        <v>147.44611899</v>
      </c>
      <c r="G47" s="473">
        <v>236.44194748999999</v>
      </c>
      <c r="H47" s="474">
        <v>186.98887534599999</v>
      </c>
      <c r="I47" s="474">
        <v>187.67636245700001</v>
      </c>
      <c r="J47" s="474">
        <v>187.29177448199999</v>
      </c>
      <c r="K47" s="474">
        <v>198.41592007200001</v>
      </c>
    </row>
    <row r="48" spans="1:11" ht="16.5" customHeight="1" x14ac:dyDescent="0.25">
      <c r="A48" s="333" t="s">
        <v>464</v>
      </c>
      <c r="B48" s="472">
        <v>505.37134933800002</v>
      </c>
      <c r="C48" s="472">
        <v>437.32478153800002</v>
      </c>
      <c r="D48" s="472">
        <v>378.38283458299998</v>
      </c>
      <c r="E48" s="472">
        <v>442.31581273400002</v>
      </c>
      <c r="F48" s="472">
        <v>518.40230325799996</v>
      </c>
      <c r="G48" s="472">
        <v>619.41492379299996</v>
      </c>
      <c r="H48" s="330">
        <v>444.596690825</v>
      </c>
      <c r="I48" s="330">
        <v>564.06469424800002</v>
      </c>
      <c r="J48" s="330">
        <v>497.23295761399999</v>
      </c>
      <c r="K48" s="330">
        <v>475.50233801100001</v>
      </c>
    </row>
    <row r="49" spans="1:11" ht="16.5" customHeight="1" x14ac:dyDescent="0.25">
      <c r="A49" s="334" t="s">
        <v>594</v>
      </c>
      <c r="B49" s="473">
        <v>111.44811828100001</v>
      </c>
      <c r="C49" s="473">
        <v>80.270266006</v>
      </c>
      <c r="D49" s="473">
        <v>84.818115512000006</v>
      </c>
      <c r="E49" s="473">
        <v>79.354694284999994</v>
      </c>
      <c r="F49" s="473">
        <v>104.656702696</v>
      </c>
      <c r="G49" s="473">
        <v>177.818500202</v>
      </c>
      <c r="H49" s="474">
        <v>88.894110268999995</v>
      </c>
      <c r="I49" s="474">
        <v>137.72922953</v>
      </c>
      <c r="J49" s="474">
        <v>110.410317893</v>
      </c>
      <c r="K49" s="474">
        <v>110.44141863900001</v>
      </c>
    </row>
    <row r="50" spans="1:11" ht="16.5" customHeight="1" x14ac:dyDescent="0.25">
      <c r="A50" s="545" t="s">
        <v>465</v>
      </c>
      <c r="B50" s="546">
        <v>287.84634048300001</v>
      </c>
      <c r="C50" s="546">
        <v>220.73270072599999</v>
      </c>
      <c r="D50" s="546">
        <v>210.80709596400001</v>
      </c>
      <c r="E50" s="546">
        <v>214.05381279299999</v>
      </c>
      <c r="F50" s="546">
        <v>427.73002333300002</v>
      </c>
      <c r="G50" s="546">
        <v>992.81253056900005</v>
      </c>
      <c r="H50" s="547">
        <v>234.00606240600001</v>
      </c>
      <c r="I50" s="547">
        <v>683.17353376000005</v>
      </c>
      <c r="J50" s="547">
        <v>431.90422909199998</v>
      </c>
      <c r="K50" s="547">
        <v>400.73431674800003</v>
      </c>
    </row>
    <row r="51" spans="1:11" ht="16.5" customHeight="1" x14ac:dyDescent="0.25">
      <c r="A51" s="572" t="s">
        <v>466</v>
      </c>
      <c r="B51" s="573">
        <v>48.013804510999996</v>
      </c>
      <c r="C51" s="573">
        <v>56.755043790000002</v>
      </c>
      <c r="D51" s="573">
        <v>62.715578395000001</v>
      </c>
      <c r="E51" s="573">
        <v>88.544988380000007</v>
      </c>
      <c r="F51" s="573">
        <v>70.055998903000003</v>
      </c>
      <c r="G51" s="573">
        <v>125.45292704400001</v>
      </c>
      <c r="H51" s="574">
        <v>65.092591071000001</v>
      </c>
      <c r="I51" s="574">
        <v>95.097980578000005</v>
      </c>
      <c r="J51" s="574">
        <v>78.312630260999995</v>
      </c>
      <c r="K51" s="574">
        <v>96.218207133999996</v>
      </c>
    </row>
    <row r="52" spans="1:11" ht="12.75" customHeight="1" x14ac:dyDescent="0.2">
      <c r="A52" s="217" t="s">
        <v>460</v>
      </c>
      <c r="B52" s="12"/>
      <c r="C52" s="12"/>
      <c r="D52" s="12"/>
      <c r="E52" s="12"/>
      <c r="F52" s="12"/>
      <c r="G52" s="12"/>
      <c r="H52" s="192"/>
      <c r="I52" s="192"/>
      <c r="J52" s="192"/>
    </row>
    <row r="53" spans="1:11" ht="15" customHeight="1" x14ac:dyDescent="0.2">
      <c r="A53" s="217" t="s">
        <v>751</v>
      </c>
      <c r="B53" s="12"/>
      <c r="C53" s="12"/>
      <c r="D53" s="12"/>
      <c r="E53" s="12"/>
      <c r="F53" s="12"/>
      <c r="G53" s="12"/>
      <c r="H53" s="192"/>
      <c r="I53" s="192"/>
      <c r="J53" s="192"/>
      <c r="K53" s="24"/>
    </row>
    <row r="54" spans="1:11" s="423" customFormat="1" x14ac:dyDescent="0.2">
      <c r="A54" s="445" t="s">
        <v>708</v>
      </c>
      <c r="B54" s="443"/>
      <c r="D54" s="446"/>
    </row>
    <row r="56" spans="1:11" ht="51" customHeight="1" x14ac:dyDescent="0.2">
      <c r="A56" s="816" t="s">
        <v>747</v>
      </c>
      <c r="B56" s="817"/>
      <c r="C56" s="817"/>
      <c r="D56" s="817"/>
      <c r="E56" s="817"/>
      <c r="F56" s="817"/>
      <c r="G56" s="817"/>
      <c r="H56" s="817"/>
      <c r="I56" s="817"/>
      <c r="J56" s="818"/>
    </row>
    <row r="58" spans="1:11" s="423" customFormat="1" ht="12.75" customHeight="1" x14ac:dyDescent="0.2">
      <c r="A58" s="767" t="s">
        <v>164</v>
      </c>
      <c r="B58" s="768"/>
      <c r="C58" s="768"/>
      <c r="D58" s="769"/>
      <c r="E58" s="769"/>
      <c r="F58" s="769"/>
      <c r="G58" s="769"/>
      <c r="H58" s="769"/>
      <c r="I58" s="769"/>
      <c r="J58" s="769"/>
    </row>
    <row r="59" spans="1:11" s="423" customFormat="1" ht="39" customHeight="1" x14ac:dyDescent="0.2">
      <c r="A59" s="813" t="s">
        <v>165</v>
      </c>
      <c r="B59" s="813"/>
      <c r="C59" s="813"/>
      <c r="D59" s="813"/>
      <c r="E59" s="813"/>
      <c r="F59" s="813"/>
      <c r="G59" s="813"/>
      <c r="H59" s="813"/>
      <c r="I59" s="813"/>
      <c r="J59" s="813"/>
    </row>
    <row r="60" spans="1:11" s="423" customFormat="1" ht="12.75" customHeight="1" x14ac:dyDescent="0.3">
      <c r="A60" s="469"/>
      <c r="B60" s="768"/>
      <c r="C60" s="768"/>
      <c r="D60" s="769"/>
      <c r="E60" s="769"/>
      <c r="F60" s="769"/>
      <c r="G60" s="769"/>
      <c r="H60" s="769"/>
      <c r="I60" s="769"/>
      <c r="J60" s="769"/>
    </row>
    <row r="61" spans="1:11" s="423" customFormat="1" ht="24.75" customHeight="1" x14ac:dyDescent="0.2">
      <c r="A61" s="814" t="s">
        <v>709</v>
      </c>
      <c r="B61" s="814"/>
      <c r="C61" s="814"/>
      <c r="D61" s="814"/>
      <c r="E61" s="814"/>
      <c r="F61" s="814"/>
      <c r="G61" s="814"/>
      <c r="H61" s="814"/>
      <c r="I61" s="814"/>
      <c r="J61" s="814"/>
    </row>
    <row r="62" spans="1:11" s="423" customFormat="1" ht="12.75" customHeight="1" x14ac:dyDescent="0.3">
      <c r="A62" s="469"/>
      <c r="B62" s="768"/>
      <c r="C62" s="768"/>
      <c r="D62" s="769"/>
      <c r="E62" s="769"/>
      <c r="F62" s="769"/>
      <c r="G62" s="769"/>
      <c r="H62" s="769"/>
      <c r="I62" s="769"/>
      <c r="J62" s="769"/>
    </row>
    <row r="63" spans="1:11" ht="26.25" customHeight="1" x14ac:dyDescent="0.2">
      <c r="A63" s="815" t="s">
        <v>710</v>
      </c>
      <c r="B63" s="815"/>
      <c r="C63" s="815"/>
      <c r="D63" s="815"/>
      <c r="E63" s="815"/>
      <c r="F63" s="815"/>
      <c r="G63" s="815"/>
      <c r="H63" s="815"/>
      <c r="I63" s="815"/>
      <c r="J63" s="815"/>
    </row>
    <row r="64" spans="1:11" ht="12.75" customHeight="1" x14ac:dyDescent="0.2">
      <c r="A64" s="770"/>
      <c r="B64" s="764"/>
      <c r="C64" s="764"/>
      <c r="D64" s="764"/>
      <c r="E64" s="764"/>
      <c r="F64" s="764"/>
      <c r="G64" s="47"/>
      <c r="H64" s="47"/>
      <c r="I64" s="47"/>
      <c r="J64" s="47"/>
    </row>
    <row r="65" spans="1:10" ht="12.75" customHeight="1" x14ac:dyDescent="0.2">
      <c r="A65" s="815" t="s">
        <v>711</v>
      </c>
      <c r="B65" s="815"/>
      <c r="C65" s="815"/>
      <c r="D65" s="815"/>
      <c r="E65" s="815"/>
      <c r="F65" s="815"/>
      <c r="G65" s="815"/>
      <c r="H65" s="815"/>
      <c r="I65" s="815"/>
      <c r="J65" s="815"/>
    </row>
    <row r="66" spans="1:10" ht="12.75" customHeight="1" x14ac:dyDescent="0.2">
      <c r="A66" s="765"/>
      <c r="B66" s="765"/>
      <c r="C66" s="765"/>
      <c r="D66" s="765"/>
      <c r="E66" s="765"/>
      <c r="F66" s="765"/>
      <c r="G66" s="47"/>
      <c r="H66" s="47"/>
      <c r="I66" s="47"/>
      <c r="J66" s="47"/>
    </row>
    <row r="67" spans="1:10" ht="24.75" customHeight="1" x14ac:dyDescent="0.2">
      <c r="A67" s="815" t="s">
        <v>712</v>
      </c>
      <c r="B67" s="815"/>
      <c r="C67" s="815"/>
      <c r="D67" s="815"/>
      <c r="E67" s="815"/>
      <c r="F67" s="815"/>
      <c r="G67" s="815"/>
      <c r="H67" s="815"/>
      <c r="I67" s="815"/>
      <c r="J67" s="815"/>
    </row>
    <row r="68" spans="1:10" ht="12.75" customHeight="1" x14ac:dyDescent="0.2">
      <c r="A68" s="764"/>
      <c r="B68" s="764"/>
      <c r="C68" s="764"/>
      <c r="D68" s="764"/>
      <c r="E68" s="764"/>
      <c r="F68" s="764"/>
      <c r="G68" s="47"/>
      <c r="H68" s="47"/>
      <c r="I68" s="47"/>
      <c r="J68" s="47"/>
    </row>
    <row r="69" spans="1:10" ht="21" customHeight="1" x14ac:dyDescent="0.2">
      <c r="A69" s="815" t="s">
        <v>713</v>
      </c>
      <c r="B69" s="815"/>
      <c r="C69" s="815"/>
      <c r="D69" s="815"/>
      <c r="E69" s="815"/>
      <c r="F69" s="815"/>
      <c r="G69" s="815"/>
      <c r="H69" s="815"/>
      <c r="I69" s="815"/>
      <c r="J69" s="815"/>
    </row>
    <row r="70" spans="1:10" ht="12.75" customHeight="1" x14ac:dyDescent="0.2">
      <c r="A70" s="764"/>
      <c r="B70" s="764"/>
      <c r="C70" s="764"/>
      <c r="D70" s="764"/>
      <c r="E70" s="764"/>
      <c r="F70" s="764"/>
      <c r="G70" s="47"/>
      <c r="H70" s="47"/>
      <c r="I70" s="47"/>
      <c r="J70" s="47"/>
    </row>
    <row r="71" spans="1:10" ht="48.75" customHeight="1" x14ac:dyDescent="0.2">
      <c r="A71" s="815" t="s">
        <v>714</v>
      </c>
      <c r="B71" s="815"/>
      <c r="C71" s="815"/>
      <c r="D71" s="815"/>
      <c r="E71" s="815"/>
      <c r="F71" s="815"/>
      <c r="G71" s="815"/>
      <c r="H71" s="815"/>
      <c r="I71" s="815"/>
      <c r="J71" s="815"/>
    </row>
    <row r="72" spans="1:10" ht="12.75" customHeight="1" x14ac:dyDescent="0.2">
      <c r="A72" s="770"/>
      <c r="B72" s="764"/>
      <c r="C72" s="764"/>
      <c r="D72" s="764"/>
      <c r="E72" s="764"/>
      <c r="F72" s="764"/>
      <c r="G72" s="47"/>
      <c r="H72" s="47"/>
      <c r="I72" s="47"/>
      <c r="J72" s="47"/>
    </row>
    <row r="73" spans="1:10" ht="27" customHeight="1" x14ac:dyDescent="0.2">
      <c r="A73" s="815" t="s">
        <v>715</v>
      </c>
      <c r="B73" s="815"/>
      <c r="C73" s="815"/>
      <c r="D73" s="815"/>
      <c r="E73" s="815"/>
      <c r="F73" s="815"/>
      <c r="G73" s="815"/>
      <c r="H73" s="815"/>
      <c r="I73" s="815"/>
      <c r="J73" s="815"/>
    </row>
    <row r="74" spans="1:10" ht="12.75" customHeight="1" x14ac:dyDescent="0.2">
      <c r="A74" s="771"/>
      <c r="B74" s="764"/>
      <c r="C74" s="764"/>
      <c r="D74" s="764"/>
      <c r="E74" s="764"/>
      <c r="F74" s="764"/>
      <c r="G74" s="47"/>
      <c r="H74" s="47"/>
      <c r="I74" s="47"/>
      <c r="J74" s="47"/>
    </row>
    <row r="75" spans="1:10" ht="19.5" customHeight="1" x14ac:dyDescent="0.2">
      <c r="A75" s="815" t="s">
        <v>716</v>
      </c>
      <c r="B75" s="815"/>
      <c r="C75" s="815"/>
      <c r="D75" s="815"/>
      <c r="E75" s="815"/>
      <c r="F75" s="815"/>
      <c r="G75" s="815"/>
      <c r="H75" s="815"/>
      <c r="I75" s="815"/>
      <c r="J75" s="815"/>
    </row>
    <row r="76" spans="1:10" ht="12.75" customHeight="1" x14ac:dyDescent="0.2">
      <c r="A76" s="771"/>
      <c r="B76" s="764"/>
      <c r="C76" s="764"/>
      <c r="D76" s="764"/>
      <c r="E76" s="764"/>
      <c r="F76" s="764"/>
      <c r="G76" s="47"/>
      <c r="H76" s="47"/>
      <c r="I76" s="47"/>
      <c r="J76" s="47"/>
    </row>
    <row r="77" spans="1:10" ht="22.5" customHeight="1" x14ac:dyDescent="0.2">
      <c r="A77" s="815" t="s">
        <v>717</v>
      </c>
      <c r="B77" s="815"/>
      <c r="C77" s="815"/>
      <c r="D77" s="815"/>
      <c r="E77" s="815"/>
      <c r="F77" s="815"/>
      <c r="G77" s="815"/>
      <c r="H77" s="815"/>
      <c r="I77" s="815"/>
      <c r="J77" s="815"/>
    </row>
    <row r="78" spans="1:10" ht="12" customHeight="1" x14ac:dyDescent="0.2">
      <c r="A78" s="765"/>
      <c r="B78" s="765"/>
      <c r="C78" s="765"/>
      <c r="D78" s="765"/>
      <c r="E78" s="765"/>
      <c r="F78" s="765"/>
      <c r="G78" s="47"/>
      <c r="H78" s="47"/>
      <c r="I78" s="47"/>
      <c r="J78" s="47"/>
    </row>
    <row r="79" spans="1:10" ht="39.75" customHeight="1" x14ac:dyDescent="0.2">
      <c r="A79" s="815" t="s">
        <v>718</v>
      </c>
      <c r="B79" s="815"/>
      <c r="C79" s="815"/>
      <c r="D79" s="815"/>
      <c r="E79" s="815"/>
      <c r="F79" s="815"/>
      <c r="G79" s="815"/>
      <c r="H79" s="815"/>
      <c r="I79" s="815"/>
      <c r="J79" s="815"/>
    </row>
    <row r="80" spans="1:10" ht="12.75" customHeight="1" x14ac:dyDescent="0.2">
      <c r="A80" s="771"/>
      <c r="B80" s="764"/>
      <c r="C80" s="764"/>
      <c r="D80" s="764"/>
      <c r="E80" s="764"/>
      <c r="F80" s="764"/>
      <c r="G80" s="47"/>
      <c r="H80" s="47"/>
      <c r="I80" s="47"/>
      <c r="J80" s="47"/>
    </row>
    <row r="81" spans="1:10" ht="33.75" customHeight="1" x14ac:dyDescent="0.2">
      <c r="A81" s="815" t="s">
        <v>719</v>
      </c>
      <c r="B81" s="815"/>
      <c r="C81" s="815"/>
      <c r="D81" s="815"/>
      <c r="E81" s="815"/>
      <c r="F81" s="815"/>
      <c r="G81" s="815"/>
      <c r="H81" s="815"/>
      <c r="I81" s="815"/>
      <c r="J81" s="815"/>
    </row>
    <row r="82" spans="1:10" ht="12.75" customHeight="1" x14ac:dyDescent="0.2">
      <c r="A82" s="771"/>
      <c r="B82" s="764"/>
      <c r="C82" s="764"/>
      <c r="D82" s="764"/>
      <c r="E82" s="764"/>
      <c r="F82" s="764"/>
      <c r="G82" s="47"/>
      <c r="H82" s="47"/>
      <c r="I82" s="47"/>
      <c r="J82" s="47"/>
    </row>
    <row r="83" spans="1:10" ht="21" customHeight="1" x14ac:dyDescent="0.2">
      <c r="A83" s="815" t="s">
        <v>720</v>
      </c>
      <c r="B83" s="815"/>
      <c r="C83" s="815"/>
      <c r="D83" s="815"/>
      <c r="E83" s="815"/>
      <c r="F83" s="815"/>
      <c r="G83" s="815"/>
      <c r="H83" s="815"/>
      <c r="I83" s="815"/>
      <c r="J83" s="815"/>
    </row>
    <row r="84" spans="1:10" s="423" customFormat="1" ht="12.75" customHeight="1" x14ac:dyDescent="0.2">
      <c r="A84" s="772"/>
      <c r="B84" s="768"/>
      <c r="C84" s="768"/>
      <c r="D84" s="769"/>
      <c r="E84" s="769"/>
      <c r="F84" s="769"/>
      <c r="G84" s="769"/>
      <c r="H84" s="769"/>
      <c r="I84" s="769"/>
      <c r="J84" s="769"/>
    </row>
    <row r="85" spans="1:10" s="423" customFormat="1" ht="14.25" customHeight="1" x14ac:dyDescent="0.2">
      <c r="A85" s="812" t="s">
        <v>166</v>
      </c>
      <c r="B85" s="812"/>
      <c r="C85" s="812"/>
      <c r="D85" s="812"/>
      <c r="E85" s="812"/>
      <c r="F85" s="812"/>
      <c r="G85" s="812"/>
      <c r="H85" s="812"/>
      <c r="I85" s="812"/>
      <c r="J85" s="812"/>
    </row>
    <row r="86" spans="1:10" s="423" customFormat="1" ht="12.75" customHeight="1" x14ac:dyDescent="0.2">
      <c r="A86" s="773" t="s">
        <v>167</v>
      </c>
      <c r="B86" s="768"/>
      <c r="C86" s="768"/>
      <c r="D86" s="769"/>
      <c r="E86" s="769"/>
      <c r="F86" s="769"/>
      <c r="G86" s="769"/>
      <c r="H86" s="769"/>
      <c r="I86" s="769"/>
      <c r="J86" s="769"/>
    </row>
  </sheetData>
  <mergeCells count="15">
    <mergeCell ref="A77:J77"/>
    <mergeCell ref="A79:J79"/>
    <mergeCell ref="A81:J81"/>
    <mergeCell ref="A83:J83"/>
    <mergeCell ref="A85:J85"/>
    <mergeCell ref="A67:J67"/>
    <mergeCell ref="A69:J69"/>
    <mergeCell ref="A71:J71"/>
    <mergeCell ref="A73:J73"/>
    <mergeCell ref="A75:J75"/>
    <mergeCell ref="A56:J56"/>
    <mergeCell ref="A59:J59"/>
    <mergeCell ref="A61:J61"/>
    <mergeCell ref="A63:J63"/>
    <mergeCell ref="A65:J65"/>
  </mergeCells>
  <pageMargins left="0.59055118110236227" right="0.59055118110236227" top="0.59055118110236227" bottom="0.59055118110236227" header="0.39370078740157483" footer="0.39370078740157483"/>
  <pageSetup paperSize="9" scale="59" firstPageNumber="33" fitToHeight="2" orientation="landscape" useFirstPageNumber="1" r:id="rId1"/>
  <headerFooter alignWithMargins="0">
    <oddHeader>&amp;R&amp;12Les finances des groupements en 2020</oddHeader>
    <oddFooter>&amp;L&amp;12Direction Générale des Collectivités Locales / DESL&amp;C&amp;12&amp;P&amp;R&amp;12Mise en ligne : avril 2022</oddFooter>
    <evenHeader>&amp;RLes groupements à ficalité propre en 2019</evenHeader>
    <evenFooter>&amp;LDirection Générale des Collectivités Locales / DESL&amp;C34&amp;RMise en ligne : mai 2021</evenFooter>
    <firstHeader>&amp;RLes groupements à ficalité propre en 2019</firstHeader>
    <firstFooter>&amp;LDirection Générale des Collectivités Locales / DESL&amp;C33&amp;RMise en ligne : mai 2021</firstFooter>
  </headerFooter>
  <rowBreaks count="1" manualBreakCount="1">
    <brk id="54"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3"/>
  <sheetViews>
    <sheetView zoomScaleNormal="100" workbookViewId="0">
      <selection activeCell="B28" sqref="B28:J29"/>
    </sheetView>
  </sheetViews>
  <sheetFormatPr baseColWidth="10" defaultRowHeight="12.75" x14ac:dyDescent="0.2"/>
  <cols>
    <col min="1" max="1" width="66.140625" customWidth="1"/>
    <col min="2" max="7" width="14.7109375" customWidth="1"/>
    <col min="8" max="9" width="15.5703125" customWidth="1"/>
    <col min="10" max="10" width="17.5703125" customWidth="1"/>
  </cols>
  <sheetData>
    <row r="1" spans="1:10" ht="21" x14ac:dyDescent="0.2">
      <c r="A1" s="27" t="s">
        <v>752</v>
      </c>
    </row>
    <row r="2" spans="1:10" ht="13.5" thickBot="1" x14ac:dyDescent="0.25">
      <c r="A2" s="423"/>
      <c r="B2" s="423"/>
      <c r="C2" s="423"/>
      <c r="D2" s="423"/>
      <c r="E2" s="423"/>
      <c r="F2" s="423"/>
      <c r="G2" s="423"/>
      <c r="H2" s="423"/>
      <c r="I2" s="423"/>
      <c r="J2" s="437" t="s">
        <v>64</v>
      </c>
    </row>
    <row r="3" spans="1:10" x14ac:dyDescent="0.2">
      <c r="A3" s="438" t="s">
        <v>706</v>
      </c>
      <c r="B3" s="482" t="s">
        <v>34</v>
      </c>
      <c r="C3" s="482" t="s">
        <v>533</v>
      </c>
      <c r="D3" s="482" t="s">
        <v>535</v>
      </c>
      <c r="E3" s="482" t="s">
        <v>97</v>
      </c>
      <c r="F3" s="482" t="s">
        <v>278</v>
      </c>
      <c r="G3" s="483">
        <v>300000</v>
      </c>
      <c r="H3" s="484" t="s">
        <v>294</v>
      </c>
      <c r="I3" s="484" t="s">
        <v>294</v>
      </c>
      <c r="J3" s="484" t="s">
        <v>61</v>
      </c>
    </row>
    <row r="4" spans="1:10" x14ac:dyDescent="0.2">
      <c r="A4" s="439" t="s">
        <v>158</v>
      </c>
      <c r="B4" s="485" t="s">
        <v>532</v>
      </c>
      <c r="C4" s="485" t="s">
        <v>35</v>
      </c>
      <c r="D4" s="485" t="s">
        <v>35</v>
      </c>
      <c r="E4" s="485" t="s">
        <v>35</v>
      </c>
      <c r="F4" s="485" t="s">
        <v>35</v>
      </c>
      <c r="G4" s="485" t="s">
        <v>36</v>
      </c>
      <c r="H4" s="486" t="s">
        <v>292</v>
      </c>
      <c r="I4" s="486" t="s">
        <v>293</v>
      </c>
      <c r="J4" s="486" t="s">
        <v>111</v>
      </c>
    </row>
    <row r="5" spans="1:10" ht="13.5" thickBot="1" x14ac:dyDescent="0.25">
      <c r="A5" s="440" t="s">
        <v>65</v>
      </c>
      <c r="B5" s="487" t="s">
        <v>36</v>
      </c>
      <c r="C5" s="487" t="s">
        <v>534</v>
      </c>
      <c r="D5" s="487" t="s">
        <v>99</v>
      </c>
      <c r="E5" s="487" t="s">
        <v>100</v>
      </c>
      <c r="F5" s="487" t="s">
        <v>279</v>
      </c>
      <c r="G5" s="487" t="s">
        <v>101</v>
      </c>
      <c r="H5" s="488" t="s">
        <v>100</v>
      </c>
      <c r="I5" s="488" t="s">
        <v>101</v>
      </c>
      <c r="J5" s="488" t="s">
        <v>276</v>
      </c>
    </row>
    <row r="6" spans="1:10" ht="14.25" x14ac:dyDescent="0.2">
      <c r="A6" s="423"/>
      <c r="B6" s="424"/>
      <c r="C6" s="424"/>
      <c r="D6" s="424"/>
      <c r="E6" s="424"/>
      <c r="F6" s="424"/>
      <c r="G6" s="424"/>
      <c r="H6" s="424"/>
      <c r="I6" s="424"/>
      <c r="J6" s="424"/>
    </row>
    <row r="7" spans="1:10" ht="15" x14ac:dyDescent="0.25">
      <c r="A7" s="332" t="s">
        <v>120</v>
      </c>
      <c r="B7" s="470">
        <v>607.3389416</v>
      </c>
      <c r="C7" s="470">
        <v>2500.82003227</v>
      </c>
      <c r="D7" s="470">
        <v>2068.5698270299999</v>
      </c>
      <c r="E7" s="470">
        <v>3321.1738012300002</v>
      </c>
      <c r="F7" s="470">
        <v>6364.0810549400003</v>
      </c>
      <c r="G7" s="470">
        <v>8202.4562160200003</v>
      </c>
      <c r="H7" s="471">
        <v>8497.9026021299997</v>
      </c>
      <c r="I7" s="471">
        <v>14566.53727096</v>
      </c>
      <c r="J7" s="471">
        <v>23064.439873089999</v>
      </c>
    </row>
    <row r="8" spans="1:10" ht="14.25" x14ac:dyDescent="0.2">
      <c r="A8" s="333" t="s">
        <v>121</v>
      </c>
      <c r="B8" s="472">
        <v>146.88158802999999</v>
      </c>
      <c r="C8" s="472">
        <v>659.30988134999996</v>
      </c>
      <c r="D8" s="472">
        <v>540.75902470999995</v>
      </c>
      <c r="E8" s="472">
        <v>885.74092423000002</v>
      </c>
      <c r="F8" s="472">
        <v>1581.2170723199999</v>
      </c>
      <c r="G8" s="472">
        <v>2049.6701448099998</v>
      </c>
      <c r="H8" s="330">
        <v>2232.6914183200001</v>
      </c>
      <c r="I8" s="330">
        <v>3630.88721713</v>
      </c>
      <c r="J8" s="330">
        <v>5863.5786354499996</v>
      </c>
    </row>
    <row r="9" spans="1:10" ht="14.25" x14ac:dyDescent="0.2">
      <c r="A9" s="334" t="s">
        <v>122</v>
      </c>
      <c r="B9" s="473">
        <v>252.73223095</v>
      </c>
      <c r="C9" s="473">
        <v>1015.10360096</v>
      </c>
      <c r="D9" s="473">
        <v>892.63107055</v>
      </c>
      <c r="E9" s="473">
        <v>1377.9531727599999</v>
      </c>
      <c r="F9" s="473">
        <v>2551.9239809300002</v>
      </c>
      <c r="G9" s="473">
        <v>2686.0644840599998</v>
      </c>
      <c r="H9" s="474">
        <v>3538.4200752199999</v>
      </c>
      <c r="I9" s="474">
        <v>5237.9884649899996</v>
      </c>
      <c r="J9" s="474">
        <v>8776.4085402100009</v>
      </c>
    </row>
    <row r="10" spans="1:10" ht="14.25" x14ac:dyDescent="0.2">
      <c r="A10" s="333" t="s">
        <v>123</v>
      </c>
      <c r="B10" s="472">
        <v>9.5649727099999993</v>
      </c>
      <c r="C10" s="472">
        <v>38.25234245</v>
      </c>
      <c r="D10" s="472">
        <v>27.869851870000002</v>
      </c>
      <c r="E10" s="472">
        <v>54.964212320000001</v>
      </c>
      <c r="F10" s="472">
        <v>144.75640405999999</v>
      </c>
      <c r="G10" s="472">
        <v>193.73412819999999</v>
      </c>
      <c r="H10" s="330">
        <v>130.65137935000001</v>
      </c>
      <c r="I10" s="330">
        <v>338.49053226000001</v>
      </c>
      <c r="J10" s="330">
        <v>469.14191161000002</v>
      </c>
    </row>
    <row r="11" spans="1:10" ht="14.25" x14ac:dyDescent="0.2">
      <c r="A11" s="334" t="s">
        <v>124</v>
      </c>
      <c r="B11" s="473">
        <v>154.00002280000001</v>
      </c>
      <c r="C11" s="473">
        <v>641.43109657000002</v>
      </c>
      <c r="D11" s="473">
        <v>469.97781457999997</v>
      </c>
      <c r="E11" s="473">
        <v>806.92295311999999</v>
      </c>
      <c r="F11" s="473">
        <v>1656.1711019899999</v>
      </c>
      <c r="G11" s="473">
        <v>2981.0873892300001</v>
      </c>
      <c r="H11" s="474">
        <v>2072.33188707</v>
      </c>
      <c r="I11" s="474">
        <v>4637.25849122</v>
      </c>
      <c r="J11" s="474">
        <v>6709.5903782900004</v>
      </c>
    </row>
    <row r="12" spans="1:10" ht="14.25" x14ac:dyDescent="0.2">
      <c r="A12" s="333" t="s">
        <v>125</v>
      </c>
      <c r="B12" s="472">
        <v>44.160127109999998</v>
      </c>
      <c r="C12" s="472">
        <v>146.72311094</v>
      </c>
      <c r="D12" s="472">
        <v>137.33206532</v>
      </c>
      <c r="E12" s="472">
        <v>195.5925388</v>
      </c>
      <c r="F12" s="472">
        <v>430.01249564</v>
      </c>
      <c r="G12" s="472">
        <v>291.90006971999998</v>
      </c>
      <c r="H12" s="330">
        <v>523.80784216999996</v>
      </c>
      <c r="I12" s="330">
        <v>721.91256536000003</v>
      </c>
      <c r="J12" s="330">
        <v>1245.7204075300001</v>
      </c>
    </row>
    <row r="13" spans="1:10" ht="15" x14ac:dyDescent="0.25">
      <c r="A13" s="335" t="s">
        <v>126</v>
      </c>
      <c r="B13" s="475">
        <v>721.69292456000005</v>
      </c>
      <c r="C13" s="475">
        <v>3007.7543937700002</v>
      </c>
      <c r="D13" s="475">
        <v>2466.7843259900001</v>
      </c>
      <c r="E13" s="475">
        <v>3965.66239296</v>
      </c>
      <c r="F13" s="475">
        <v>7733.3280599999998</v>
      </c>
      <c r="G13" s="475">
        <v>10149.47105912</v>
      </c>
      <c r="H13" s="476">
        <v>10161.894037280001</v>
      </c>
      <c r="I13" s="476">
        <v>17882.799119120002</v>
      </c>
      <c r="J13" s="476">
        <v>28044.693156400001</v>
      </c>
    </row>
    <row r="14" spans="1:10" ht="14.25" x14ac:dyDescent="0.2">
      <c r="A14" s="333" t="s">
        <v>63</v>
      </c>
      <c r="B14" s="472">
        <v>463.46299348999997</v>
      </c>
      <c r="C14" s="472">
        <v>1948.3974317300001</v>
      </c>
      <c r="D14" s="472">
        <v>1514.8795290800001</v>
      </c>
      <c r="E14" s="472">
        <v>2371.9574901699998</v>
      </c>
      <c r="F14" s="472">
        <v>4548.7060529800001</v>
      </c>
      <c r="G14" s="472">
        <v>5297.7257837999996</v>
      </c>
      <c r="H14" s="330">
        <v>6298.6974444699999</v>
      </c>
      <c r="I14" s="330">
        <v>9846.4318367800006</v>
      </c>
      <c r="J14" s="330">
        <v>16145.12928125</v>
      </c>
    </row>
    <row r="15" spans="1:10" ht="14.25" x14ac:dyDescent="0.2">
      <c r="A15" s="334" t="s">
        <v>127</v>
      </c>
      <c r="B15" s="473">
        <v>350.947586</v>
      </c>
      <c r="C15" s="473">
        <v>1453.2620725300001</v>
      </c>
      <c r="D15" s="473">
        <v>1144.73800059</v>
      </c>
      <c r="E15" s="473">
        <v>1697.7387740500001</v>
      </c>
      <c r="F15" s="473">
        <v>3488.4035370400002</v>
      </c>
      <c r="G15" s="473">
        <v>3741.8277558700001</v>
      </c>
      <c r="H15" s="474">
        <v>4646.6864331699999</v>
      </c>
      <c r="I15" s="474">
        <v>7230.2312929099999</v>
      </c>
      <c r="J15" s="474">
        <v>11876.917726080001</v>
      </c>
    </row>
    <row r="16" spans="1:10" ht="14.25" x14ac:dyDescent="0.2">
      <c r="A16" s="548" t="s">
        <v>128</v>
      </c>
      <c r="B16" s="549">
        <v>112.51540749</v>
      </c>
      <c r="C16" s="549">
        <v>495.13535919999998</v>
      </c>
      <c r="D16" s="549">
        <v>370.14152848999998</v>
      </c>
      <c r="E16" s="549">
        <v>674.21871611999995</v>
      </c>
      <c r="F16" s="549">
        <v>1060.3025159399999</v>
      </c>
      <c r="G16" s="549">
        <v>1555.8980279299999</v>
      </c>
      <c r="H16" s="370">
        <v>1652.0110113000001</v>
      </c>
      <c r="I16" s="370">
        <v>2616.2005438699998</v>
      </c>
      <c r="J16" s="370">
        <v>4268.2115551699999</v>
      </c>
    </row>
    <row r="17" spans="1:10" ht="14.25" x14ac:dyDescent="0.2">
      <c r="A17" s="550" t="s">
        <v>129</v>
      </c>
      <c r="B17" s="551">
        <v>106.57290085</v>
      </c>
      <c r="C17" s="551">
        <v>476.8932221</v>
      </c>
      <c r="D17" s="551">
        <v>454.69096970999999</v>
      </c>
      <c r="E17" s="551">
        <v>877.98785349000002</v>
      </c>
      <c r="F17" s="551">
        <v>1971.89433442</v>
      </c>
      <c r="G17" s="551">
        <v>3551.3167356700001</v>
      </c>
      <c r="H17" s="552">
        <v>1916.1449461499999</v>
      </c>
      <c r="I17" s="552">
        <v>5523.2110700900002</v>
      </c>
      <c r="J17" s="552">
        <v>7439.3560162399999</v>
      </c>
    </row>
    <row r="18" spans="1:10" ht="14.25" x14ac:dyDescent="0.2">
      <c r="A18" s="548" t="s">
        <v>130</v>
      </c>
      <c r="B18" s="549">
        <v>77.631193890000006</v>
      </c>
      <c r="C18" s="549">
        <v>342.69578982000002</v>
      </c>
      <c r="D18" s="549">
        <v>341.27619562000001</v>
      </c>
      <c r="E18" s="549">
        <v>650.22079606</v>
      </c>
      <c r="F18" s="549">
        <v>1489.58496859</v>
      </c>
      <c r="G18" s="549">
        <v>2966.2272165099998</v>
      </c>
      <c r="H18" s="370">
        <v>1411.82397539</v>
      </c>
      <c r="I18" s="370">
        <v>4455.8121850999996</v>
      </c>
      <c r="J18" s="370">
        <v>5867.6361604900003</v>
      </c>
    </row>
    <row r="19" spans="1:10" ht="14.25" x14ac:dyDescent="0.2">
      <c r="A19" s="569" t="s">
        <v>131</v>
      </c>
      <c r="B19" s="570">
        <v>3.2390960999999998</v>
      </c>
      <c r="C19" s="570">
        <v>9.4657192099999996</v>
      </c>
      <c r="D19" s="570">
        <v>7.25982181</v>
      </c>
      <c r="E19" s="570">
        <v>10.42025216</v>
      </c>
      <c r="F19" s="570">
        <v>14.21100729</v>
      </c>
      <c r="G19" s="570">
        <v>37.871036740000001</v>
      </c>
      <c r="H19" s="571">
        <v>30.384889279999999</v>
      </c>
      <c r="I19" s="571">
        <v>52.082044029999999</v>
      </c>
      <c r="J19" s="571">
        <v>82.466933310000002</v>
      </c>
    </row>
    <row r="20" spans="1:10" ht="14.25" x14ac:dyDescent="0.2">
      <c r="A20" s="688" t="s">
        <v>544</v>
      </c>
      <c r="B20" s="549">
        <v>25.70261086</v>
      </c>
      <c r="C20" s="549">
        <v>124.73171307</v>
      </c>
      <c r="D20" s="549">
        <v>106.15495228</v>
      </c>
      <c r="E20" s="549">
        <v>217.34680527</v>
      </c>
      <c r="F20" s="549">
        <v>468.09835853999999</v>
      </c>
      <c r="G20" s="549">
        <v>547.21848241999999</v>
      </c>
      <c r="H20" s="370">
        <v>473.93608147999998</v>
      </c>
      <c r="I20" s="370">
        <v>1015.31684096</v>
      </c>
      <c r="J20" s="370">
        <v>1489.25292244</v>
      </c>
    </row>
    <row r="21" spans="1:10" ht="14.25" x14ac:dyDescent="0.2">
      <c r="A21" s="569" t="s">
        <v>132</v>
      </c>
      <c r="B21" s="570">
        <v>53.203368670000003</v>
      </c>
      <c r="C21" s="570">
        <v>241.23400705</v>
      </c>
      <c r="D21" s="570">
        <v>189.72085250999999</v>
      </c>
      <c r="E21" s="570">
        <v>289.12975854000001</v>
      </c>
      <c r="F21" s="570">
        <v>310.81665716999998</v>
      </c>
      <c r="G21" s="570">
        <v>171.22339041000001</v>
      </c>
      <c r="H21" s="571">
        <v>773.28798676999997</v>
      </c>
      <c r="I21" s="571">
        <v>482.04004758000002</v>
      </c>
      <c r="J21" s="571">
        <v>1255.3280343500001</v>
      </c>
    </row>
    <row r="22" spans="1:10" ht="14.25" x14ac:dyDescent="0.2">
      <c r="A22" s="548" t="s">
        <v>133</v>
      </c>
      <c r="B22" s="549">
        <v>76.883151060000003</v>
      </c>
      <c r="C22" s="549">
        <v>263.8521561</v>
      </c>
      <c r="D22" s="549">
        <v>247.71643648</v>
      </c>
      <c r="E22" s="549">
        <v>340.47410446999999</v>
      </c>
      <c r="F22" s="549">
        <v>710.96673778000002</v>
      </c>
      <c r="G22" s="549">
        <v>824.46109036999997</v>
      </c>
      <c r="H22" s="370">
        <v>928.92584810999995</v>
      </c>
      <c r="I22" s="370">
        <v>1535.4278281500001</v>
      </c>
      <c r="J22" s="370">
        <v>2464.3536762600002</v>
      </c>
    </row>
    <row r="23" spans="1:10" ht="14.25" x14ac:dyDescent="0.2">
      <c r="A23" s="572" t="s">
        <v>134</v>
      </c>
      <c r="B23" s="573">
        <v>21.57051049</v>
      </c>
      <c r="C23" s="573">
        <v>77.377576790000006</v>
      </c>
      <c r="D23" s="573">
        <v>59.776538209999998</v>
      </c>
      <c r="E23" s="573">
        <v>86.113186290000002</v>
      </c>
      <c r="F23" s="573">
        <v>190.94427765</v>
      </c>
      <c r="G23" s="573">
        <v>304.74405887</v>
      </c>
      <c r="H23" s="574">
        <v>244.83781178000001</v>
      </c>
      <c r="I23" s="574">
        <v>495.68833652000001</v>
      </c>
      <c r="J23" s="574">
        <v>740.52614830000005</v>
      </c>
    </row>
    <row r="24" spans="1:10" ht="15" x14ac:dyDescent="0.25">
      <c r="A24" s="556" t="s">
        <v>135</v>
      </c>
      <c r="B24" s="557">
        <v>114.35398296</v>
      </c>
      <c r="C24" s="557">
        <v>506.93436150000002</v>
      </c>
      <c r="D24" s="557">
        <v>398.21449896000001</v>
      </c>
      <c r="E24" s="557">
        <v>644.48859173000005</v>
      </c>
      <c r="F24" s="557">
        <v>1369.24700506</v>
      </c>
      <c r="G24" s="557">
        <v>1947.0148431</v>
      </c>
      <c r="H24" s="354">
        <v>1663.9914351499999</v>
      </c>
      <c r="I24" s="354">
        <v>3316.2618481600002</v>
      </c>
      <c r="J24" s="354">
        <v>4980.2532833100004</v>
      </c>
    </row>
    <row r="25" spans="1:10" ht="15" x14ac:dyDescent="0.25">
      <c r="A25" s="575" t="s">
        <v>136</v>
      </c>
      <c r="B25" s="576">
        <v>68.933604840000001</v>
      </c>
      <c r="C25" s="576">
        <v>358.43009426999998</v>
      </c>
      <c r="D25" s="576">
        <v>282.04757676999998</v>
      </c>
      <c r="E25" s="576">
        <v>425.47487362999999</v>
      </c>
      <c r="F25" s="576">
        <v>752.58055776000003</v>
      </c>
      <c r="G25" s="576">
        <v>1063.5164357399999</v>
      </c>
      <c r="H25" s="577">
        <v>1134.88614951</v>
      </c>
      <c r="I25" s="577">
        <v>1816.0969935000001</v>
      </c>
      <c r="J25" s="577">
        <v>2950.9831430099998</v>
      </c>
    </row>
    <row r="26" spans="1:10" ht="15" x14ac:dyDescent="0.25">
      <c r="A26" s="556" t="s">
        <v>137</v>
      </c>
      <c r="B26" s="557">
        <v>187.6890166</v>
      </c>
      <c r="C26" s="557">
        <v>851.94503595000003</v>
      </c>
      <c r="D26" s="557">
        <v>606.06853071</v>
      </c>
      <c r="E26" s="557">
        <v>1096.7062122</v>
      </c>
      <c r="F26" s="557">
        <v>2390.01453111</v>
      </c>
      <c r="G26" s="557">
        <v>3871.47250368</v>
      </c>
      <c r="H26" s="354">
        <v>2742.40879546</v>
      </c>
      <c r="I26" s="354">
        <v>6261.4870347899996</v>
      </c>
      <c r="J26" s="354">
        <v>9003.8958302499996</v>
      </c>
    </row>
    <row r="27" spans="1:10" ht="14.25" x14ac:dyDescent="0.2">
      <c r="A27" s="569" t="s">
        <v>138</v>
      </c>
      <c r="B27" s="570">
        <v>153.9539724</v>
      </c>
      <c r="C27" s="570">
        <v>671.61399626000002</v>
      </c>
      <c r="D27" s="570">
        <v>451.93164465000001</v>
      </c>
      <c r="E27" s="570">
        <v>787.90672455000004</v>
      </c>
      <c r="F27" s="570">
        <v>1642.4778282</v>
      </c>
      <c r="G27" s="570">
        <v>2644.2270556399999</v>
      </c>
      <c r="H27" s="571">
        <v>2065.4063378599999</v>
      </c>
      <c r="I27" s="571">
        <v>4286.7048838399996</v>
      </c>
      <c r="J27" s="571">
        <v>6352.1112217</v>
      </c>
    </row>
    <row r="28" spans="1:10" ht="14.25" x14ac:dyDescent="0.2">
      <c r="A28" s="548" t="s">
        <v>139</v>
      </c>
      <c r="B28" s="549">
        <v>16.919358590000002</v>
      </c>
      <c r="C28" s="549">
        <v>117.33785198</v>
      </c>
      <c r="D28" s="549">
        <v>121.05388818</v>
      </c>
      <c r="E28" s="549">
        <v>237.12327862000001</v>
      </c>
      <c r="F28" s="549">
        <v>535.21535472999994</v>
      </c>
      <c r="G28" s="549">
        <v>894.78207270999997</v>
      </c>
      <c r="H28" s="370">
        <v>492.43437736999999</v>
      </c>
      <c r="I28" s="370">
        <v>1429.9974274399999</v>
      </c>
      <c r="J28" s="370">
        <v>1922.4318048099999</v>
      </c>
    </row>
    <row r="29" spans="1:10" ht="14.25" x14ac:dyDescent="0.2">
      <c r="A29" s="569" t="s">
        <v>140</v>
      </c>
      <c r="B29" s="570">
        <v>16.815685609999999</v>
      </c>
      <c r="C29" s="570">
        <v>62.993187710000001</v>
      </c>
      <c r="D29" s="570">
        <v>33.082997880000001</v>
      </c>
      <c r="E29" s="570">
        <v>71.676209029999995</v>
      </c>
      <c r="F29" s="570">
        <v>212.32134818</v>
      </c>
      <c r="G29" s="570">
        <v>332.46337533000002</v>
      </c>
      <c r="H29" s="571">
        <v>184.56808022999999</v>
      </c>
      <c r="I29" s="571">
        <v>544.78472351000005</v>
      </c>
      <c r="J29" s="571">
        <v>729.35280374000001</v>
      </c>
    </row>
    <row r="30" spans="1:10" ht="15" x14ac:dyDescent="0.25">
      <c r="A30" s="556" t="s">
        <v>141</v>
      </c>
      <c r="B30" s="557">
        <v>102.91323516</v>
      </c>
      <c r="C30" s="557">
        <v>364.20539876999999</v>
      </c>
      <c r="D30" s="557">
        <v>251.98791488000001</v>
      </c>
      <c r="E30" s="557">
        <v>418.58742648999998</v>
      </c>
      <c r="F30" s="557">
        <v>901.65795029000003</v>
      </c>
      <c r="G30" s="557">
        <v>1375.0292082799999</v>
      </c>
      <c r="H30" s="354">
        <v>1137.6939752999999</v>
      </c>
      <c r="I30" s="354">
        <v>2276.6871585700001</v>
      </c>
      <c r="J30" s="354">
        <v>3414.3811338700002</v>
      </c>
    </row>
    <row r="31" spans="1:10" ht="14.25" x14ac:dyDescent="0.2">
      <c r="A31" s="569" t="s">
        <v>142</v>
      </c>
      <c r="B31" s="570">
        <v>23.783637899999999</v>
      </c>
      <c r="C31" s="570">
        <v>96.908887489999998</v>
      </c>
      <c r="D31" s="570">
        <v>63.786560969999996</v>
      </c>
      <c r="E31" s="570">
        <v>117.89401675000001</v>
      </c>
      <c r="F31" s="570">
        <v>210.80249147000001</v>
      </c>
      <c r="G31" s="570">
        <v>360.01603560000001</v>
      </c>
      <c r="H31" s="571">
        <v>302.37310310999999</v>
      </c>
      <c r="I31" s="571">
        <v>570.81852706999996</v>
      </c>
      <c r="J31" s="571">
        <v>873.19163017999995</v>
      </c>
    </row>
    <row r="32" spans="1:10" ht="14.25" x14ac:dyDescent="0.2">
      <c r="A32" s="548" t="s">
        <v>143</v>
      </c>
      <c r="B32" s="549">
        <v>63.89083875</v>
      </c>
      <c r="C32" s="549">
        <v>200.33184971</v>
      </c>
      <c r="D32" s="549">
        <v>142.76766418</v>
      </c>
      <c r="E32" s="549">
        <v>203.16304102999999</v>
      </c>
      <c r="F32" s="549">
        <v>455.85441236999998</v>
      </c>
      <c r="G32" s="549">
        <v>701.76324293000005</v>
      </c>
      <c r="H32" s="370">
        <v>610.15339367000001</v>
      </c>
      <c r="I32" s="370">
        <v>1157.6176553</v>
      </c>
      <c r="J32" s="370">
        <v>1767.77104897</v>
      </c>
    </row>
    <row r="33" spans="1:10" ht="14.25" x14ac:dyDescent="0.2">
      <c r="A33" s="572" t="s">
        <v>144</v>
      </c>
      <c r="B33" s="573">
        <v>15.23875851</v>
      </c>
      <c r="C33" s="573">
        <v>66.964661570000004</v>
      </c>
      <c r="D33" s="573">
        <v>45.433689729999998</v>
      </c>
      <c r="E33" s="573">
        <v>97.530368710000005</v>
      </c>
      <c r="F33" s="573">
        <v>235.00104644999999</v>
      </c>
      <c r="G33" s="573">
        <v>313.24992974999998</v>
      </c>
      <c r="H33" s="574">
        <v>225.16747852</v>
      </c>
      <c r="I33" s="574">
        <v>548.25097619999997</v>
      </c>
      <c r="J33" s="574">
        <v>773.41845472</v>
      </c>
    </row>
    <row r="34" spans="1:10" ht="15" x14ac:dyDescent="0.25">
      <c r="A34" s="561" t="s">
        <v>145</v>
      </c>
      <c r="B34" s="557">
        <v>795.02795819999994</v>
      </c>
      <c r="C34" s="557">
        <v>3352.7650682200001</v>
      </c>
      <c r="D34" s="557">
        <v>2674.6383577400002</v>
      </c>
      <c r="E34" s="557">
        <v>4417.88001343</v>
      </c>
      <c r="F34" s="557">
        <v>8754.0955860499998</v>
      </c>
      <c r="G34" s="557">
        <v>12073.928719699999</v>
      </c>
      <c r="H34" s="354">
        <v>11240.31139759</v>
      </c>
      <c r="I34" s="354">
        <v>20828.024305750001</v>
      </c>
      <c r="J34" s="354">
        <v>32068.335703339999</v>
      </c>
    </row>
    <row r="35" spans="1:10" ht="15" x14ac:dyDescent="0.25">
      <c r="A35" s="578" t="s">
        <v>146</v>
      </c>
      <c r="B35" s="579">
        <v>824.60615972000005</v>
      </c>
      <c r="C35" s="579">
        <v>3371.9597925399999</v>
      </c>
      <c r="D35" s="579">
        <v>2718.7722408700001</v>
      </c>
      <c r="E35" s="579">
        <v>4384.2498194500004</v>
      </c>
      <c r="F35" s="579">
        <v>8634.9860102900002</v>
      </c>
      <c r="G35" s="579">
        <v>11524.500267400001</v>
      </c>
      <c r="H35" s="580">
        <v>11299.588012579999</v>
      </c>
      <c r="I35" s="580">
        <v>20159.486277690001</v>
      </c>
      <c r="J35" s="580">
        <v>31459.07429027</v>
      </c>
    </row>
    <row r="36" spans="1:10" ht="15" x14ac:dyDescent="0.25">
      <c r="A36" s="558" t="s">
        <v>147</v>
      </c>
      <c r="B36" s="559">
        <v>29.57820152</v>
      </c>
      <c r="C36" s="559">
        <v>19.194724319999999</v>
      </c>
      <c r="D36" s="559">
        <v>44.133883130000001</v>
      </c>
      <c r="E36" s="559">
        <v>-33.630193980000001</v>
      </c>
      <c r="F36" s="559">
        <v>-119.10957576</v>
      </c>
      <c r="G36" s="559">
        <v>-549.4284523</v>
      </c>
      <c r="H36" s="560">
        <v>59.276614989999999</v>
      </c>
      <c r="I36" s="560">
        <v>-668.53802805999999</v>
      </c>
      <c r="J36" s="560">
        <v>-609.26141307</v>
      </c>
    </row>
    <row r="37" spans="1:10" ht="14.25" x14ac:dyDescent="0.2">
      <c r="A37" s="569" t="s">
        <v>148</v>
      </c>
      <c r="B37" s="570">
        <v>45.420378120000002</v>
      </c>
      <c r="C37" s="570">
        <v>148.50426723000001</v>
      </c>
      <c r="D37" s="570">
        <v>116.16692218999999</v>
      </c>
      <c r="E37" s="570">
        <v>219.01371810000001</v>
      </c>
      <c r="F37" s="570">
        <v>616.66644729999996</v>
      </c>
      <c r="G37" s="570">
        <v>883.49840735999999</v>
      </c>
      <c r="H37" s="571">
        <v>529.10528564000003</v>
      </c>
      <c r="I37" s="571">
        <v>1500.1648546599999</v>
      </c>
      <c r="J37" s="571">
        <v>2029.2701403000001</v>
      </c>
    </row>
    <row r="38" spans="1:10" ht="14.25" x14ac:dyDescent="0.2">
      <c r="A38" s="548" t="s">
        <v>149</v>
      </c>
      <c r="B38" s="549">
        <v>35.376568300000002</v>
      </c>
      <c r="C38" s="549">
        <v>162.88417154999999</v>
      </c>
      <c r="D38" s="549">
        <v>114.74051480999999</v>
      </c>
      <c r="E38" s="549">
        <v>266.89690772</v>
      </c>
      <c r="F38" s="549">
        <v>892.80969388000005</v>
      </c>
      <c r="G38" s="549">
        <v>1642.48467514</v>
      </c>
      <c r="H38" s="370">
        <v>579.89816238000003</v>
      </c>
      <c r="I38" s="370">
        <v>2535.29436902</v>
      </c>
      <c r="J38" s="370">
        <v>3115.1925314</v>
      </c>
    </row>
    <row r="39" spans="1:10" ht="14.25" x14ac:dyDescent="0.2">
      <c r="A39" s="572" t="s">
        <v>150</v>
      </c>
      <c r="B39" s="573">
        <v>-10.04380982</v>
      </c>
      <c r="C39" s="573">
        <v>14.37990432</v>
      </c>
      <c r="D39" s="573">
        <v>-1.4264073799999999</v>
      </c>
      <c r="E39" s="573">
        <v>47.883189620000003</v>
      </c>
      <c r="F39" s="573">
        <v>276.14324657999998</v>
      </c>
      <c r="G39" s="573">
        <v>758.98626778000005</v>
      </c>
      <c r="H39" s="574">
        <v>50.792876739999997</v>
      </c>
      <c r="I39" s="574">
        <v>1035.12951436</v>
      </c>
      <c r="J39" s="574">
        <v>1085.9223910999999</v>
      </c>
    </row>
    <row r="40" spans="1:10" ht="15" x14ac:dyDescent="0.25">
      <c r="A40" s="561" t="s">
        <v>151</v>
      </c>
      <c r="B40" s="557">
        <v>840.44833631999995</v>
      </c>
      <c r="C40" s="557">
        <v>3501.2693354500002</v>
      </c>
      <c r="D40" s="557">
        <v>2790.8052799299999</v>
      </c>
      <c r="E40" s="557">
        <v>4636.89373153</v>
      </c>
      <c r="F40" s="557">
        <v>9370.7620333499999</v>
      </c>
      <c r="G40" s="557">
        <v>12957.42712706</v>
      </c>
      <c r="H40" s="354">
        <v>11769.41668323</v>
      </c>
      <c r="I40" s="354">
        <v>22328.189160409998</v>
      </c>
      <c r="J40" s="354">
        <v>34097.605843639998</v>
      </c>
    </row>
    <row r="41" spans="1:10" ht="15" x14ac:dyDescent="0.25">
      <c r="A41" s="578" t="s">
        <v>152</v>
      </c>
      <c r="B41" s="579">
        <v>859.98272801999997</v>
      </c>
      <c r="C41" s="579">
        <v>3534.8439640900001</v>
      </c>
      <c r="D41" s="579">
        <v>2833.5127556799998</v>
      </c>
      <c r="E41" s="579">
        <v>4651.1467271700003</v>
      </c>
      <c r="F41" s="579">
        <v>9527.7957041699992</v>
      </c>
      <c r="G41" s="579">
        <v>13166.984942540001</v>
      </c>
      <c r="H41" s="580">
        <v>11879.48617496</v>
      </c>
      <c r="I41" s="580">
        <v>22694.780646710002</v>
      </c>
      <c r="J41" s="580">
        <v>34574.266821669997</v>
      </c>
    </row>
    <row r="42" spans="1:10" ht="14.25" x14ac:dyDescent="0.2">
      <c r="A42" s="553" t="s">
        <v>153</v>
      </c>
      <c r="B42" s="554">
        <v>19.5343917</v>
      </c>
      <c r="C42" s="554">
        <v>33.57462864</v>
      </c>
      <c r="D42" s="554">
        <v>42.70747575</v>
      </c>
      <c r="E42" s="554">
        <v>14.25299564</v>
      </c>
      <c r="F42" s="554">
        <v>157.03367082</v>
      </c>
      <c r="G42" s="554">
        <v>209.55781547999999</v>
      </c>
      <c r="H42" s="555">
        <v>110.06949173</v>
      </c>
      <c r="I42" s="555">
        <v>366.59148629999999</v>
      </c>
      <c r="J42" s="555">
        <v>476.66097803000002</v>
      </c>
    </row>
    <row r="43" spans="1:10" s="7" customFormat="1" ht="15" x14ac:dyDescent="0.25">
      <c r="A43" s="581" t="s">
        <v>262</v>
      </c>
      <c r="B43" s="576">
        <v>386.59940585999999</v>
      </c>
      <c r="C43" s="576">
        <v>1649.5452850199999</v>
      </c>
      <c r="D43" s="576">
        <v>1228.27815682</v>
      </c>
      <c r="E43" s="576">
        <v>2457.02484194</v>
      </c>
      <c r="F43" s="576">
        <v>7125.7199218699998</v>
      </c>
      <c r="G43" s="576">
        <v>10676.653195590001</v>
      </c>
      <c r="H43" s="577">
        <v>5721.4476896400001</v>
      </c>
      <c r="I43" s="577">
        <v>17802.37311746</v>
      </c>
      <c r="J43" s="577">
        <v>23523.820807100001</v>
      </c>
    </row>
    <row r="44" spans="1:10" ht="14.25" x14ac:dyDescent="0.2">
      <c r="A44" s="562" t="s">
        <v>154</v>
      </c>
      <c r="B44" s="549"/>
      <c r="C44" s="549"/>
      <c r="D44" s="549"/>
      <c r="E44" s="549"/>
      <c r="F44" s="549"/>
      <c r="G44" s="549"/>
      <c r="H44" s="563"/>
      <c r="I44" s="563"/>
      <c r="J44" s="563"/>
    </row>
    <row r="45" spans="1:10" ht="14.25" x14ac:dyDescent="0.2">
      <c r="A45" s="582" t="s">
        <v>155</v>
      </c>
      <c r="B45" s="583">
        <v>0.15845240999999999</v>
      </c>
      <c r="C45" s="583">
        <v>0.168542472</v>
      </c>
      <c r="D45" s="583">
        <v>0.16143061</v>
      </c>
      <c r="E45" s="583">
        <v>0.162517261</v>
      </c>
      <c r="F45" s="583">
        <v>0.17705792300000001</v>
      </c>
      <c r="G45" s="583">
        <v>0.191834119</v>
      </c>
      <c r="H45" s="584">
        <v>0.163748158</v>
      </c>
      <c r="I45" s="584">
        <v>0.18544422599999999</v>
      </c>
      <c r="J45" s="584">
        <v>0.17758273399999999</v>
      </c>
    </row>
    <row r="46" spans="1:10" ht="14.25" x14ac:dyDescent="0.2">
      <c r="A46" s="564" t="s">
        <v>156</v>
      </c>
      <c r="B46" s="565">
        <v>9.5516531000000002E-2</v>
      </c>
      <c r="C46" s="565">
        <v>0.119168671</v>
      </c>
      <c r="D46" s="565">
        <v>0.114338158</v>
      </c>
      <c r="E46" s="565">
        <v>0.107289737</v>
      </c>
      <c r="F46" s="565">
        <v>9.7316518000000005E-2</v>
      </c>
      <c r="G46" s="565">
        <v>0.104785405</v>
      </c>
      <c r="H46" s="566">
        <v>0.11168057300000001</v>
      </c>
      <c r="I46" s="566">
        <v>0.101555522</v>
      </c>
      <c r="J46" s="566">
        <v>0.10522429799999999</v>
      </c>
    </row>
    <row r="47" spans="1:10" ht="14.25" x14ac:dyDescent="0.2">
      <c r="A47" s="582" t="s">
        <v>157</v>
      </c>
      <c r="B47" s="583">
        <v>0.53568407399999995</v>
      </c>
      <c r="C47" s="583">
        <v>0.54843084499999994</v>
      </c>
      <c r="D47" s="583">
        <v>0.497926853</v>
      </c>
      <c r="E47" s="583">
        <v>0.61957488999999999</v>
      </c>
      <c r="F47" s="583">
        <v>0.92142992899999998</v>
      </c>
      <c r="G47" s="583">
        <v>1.051941834</v>
      </c>
      <c r="H47" s="584">
        <v>0.56302965500000002</v>
      </c>
      <c r="I47" s="584">
        <v>0.99550260599999996</v>
      </c>
      <c r="J47" s="584">
        <v>0.83879758199999999</v>
      </c>
    </row>
    <row r="48" spans="1:10" ht="14.25" x14ac:dyDescent="0.2">
      <c r="A48" s="533" t="s">
        <v>627</v>
      </c>
      <c r="B48" s="567">
        <v>3.380725322</v>
      </c>
      <c r="C48" s="567">
        <v>3.2539622690000001</v>
      </c>
      <c r="D48" s="567">
        <v>3.0844636749999998</v>
      </c>
      <c r="E48" s="567">
        <v>3.812363591</v>
      </c>
      <c r="F48" s="567">
        <v>5.2041157629999999</v>
      </c>
      <c r="G48" s="567">
        <v>5.4836013360000004</v>
      </c>
      <c r="H48" s="568">
        <v>3.4383877040000002</v>
      </c>
      <c r="I48" s="568">
        <v>5.3682049039999997</v>
      </c>
      <c r="J48" s="568">
        <v>4.7234185630000001</v>
      </c>
    </row>
    <row r="49" spans="1:10" ht="14.25" x14ac:dyDescent="0.2">
      <c r="A49" s="585" t="s">
        <v>286</v>
      </c>
      <c r="B49" s="586">
        <v>0.41613045599999998</v>
      </c>
      <c r="C49" s="586">
        <v>0.40590829699999997</v>
      </c>
      <c r="D49" s="586">
        <v>0.43152087900000002</v>
      </c>
      <c r="E49" s="586">
        <v>0.41489944699999998</v>
      </c>
      <c r="F49" s="586">
        <v>0.40098860400000003</v>
      </c>
      <c r="G49" s="586">
        <v>0.32747074900000001</v>
      </c>
      <c r="H49" s="587">
        <v>0.41638745900000002</v>
      </c>
      <c r="I49" s="587">
        <v>0.35959050300000001</v>
      </c>
      <c r="J49" s="587">
        <v>0.38051687299999998</v>
      </c>
    </row>
    <row r="50" spans="1:10" ht="14.25" x14ac:dyDescent="0.2">
      <c r="A50" s="533" t="s">
        <v>287</v>
      </c>
      <c r="B50" s="349">
        <v>0.90448346899999998</v>
      </c>
      <c r="C50" s="349">
        <v>0.88083132900000005</v>
      </c>
      <c r="D50" s="349">
        <v>0.88566184199999998</v>
      </c>
      <c r="E50" s="349">
        <v>0.892710263</v>
      </c>
      <c r="F50" s="349">
        <v>0.90268348200000004</v>
      </c>
      <c r="G50" s="349">
        <v>0.895214595</v>
      </c>
      <c r="H50" s="350">
        <v>0.88831942699999999</v>
      </c>
      <c r="I50" s="350">
        <v>0.89844447800000005</v>
      </c>
      <c r="J50" s="350">
        <v>0.89477570200000001</v>
      </c>
    </row>
    <row r="51" spans="1:10" ht="14.25" x14ac:dyDescent="0.2">
      <c r="A51" s="588" t="s">
        <v>592</v>
      </c>
      <c r="B51" s="589">
        <v>0.22295820199999999</v>
      </c>
      <c r="C51" s="589">
        <v>0.23043428699999999</v>
      </c>
      <c r="D51" s="589">
        <v>0.186754792</v>
      </c>
      <c r="E51" s="589">
        <v>0.20477701600000001</v>
      </c>
      <c r="F51" s="589">
        <v>0.223175967</v>
      </c>
      <c r="G51" s="589">
        <v>0.26651417999999999</v>
      </c>
      <c r="H51" s="590">
        <v>0.20928749999999999</v>
      </c>
      <c r="I51" s="590">
        <v>0.247772784</v>
      </c>
      <c r="J51" s="590">
        <v>0.23382777900000001</v>
      </c>
    </row>
    <row r="52" spans="1:10" ht="12.75" customHeight="1" x14ac:dyDescent="0.2">
      <c r="A52" s="217" t="s">
        <v>460</v>
      </c>
      <c r="B52" s="12"/>
      <c r="C52" s="12"/>
      <c r="D52" s="12"/>
      <c r="E52" s="12"/>
      <c r="F52" s="12"/>
      <c r="G52" s="12"/>
      <c r="H52" s="192"/>
      <c r="I52" s="192"/>
      <c r="J52" s="192"/>
    </row>
    <row r="53" spans="1:10" x14ac:dyDescent="0.2">
      <c r="A53" s="240" t="s">
        <v>754</v>
      </c>
      <c r="B53" s="3"/>
      <c r="D53" s="163"/>
      <c r="G53" s="163"/>
      <c r="H53" s="192"/>
      <c r="I53" s="192"/>
      <c r="J53" s="192"/>
    </row>
    <row r="54" spans="1:10" s="423" customFormat="1" x14ac:dyDescent="0.2">
      <c r="A54" s="445" t="s">
        <v>708</v>
      </c>
      <c r="B54" s="443"/>
      <c r="D54" s="446"/>
    </row>
    <row r="56" spans="1:10" ht="21" x14ac:dyDescent="0.2">
      <c r="A56" s="27" t="s">
        <v>753</v>
      </c>
    </row>
    <row r="57" spans="1:10" ht="13.5" thickBot="1" x14ac:dyDescent="0.25"/>
    <row r="58" spans="1:10" x14ac:dyDescent="0.2">
      <c r="A58" s="25"/>
      <c r="B58" s="482" t="s">
        <v>34</v>
      </c>
      <c r="C58" s="482" t="s">
        <v>533</v>
      </c>
      <c r="D58" s="482" t="s">
        <v>535</v>
      </c>
      <c r="E58" s="482" t="s">
        <v>97</v>
      </c>
      <c r="F58" s="482" t="s">
        <v>278</v>
      </c>
      <c r="G58" s="483">
        <v>300000</v>
      </c>
      <c r="H58" s="484" t="s">
        <v>294</v>
      </c>
      <c r="I58" s="484" t="s">
        <v>294</v>
      </c>
      <c r="J58" s="484" t="s">
        <v>61</v>
      </c>
    </row>
    <row r="59" spans="1:10" x14ac:dyDescent="0.2">
      <c r="A59" s="348" t="s">
        <v>65</v>
      </c>
      <c r="B59" s="485" t="s">
        <v>532</v>
      </c>
      <c r="C59" s="485" t="s">
        <v>35</v>
      </c>
      <c r="D59" s="485" t="s">
        <v>35</v>
      </c>
      <c r="E59" s="485" t="s">
        <v>35</v>
      </c>
      <c r="F59" s="485" t="s">
        <v>35</v>
      </c>
      <c r="G59" s="485" t="s">
        <v>36</v>
      </c>
      <c r="H59" s="486" t="s">
        <v>292</v>
      </c>
      <c r="I59" s="486" t="s">
        <v>293</v>
      </c>
      <c r="J59" s="486" t="s">
        <v>111</v>
      </c>
    </row>
    <row r="60" spans="1:10" ht="13.5" thickBot="1" x14ac:dyDescent="0.25">
      <c r="A60" s="294" t="s">
        <v>81</v>
      </c>
      <c r="B60" s="487" t="s">
        <v>36</v>
      </c>
      <c r="C60" s="487" t="s">
        <v>534</v>
      </c>
      <c r="D60" s="487" t="s">
        <v>99</v>
      </c>
      <c r="E60" s="487" t="s">
        <v>100</v>
      </c>
      <c r="F60" s="487" t="s">
        <v>279</v>
      </c>
      <c r="G60" s="487" t="s">
        <v>101</v>
      </c>
      <c r="H60" s="488" t="s">
        <v>100</v>
      </c>
      <c r="I60" s="488" t="s">
        <v>101</v>
      </c>
      <c r="J60" s="488" t="s">
        <v>276</v>
      </c>
    </row>
    <row r="61" spans="1:10" x14ac:dyDescent="0.2">
      <c r="A61" s="197" t="s">
        <v>159</v>
      </c>
      <c r="B61" s="170"/>
      <c r="C61" s="170"/>
      <c r="D61" s="170"/>
      <c r="E61" s="170"/>
      <c r="F61" s="170"/>
      <c r="G61" s="170"/>
      <c r="H61" s="170"/>
      <c r="I61" s="170"/>
      <c r="J61" s="170"/>
    </row>
    <row r="62" spans="1:10" s="323" customFormat="1" ht="15" x14ac:dyDescent="0.25">
      <c r="A62" s="448" t="s">
        <v>215</v>
      </c>
      <c r="B62" s="426">
        <f t="shared" ref="B62:J67" si="0">B7/B$7</f>
        <v>1</v>
      </c>
      <c r="C62" s="426">
        <f t="shared" si="0"/>
        <v>1</v>
      </c>
      <c r="D62" s="426">
        <f t="shared" si="0"/>
        <v>1</v>
      </c>
      <c r="E62" s="426">
        <f t="shared" si="0"/>
        <v>1</v>
      </c>
      <c r="F62" s="426">
        <f t="shared" si="0"/>
        <v>1</v>
      </c>
      <c r="G62" s="426">
        <f t="shared" si="0"/>
        <v>1</v>
      </c>
      <c r="H62" s="449">
        <f t="shared" si="0"/>
        <v>1</v>
      </c>
      <c r="I62" s="449">
        <f t="shared" si="0"/>
        <v>1</v>
      </c>
      <c r="J62" s="449">
        <f t="shared" si="0"/>
        <v>1</v>
      </c>
    </row>
    <row r="63" spans="1:10" s="323" customFormat="1" ht="14.25" x14ac:dyDescent="0.2">
      <c r="A63" s="450" t="s">
        <v>121</v>
      </c>
      <c r="B63" s="427">
        <f t="shared" si="0"/>
        <v>0.24184450883891748</v>
      </c>
      <c r="C63" s="427">
        <f t="shared" si="0"/>
        <v>0.26363747604482474</v>
      </c>
      <c r="D63" s="427">
        <f t="shared" si="0"/>
        <v>0.26141685798753433</v>
      </c>
      <c r="E63" s="427">
        <f t="shared" si="0"/>
        <v>0.26669514371755099</v>
      </c>
      <c r="F63" s="427">
        <f t="shared" si="0"/>
        <v>0.24845960613474735</v>
      </c>
      <c r="G63" s="427">
        <f t="shared" si="0"/>
        <v>0.24988492359237996</v>
      </c>
      <c r="H63" s="442">
        <f t="shared" si="0"/>
        <v>0.26273440904822515</v>
      </c>
      <c r="I63" s="442">
        <f t="shared" si="0"/>
        <v>0.24926220621894637</v>
      </c>
      <c r="J63" s="442">
        <f t="shared" si="0"/>
        <v>0.25422592821303325</v>
      </c>
    </row>
    <row r="64" spans="1:10" s="323" customFormat="1" ht="14.25" x14ac:dyDescent="0.2">
      <c r="A64" s="452" t="s">
        <v>122</v>
      </c>
      <c r="B64" s="428">
        <f t="shared" si="0"/>
        <v>0.41613045638764951</v>
      </c>
      <c r="C64" s="428">
        <f t="shared" si="0"/>
        <v>0.40590829722304655</v>
      </c>
      <c r="D64" s="428">
        <f t="shared" si="0"/>
        <v>0.4315208792499971</v>
      </c>
      <c r="E64" s="428">
        <f t="shared" si="0"/>
        <v>0.41489944677079937</v>
      </c>
      <c r="F64" s="428">
        <f t="shared" si="0"/>
        <v>0.4009886044661729</v>
      </c>
      <c r="G64" s="428">
        <f t="shared" si="0"/>
        <v>0.32747074940966076</v>
      </c>
      <c r="H64" s="453">
        <f t="shared" si="0"/>
        <v>0.4163874594577131</v>
      </c>
      <c r="I64" s="453">
        <f t="shared" si="0"/>
        <v>0.35959050305198531</v>
      </c>
      <c r="J64" s="453">
        <f t="shared" si="0"/>
        <v>0.38051687309561377</v>
      </c>
    </row>
    <row r="65" spans="1:10" s="323" customFormat="1" ht="14.25" x14ac:dyDescent="0.2">
      <c r="A65" s="450" t="s">
        <v>123</v>
      </c>
      <c r="B65" s="427">
        <f t="shared" si="0"/>
        <v>1.574898636468398E-2</v>
      </c>
      <c r="C65" s="427">
        <f t="shared" si="0"/>
        <v>1.5295919720891817E-2</v>
      </c>
      <c r="D65" s="427">
        <f t="shared" si="0"/>
        <v>1.3473005119684467E-2</v>
      </c>
      <c r="E65" s="427">
        <f t="shared" si="0"/>
        <v>1.6549634439379218E-2</v>
      </c>
      <c r="F65" s="427">
        <f t="shared" si="0"/>
        <v>2.2745845442624511E-2</v>
      </c>
      <c r="G65" s="427">
        <f t="shared" si="0"/>
        <v>2.3619038382871584E-2</v>
      </c>
      <c r="H65" s="442">
        <f t="shared" si="0"/>
        <v>1.5374544221918035E-2</v>
      </c>
      <c r="I65" s="442">
        <f t="shared" si="0"/>
        <v>2.3237542729857855E-2</v>
      </c>
      <c r="J65" s="442">
        <f t="shared" si="0"/>
        <v>2.0340485795077232E-2</v>
      </c>
    </row>
    <row r="66" spans="1:10" s="323" customFormat="1" ht="14.25" x14ac:dyDescent="0.2">
      <c r="A66" s="452" t="s">
        <v>124</v>
      </c>
      <c r="B66" s="428">
        <f t="shared" si="0"/>
        <v>0.25356520428987428</v>
      </c>
      <c r="C66" s="428">
        <f t="shared" si="0"/>
        <v>0.25648830715250293</v>
      </c>
      <c r="D66" s="428">
        <f t="shared" si="0"/>
        <v>0.22719939565916525</v>
      </c>
      <c r="E66" s="428">
        <f t="shared" si="0"/>
        <v>0.24296318151767765</v>
      </c>
      <c r="F66" s="428">
        <f t="shared" si="0"/>
        <v>0.26023727348733683</v>
      </c>
      <c r="G66" s="428">
        <f t="shared" si="0"/>
        <v>0.36343837878801682</v>
      </c>
      <c r="H66" s="453">
        <f t="shared" si="0"/>
        <v>0.24386392549975447</v>
      </c>
      <c r="I66" s="453">
        <f t="shared" si="0"/>
        <v>0.31835009274749781</v>
      </c>
      <c r="J66" s="453">
        <f t="shared" si="0"/>
        <v>0.29090627889551696</v>
      </c>
    </row>
    <row r="67" spans="1:10" s="323" customFormat="1" ht="14.25" x14ac:dyDescent="0.2">
      <c r="A67" s="454" t="s">
        <v>125</v>
      </c>
      <c r="B67" s="429">
        <f t="shared" si="0"/>
        <v>7.2710844118874782E-2</v>
      </c>
      <c r="C67" s="429">
        <f t="shared" si="0"/>
        <v>5.866999985873398E-2</v>
      </c>
      <c r="D67" s="429">
        <f t="shared" si="0"/>
        <v>6.6389861983618847E-2</v>
      </c>
      <c r="E67" s="429">
        <f t="shared" si="0"/>
        <v>5.8892593554592684E-2</v>
      </c>
      <c r="F67" s="429">
        <f t="shared" si="0"/>
        <v>6.7568670469118353E-2</v>
      </c>
      <c r="G67" s="429">
        <f t="shared" si="0"/>
        <v>3.558690982707078E-2</v>
      </c>
      <c r="H67" s="455">
        <f t="shared" si="0"/>
        <v>6.1639661772389283E-2</v>
      </c>
      <c r="I67" s="455">
        <f t="shared" si="0"/>
        <v>4.9559655251712596E-2</v>
      </c>
      <c r="J67" s="455">
        <f t="shared" si="0"/>
        <v>5.4010434000758931E-2</v>
      </c>
    </row>
    <row r="68" spans="1:10" s="323" customFormat="1" ht="15" x14ac:dyDescent="0.25">
      <c r="A68" s="456" t="s">
        <v>212</v>
      </c>
      <c r="B68" s="430">
        <f t="shared" ref="B68:J68" si="1">B13/B$13</f>
        <v>1</v>
      </c>
      <c r="C68" s="430">
        <f t="shared" si="1"/>
        <v>1</v>
      </c>
      <c r="D68" s="430">
        <f t="shared" si="1"/>
        <v>1</v>
      </c>
      <c r="E68" s="430">
        <f t="shared" si="1"/>
        <v>1</v>
      </c>
      <c r="F68" s="430">
        <f t="shared" si="1"/>
        <v>1</v>
      </c>
      <c r="G68" s="430">
        <f t="shared" si="1"/>
        <v>1</v>
      </c>
      <c r="H68" s="457">
        <f t="shared" si="1"/>
        <v>1</v>
      </c>
      <c r="I68" s="457">
        <f t="shared" si="1"/>
        <v>1</v>
      </c>
      <c r="J68" s="457">
        <f t="shared" si="1"/>
        <v>1</v>
      </c>
    </row>
    <row r="69" spans="1:10" s="323" customFormat="1" ht="14.25" x14ac:dyDescent="0.2">
      <c r="A69" s="450" t="s">
        <v>63</v>
      </c>
      <c r="B69" s="427">
        <f t="shared" ref="B69:J69" si="2">B14/B$13</f>
        <v>0.64218863413766036</v>
      </c>
      <c r="C69" s="427">
        <f t="shared" si="2"/>
        <v>0.64779140070935992</v>
      </c>
      <c r="D69" s="427">
        <f t="shared" si="2"/>
        <v>0.61411105669808819</v>
      </c>
      <c r="E69" s="427">
        <f t="shared" si="2"/>
        <v>0.59812390847511177</v>
      </c>
      <c r="F69" s="427">
        <f t="shared" si="2"/>
        <v>0.58819514931841654</v>
      </c>
      <c r="G69" s="427">
        <f t="shared" si="2"/>
        <v>0.52197062811855865</v>
      </c>
      <c r="H69" s="442">
        <f t="shared" si="2"/>
        <v>0.61983498562005779</v>
      </c>
      <c r="I69" s="442">
        <f t="shared" si="2"/>
        <v>0.55060909487331622</v>
      </c>
      <c r="J69" s="442">
        <f t="shared" si="2"/>
        <v>0.57569284824090028</v>
      </c>
    </row>
    <row r="70" spans="1:10" s="323" customFormat="1" ht="14.25" x14ac:dyDescent="0.2">
      <c r="A70" s="452" t="s">
        <v>127</v>
      </c>
      <c r="B70" s="428">
        <f t="shared" ref="B70:J70" si="3">B15/B$13</f>
        <v>0.48628381137859272</v>
      </c>
      <c r="C70" s="428">
        <f t="shared" si="3"/>
        <v>0.48317178940546485</v>
      </c>
      <c r="D70" s="428">
        <f t="shared" si="3"/>
        <v>0.46406083763750999</v>
      </c>
      <c r="E70" s="428">
        <f t="shared" si="3"/>
        <v>0.42810975968703052</v>
      </c>
      <c r="F70" s="428">
        <f t="shared" si="3"/>
        <v>0.45108697186706448</v>
      </c>
      <c r="G70" s="428">
        <f t="shared" si="3"/>
        <v>0.36867219326742251</v>
      </c>
      <c r="H70" s="453">
        <f t="shared" si="3"/>
        <v>0.45726578294588893</v>
      </c>
      <c r="I70" s="453">
        <f t="shared" si="3"/>
        <v>0.40431205678419507</v>
      </c>
      <c r="J70" s="453">
        <f t="shared" si="3"/>
        <v>0.42349964964297004</v>
      </c>
    </row>
    <row r="71" spans="1:10" s="323" customFormat="1" ht="14.25" x14ac:dyDescent="0.2">
      <c r="A71" s="591" t="s">
        <v>128</v>
      </c>
      <c r="B71" s="592">
        <f t="shared" ref="B71:J78" si="4">B16/B$13</f>
        <v>0.15590482275906767</v>
      </c>
      <c r="C71" s="592">
        <f t="shared" si="4"/>
        <v>0.16461961130389507</v>
      </c>
      <c r="D71" s="592">
        <f t="shared" si="4"/>
        <v>0.15005021906057808</v>
      </c>
      <c r="E71" s="592">
        <f t="shared" si="4"/>
        <v>0.1700141487880813</v>
      </c>
      <c r="F71" s="592">
        <f t="shared" si="4"/>
        <v>0.13710817745135204</v>
      </c>
      <c r="G71" s="592">
        <f t="shared" si="4"/>
        <v>0.15329843485113623</v>
      </c>
      <c r="H71" s="593">
        <f t="shared" si="4"/>
        <v>0.16256920267416883</v>
      </c>
      <c r="I71" s="593">
        <f t="shared" si="4"/>
        <v>0.14629703808912109</v>
      </c>
      <c r="J71" s="593">
        <f t="shared" si="4"/>
        <v>0.15219319859793023</v>
      </c>
    </row>
    <row r="72" spans="1:10" s="323" customFormat="1" ht="14.25" x14ac:dyDescent="0.2">
      <c r="A72" s="594" t="s">
        <v>129</v>
      </c>
      <c r="B72" s="595">
        <f t="shared" si="4"/>
        <v>0.14767070207176425</v>
      </c>
      <c r="C72" s="595">
        <f t="shared" si="4"/>
        <v>0.1585545758283306</v>
      </c>
      <c r="D72" s="595">
        <f t="shared" si="4"/>
        <v>0.18432538463917711</v>
      </c>
      <c r="E72" s="595">
        <f t="shared" si="4"/>
        <v>0.22139752870759716</v>
      </c>
      <c r="F72" s="595">
        <f t="shared" si="4"/>
        <v>0.25498651022183583</v>
      </c>
      <c r="G72" s="595">
        <f t="shared" si="4"/>
        <v>0.34990165644926857</v>
      </c>
      <c r="H72" s="596">
        <f t="shared" si="4"/>
        <v>0.18856179164242573</v>
      </c>
      <c r="I72" s="596">
        <f t="shared" si="4"/>
        <v>0.30885607075822219</v>
      </c>
      <c r="J72" s="596">
        <f t="shared" si="4"/>
        <v>0.26526786992291573</v>
      </c>
    </row>
    <row r="73" spans="1:10" s="323" customFormat="1" ht="14.25" x14ac:dyDescent="0.2">
      <c r="A73" s="591" t="s">
        <v>130</v>
      </c>
      <c r="B73" s="592">
        <f t="shared" si="4"/>
        <v>0.10756817927421139</v>
      </c>
      <c r="C73" s="592">
        <f t="shared" si="4"/>
        <v>0.11393742472119071</v>
      </c>
      <c r="D73" s="592">
        <f t="shared" si="4"/>
        <v>0.13834861524954553</v>
      </c>
      <c r="E73" s="592">
        <f t="shared" si="4"/>
        <v>0.16396272088473732</v>
      </c>
      <c r="F73" s="592">
        <f t="shared" si="4"/>
        <v>0.1926188772845103</v>
      </c>
      <c r="G73" s="592">
        <f t="shared" si="4"/>
        <v>0.29225436470845839</v>
      </c>
      <c r="H73" s="593">
        <f t="shared" si="4"/>
        <v>0.13893315263971184</v>
      </c>
      <c r="I73" s="593">
        <f t="shared" si="4"/>
        <v>0.24916749080606274</v>
      </c>
      <c r="J73" s="593">
        <f t="shared" si="4"/>
        <v>0.20922447351330581</v>
      </c>
    </row>
    <row r="74" spans="1:10" s="323" customFormat="1" ht="14.25" x14ac:dyDescent="0.2">
      <c r="A74" s="594" t="s">
        <v>131</v>
      </c>
      <c r="B74" s="592">
        <f t="shared" si="4"/>
        <v>4.4881915698076211E-3</v>
      </c>
      <c r="C74" s="595">
        <f t="shared" si="4"/>
        <v>3.1471051059243612E-3</v>
      </c>
      <c r="D74" s="595">
        <f t="shared" si="4"/>
        <v>2.943030622300715E-3</v>
      </c>
      <c r="E74" s="595">
        <f t="shared" si="4"/>
        <v>2.6276195821657543E-3</v>
      </c>
      <c r="F74" s="595">
        <f t="shared" si="4"/>
        <v>1.8376315060918288E-3</v>
      </c>
      <c r="G74" s="595">
        <f t="shared" si="4"/>
        <v>3.7313310732553164E-3</v>
      </c>
      <c r="H74" s="596">
        <f t="shared" si="4"/>
        <v>2.9900812947399142E-3</v>
      </c>
      <c r="I74" s="596">
        <f t="shared" si="4"/>
        <v>2.9124100585749303E-3</v>
      </c>
      <c r="J74" s="596">
        <f t="shared" si="4"/>
        <v>2.9405539525819506E-3</v>
      </c>
    </row>
    <row r="75" spans="1:10" s="323" customFormat="1" ht="14.25" x14ac:dyDescent="0.2">
      <c r="A75" s="688" t="s">
        <v>544</v>
      </c>
      <c r="B75" s="592">
        <f t="shared" si="4"/>
        <v>3.5614331227745238E-2</v>
      </c>
      <c r="C75" s="592">
        <f t="shared" si="4"/>
        <v>4.1470046001215517E-2</v>
      </c>
      <c r="D75" s="592">
        <f t="shared" si="4"/>
        <v>4.3033738767330867E-2</v>
      </c>
      <c r="E75" s="592">
        <f t="shared" si="4"/>
        <v>5.4807188240694069E-2</v>
      </c>
      <c r="F75" s="592">
        <f t="shared" si="4"/>
        <v>6.0530001431233736E-2</v>
      </c>
      <c r="G75" s="592">
        <f t="shared" si="4"/>
        <v>5.391596066755483E-2</v>
      </c>
      <c r="H75" s="593">
        <f t="shared" si="4"/>
        <v>4.6638557707973975E-2</v>
      </c>
      <c r="I75" s="593">
        <f t="shared" si="4"/>
        <v>5.6776169893584479E-2</v>
      </c>
      <c r="J75" s="593">
        <f t="shared" si="4"/>
        <v>5.3102842457027982E-2</v>
      </c>
    </row>
    <row r="76" spans="1:10" s="323" customFormat="1" ht="14.25" x14ac:dyDescent="0.2">
      <c r="A76" s="594" t="s">
        <v>132</v>
      </c>
      <c r="B76" s="595">
        <f t="shared" si="4"/>
        <v>7.3720230390836791E-2</v>
      </c>
      <c r="C76" s="595">
        <f t="shared" si="4"/>
        <v>8.0204024487395331E-2</v>
      </c>
      <c r="D76" s="595">
        <f t="shared" si="4"/>
        <v>7.6910190530685693E-2</v>
      </c>
      <c r="E76" s="595">
        <f t="shared" si="4"/>
        <v>7.290831389310258E-2</v>
      </c>
      <c r="F76" s="595">
        <f t="shared" si="4"/>
        <v>4.0191836523485076E-2</v>
      </c>
      <c r="G76" s="595">
        <f t="shared" si="4"/>
        <v>1.6870178693316633E-2</v>
      </c>
      <c r="H76" s="596">
        <f t="shared" si="4"/>
        <v>7.6096836272166374E-2</v>
      </c>
      <c r="I76" s="596">
        <f t="shared" si="4"/>
        <v>2.6955514311213759E-2</v>
      </c>
      <c r="J76" s="596">
        <f t="shared" si="4"/>
        <v>4.4761696173649348E-2</v>
      </c>
    </row>
    <row r="77" spans="1:10" s="323" customFormat="1" ht="14.25" x14ac:dyDescent="0.2">
      <c r="A77" s="591" t="s">
        <v>133</v>
      </c>
      <c r="B77" s="592">
        <f t="shared" si="4"/>
        <v>0.10653166803162707</v>
      </c>
      <c r="C77" s="592">
        <f t="shared" si="4"/>
        <v>8.7723969964608919E-2</v>
      </c>
      <c r="D77" s="592">
        <f t="shared" si="4"/>
        <v>0.10042079231251132</v>
      </c>
      <c r="E77" s="592">
        <f t="shared" si="4"/>
        <v>8.5855544605719092E-2</v>
      </c>
      <c r="F77" s="592">
        <f t="shared" si="4"/>
        <v>9.1935416713719506E-2</v>
      </c>
      <c r="G77" s="592">
        <f t="shared" si="4"/>
        <v>8.1231926823335757E-2</v>
      </c>
      <c r="H77" s="593">
        <f t="shared" si="4"/>
        <v>9.1412668219343324E-2</v>
      </c>
      <c r="I77" s="593">
        <f t="shared" si="4"/>
        <v>8.5860598104484959E-2</v>
      </c>
      <c r="J77" s="593">
        <f t="shared" si="4"/>
        <v>8.7872370808864314E-2</v>
      </c>
    </row>
    <row r="78" spans="1:10" s="323" customFormat="1" ht="14.25" x14ac:dyDescent="0.2">
      <c r="A78" s="597" t="s">
        <v>134</v>
      </c>
      <c r="B78" s="598">
        <f t="shared" si="4"/>
        <v>2.9888765368111452E-2</v>
      </c>
      <c r="C78" s="598">
        <f t="shared" si="4"/>
        <v>2.5726029010305216E-2</v>
      </c>
      <c r="D78" s="598">
        <f t="shared" si="4"/>
        <v>2.4232575819537749E-2</v>
      </c>
      <c r="E78" s="598">
        <f t="shared" si="4"/>
        <v>2.1714704318469349E-2</v>
      </c>
      <c r="F78" s="598">
        <f t="shared" si="4"/>
        <v>2.4691087222543099E-2</v>
      </c>
      <c r="G78" s="598">
        <f t="shared" si="4"/>
        <v>3.0025609915520321E-2</v>
      </c>
      <c r="H78" s="599">
        <f t="shared" si="4"/>
        <v>2.4093718246006715E-2</v>
      </c>
      <c r="I78" s="599">
        <f t="shared" si="4"/>
        <v>2.7718721952762863E-2</v>
      </c>
      <c r="J78" s="599">
        <f t="shared" si="4"/>
        <v>2.6405214853670332E-2</v>
      </c>
    </row>
    <row r="79" spans="1:10" s="323" customFormat="1" ht="15" x14ac:dyDescent="0.25">
      <c r="A79" s="458" t="s">
        <v>160</v>
      </c>
      <c r="B79" s="431"/>
      <c r="C79" s="431"/>
      <c r="D79" s="431"/>
      <c r="E79" s="431"/>
      <c r="F79" s="431"/>
      <c r="G79" s="431"/>
      <c r="H79" s="459"/>
      <c r="I79" s="459"/>
      <c r="J79" s="459"/>
    </row>
    <row r="80" spans="1:10" s="323" customFormat="1" ht="15" x14ac:dyDescent="0.25">
      <c r="A80" s="460" t="s">
        <v>213</v>
      </c>
      <c r="B80" s="432">
        <f t="shared" ref="B80:J83" si="5">B26/B$26</f>
        <v>1</v>
      </c>
      <c r="C80" s="432">
        <f t="shared" si="5"/>
        <v>1</v>
      </c>
      <c r="D80" s="432">
        <f t="shared" si="5"/>
        <v>1</v>
      </c>
      <c r="E80" s="432">
        <f t="shared" si="5"/>
        <v>1</v>
      </c>
      <c r="F80" s="432">
        <f t="shared" si="5"/>
        <v>1</v>
      </c>
      <c r="G80" s="432">
        <f t="shared" si="5"/>
        <v>1</v>
      </c>
      <c r="H80" s="461">
        <f t="shared" si="5"/>
        <v>1</v>
      </c>
      <c r="I80" s="461">
        <f t="shared" si="5"/>
        <v>1</v>
      </c>
      <c r="J80" s="461">
        <f t="shared" si="5"/>
        <v>1</v>
      </c>
    </row>
    <row r="81" spans="1:10" s="323" customFormat="1" ht="14.25" x14ac:dyDescent="0.2">
      <c r="A81" s="462" t="s">
        <v>138</v>
      </c>
      <c r="B81" s="433">
        <f t="shared" si="5"/>
        <v>0.82026095713477143</v>
      </c>
      <c r="C81" s="433">
        <f t="shared" si="5"/>
        <v>0.78833019492987166</v>
      </c>
      <c r="D81" s="433">
        <f t="shared" si="5"/>
        <v>0.74567746343894314</v>
      </c>
      <c r="E81" s="433">
        <f t="shared" si="5"/>
        <v>0.7184300734190735</v>
      </c>
      <c r="F81" s="433">
        <f t="shared" si="5"/>
        <v>0.6872250385177282</v>
      </c>
      <c r="G81" s="433">
        <f t="shared" si="5"/>
        <v>0.68300292798839435</v>
      </c>
      <c r="H81" s="463">
        <f t="shared" si="5"/>
        <v>0.7531358349197379</v>
      </c>
      <c r="I81" s="463">
        <f t="shared" si="5"/>
        <v>0.68461451090168535</v>
      </c>
      <c r="J81" s="463">
        <f t="shared" si="5"/>
        <v>0.70548475254001564</v>
      </c>
    </row>
    <row r="82" spans="1:10" s="323" customFormat="1" ht="14.25" x14ac:dyDescent="0.2">
      <c r="A82" s="450" t="s">
        <v>139</v>
      </c>
      <c r="B82" s="427">
        <f t="shared" si="5"/>
        <v>9.0145704295836779E-2</v>
      </c>
      <c r="C82" s="427">
        <f t="shared" si="5"/>
        <v>0.13772936871350755</v>
      </c>
      <c r="D82" s="427">
        <f t="shared" si="5"/>
        <v>0.19973630381070476</v>
      </c>
      <c r="E82" s="427">
        <f t="shared" si="5"/>
        <v>0.21621403798226796</v>
      </c>
      <c r="F82" s="427">
        <f t="shared" si="5"/>
        <v>0.22393811743120601</v>
      </c>
      <c r="G82" s="427">
        <f t="shared" si="5"/>
        <v>0.23112189789788545</v>
      </c>
      <c r="H82" s="442">
        <f t="shared" si="5"/>
        <v>0.17956271806931728</v>
      </c>
      <c r="I82" s="442">
        <f t="shared" si="5"/>
        <v>0.22837984323766308</v>
      </c>
      <c r="J82" s="442">
        <f t="shared" si="5"/>
        <v>0.21351111130709541</v>
      </c>
    </row>
    <row r="83" spans="1:10" s="323" customFormat="1" ht="14.25" x14ac:dyDescent="0.2">
      <c r="A83" s="464" t="s">
        <v>140</v>
      </c>
      <c r="B83" s="434">
        <f t="shared" si="5"/>
        <v>8.9593338569391806E-2</v>
      </c>
      <c r="C83" s="434">
        <f t="shared" si="5"/>
        <v>7.3940436356620801E-2</v>
      </c>
      <c r="D83" s="434">
        <f t="shared" si="5"/>
        <v>5.4586232750352133E-2</v>
      </c>
      <c r="E83" s="434">
        <f t="shared" si="5"/>
        <v>6.5355888598658568E-2</v>
      </c>
      <c r="F83" s="434">
        <f t="shared" si="5"/>
        <v>8.8836844051065705E-2</v>
      </c>
      <c r="G83" s="434">
        <f t="shared" si="5"/>
        <v>8.5875174113720129E-2</v>
      </c>
      <c r="H83" s="465">
        <f t="shared" si="5"/>
        <v>6.7301447010944745E-2</v>
      </c>
      <c r="I83" s="465">
        <f t="shared" si="5"/>
        <v>8.7005645860651584E-2</v>
      </c>
      <c r="J83" s="465">
        <f t="shared" si="5"/>
        <v>8.1004136152888942E-2</v>
      </c>
    </row>
    <row r="84" spans="1:10" s="323" customFormat="1" ht="15" x14ac:dyDescent="0.25">
      <c r="A84" s="460" t="s">
        <v>214</v>
      </c>
      <c r="B84" s="432">
        <f t="shared" ref="B84:J87" si="6">B30/B$30</f>
        <v>1</v>
      </c>
      <c r="C84" s="432">
        <f t="shared" si="6"/>
        <v>1</v>
      </c>
      <c r="D84" s="432">
        <f t="shared" si="6"/>
        <v>1</v>
      </c>
      <c r="E84" s="432">
        <f t="shared" si="6"/>
        <v>1</v>
      </c>
      <c r="F84" s="432">
        <f t="shared" si="6"/>
        <v>1</v>
      </c>
      <c r="G84" s="432">
        <f t="shared" si="6"/>
        <v>1</v>
      </c>
      <c r="H84" s="461">
        <f t="shared" si="6"/>
        <v>1</v>
      </c>
      <c r="I84" s="461">
        <f t="shared" si="6"/>
        <v>1</v>
      </c>
      <c r="J84" s="461">
        <f t="shared" si="6"/>
        <v>1</v>
      </c>
    </row>
    <row r="85" spans="1:10" s="323" customFormat="1" ht="14.25" x14ac:dyDescent="0.2">
      <c r="A85" s="462" t="s">
        <v>142</v>
      </c>
      <c r="B85" s="433">
        <f t="shared" si="6"/>
        <v>0.23110378235630619</v>
      </c>
      <c r="C85" s="433">
        <f t="shared" si="6"/>
        <v>0.26608306141886467</v>
      </c>
      <c r="D85" s="433">
        <f t="shared" si="6"/>
        <v>0.25313341316537347</v>
      </c>
      <c r="E85" s="433">
        <f t="shared" si="6"/>
        <v>0.28164729585544895</v>
      </c>
      <c r="F85" s="433">
        <f t="shared" si="6"/>
        <v>0.2337943023761945</v>
      </c>
      <c r="G85" s="433">
        <f t="shared" si="6"/>
        <v>0.26182428230040133</v>
      </c>
      <c r="H85" s="463">
        <f t="shared" si="6"/>
        <v>0.26577718584671844</v>
      </c>
      <c r="I85" s="463">
        <f t="shared" si="6"/>
        <v>0.2507233042191595</v>
      </c>
      <c r="J85" s="463">
        <f t="shared" si="6"/>
        <v>0.25573935537486076</v>
      </c>
    </row>
    <row r="86" spans="1:10" s="323" customFormat="1" ht="14.25" x14ac:dyDescent="0.2">
      <c r="A86" s="450" t="s">
        <v>143</v>
      </c>
      <c r="B86" s="427">
        <f t="shared" si="6"/>
        <v>0.62082237188121059</v>
      </c>
      <c r="C86" s="427">
        <f t="shared" si="6"/>
        <v>0.55005183994131823</v>
      </c>
      <c r="D86" s="427">
        <f t="shared" si="6"/>
        <v>0.56656552060438237</v>
      </c>
      <c r="E86" s="427">
        <f t="shared" si="6"/>
        <v>0.4853539026090492</v>
      </c>
      <c r="F86" s="427">
        <f t="shared" si="6"/>
        <v>0.50557355172588858</v>
      </c>
      <c r="G86" s="427">
        <f t="shared" si="6"/>
        <v>0.51036242627007422</v>
      </c>
      <c r="H86" s="442">
        <f t="shared" si="6"/>
        <v>0.53630713260049379</v>
      </c>
      <c r="I86" s="442">
        <f t="shared" si="6"/>
        <v>0.50846584298701192</v>
      </c>
      <c r="J86" s="442">
        <f t="shared" si="6"/>
        <v>0.51774274155689692</v>
      </c>
    </row>
    <row r="87" spans="1:10" s="323" customFormat="1" ht="14.25" x14ac:dyDescent="0.2">
      <c r="A87" s="466" t="s">
        <v>144</v>
      </c>
      <c r="B87" s="435">
        <f t="shared" si="6"/>
        <v>0.14807384576248317</v>
      </c>
      <c r="C87" s="435">
        <f t="shared" si="6"/>
        <v>0.1838650986398172</v>
      </c>
      <c r="D87" s="435">
        <f t="shared" si="6"/>
        <v>0.18030106623024411</v>
      </c>
      <c r="E87" s="435">
        <f t="shared" si="6"/>
        <v>0.23299880153550193</v>
      </c>
      <c r="F87" s="435">
        <f t="shared" si="6"/>
        <v>0.26063214589791689</v>
      </c>
      <c r="G87" s="435">
        <f t="shared" si="6"/>
        <v>0.2278132914295245</v>
      </c>
      <c r="H87" s="467">
        <f t="shared" si="6"/>
        <v>0.1979156815527878</v>
      </c>
      <c r="I87" s="467">
        <f t="shared" si="6"/>
        <v>0.24081085279382849</v>
      </c>
      <c r="J87" s="467">
        <f t="shared" si="6"/>
        <v>0.22651790306824232</v>
      </c>
    </row>
    <row r="88" spans="1:10" ht="12.75" customHeight="1" x14ac:dyDescent="0.2">
      <c r="A88" s="217" t="s">
        <v>460</v>
      </c>
      <c r="B88" s="12"/>
      <c r="C88" s="12"/>
      <c r="D88" s="12"/>
      <c r="E88" s="12"/>
      <c r="F88" s="12"/>
      <c r="G88" s="12"/>
      <c r="H88" s="192"/>
      <c r="I88" s="192"/>
      <c r="J88" s="192"/>
    </row>
    <row r="89" spans="1:10" x14ac:dyDescent="0.2">
      <c r="A89" s="240" t="s">
        <v>755</v>
      </c>
      <c r="B89" s="12"/>
      <c r="C89" s="12"/>
      <c r="D89" s="12"/>
      <c r="E89" s="12"/>
      <c r="F89" s="12"/>
      <c r="G89" s="12"/>
      <c r="H89" s="192"/>
      <c r="I89" s="192"/>
      <c r="J89" s="192"/>
    </row>
    <row r="90" spans="1:10" s="423" customFormat="1" x14ac:dyDescent="0.2">
      <c r="A90" s="445" t="s">
        <v>708</v>
      </c>
      <c r="B90" s="443"/>
      <c r="D90" s="446"/>
    </row>
    <row r="91" spans="1:10" x14ac:dyDescent="0.2">
      <c r="A91" s="12"/>
      <c r="B91" s="12"/>
      <c r="C91" s="12"/>
      <c r="D91" s="12"/>
      <c r="E91" s="12"/>
      <c r="F91" s="12"/>
      <c r="G91" s="12"/>
      <c r="H91" s="192"/>
      <c r="I91" s="192"/>
      <c r="J91" s="192"/>
    </row>
    <row r="92" spans="1:10" x14ac:dyDescent="0.2">
      <c r="A92" s="216"/>
      <c r="B92" s="3"/>
      <c r="D92" s="163"/>
      <c r="G92" s="163"/>
    </row>
    <row r="93" spans="1:10" ht="51" customHeight="1" x14ac:dyDescent="0.2">
      <c r="A93" s="816" t="s">
        <v>747</v>
      </c>
      <c r="B93" s="817"/>
      <c r="C93" s="817"/>
      <c r="D93" s="817"/>
      <c r="E93" s="817"/>
      <c r="F93" s="817"/>
      <c r="G93" s="817"/>
      <c r="H93" s="817"/>
      <c r="I93" s="817"/>
      <c r="J93" s="818"/>
    </row>
    <row r="95" spans="1:10" s="423" customFormat="1" ht="12.75" customHeight="1" x14ac:dyDescent="0.2">
      <c r="A95" s="767" t="s">
        <v>164</v>
      </c>
      <c r="B95" s="768"/>
      <c r="C95" s="768"/>
      <c r="D95" s="769"/>
      <c r="E95" s="769"/>
      <c r="F95" s="769"/>
      <c r="G95" s="769"/>
      <c r="H95" s="769"/>
      <c r="I95" s="769"/>
      <c r="J95" s="769"/>
    </row>
    <row r="96" spans="1:10" s="423" customFormat="1" ht="39" customHeight="1" x14ac:dyDescent="0.2">
      <c r="A96" s="813" t="s">
        <v>165</v>
      </c>
      <c r="B96" s="813"/>
      <c r="C96" s="813"/>
      <c r="D96" s="813"/>
      <c r="E96" s="813"/>
      <c r="F96" s="813"/>
      <c r="G96" s="813"/>
      <c r="H96" s="813"/>
      <c r="I96" s="813"/>
      <c r="J96" s="813"/>
    </row>
    <row r="97" spans="1:10" s="423" customFormat="1" ht="12.75" customHeight="1" x14ac:dyDescent="0.3">
      <c r="A97" s="469"/>
      <c r="B97" s="768"/>
      <c r="C97" s="768"/>
      <c r="D97" s="769"/>
      <c r="E97" s="769"/>
      <c r="F97" s="769"/>
      <c r="G97" s="769"/>
      <c r="H97" s="769"/>
      <c r="I97" s="769"/>
      <c r="J97" s="769"/>
    </row>
    <row r="98" spans="1:10" s="423" customFormat="1" ht="24.75" customHeight="1" x14ac:dyDescent="0.2">
      <c r="A98" s="814" t="s">
        <v>709</v>
      </c>
      <c r="B98" s="814"/>
      <c r="C98" s="814"/>
      <c r="D98" s="814"/>
      <c r="E98" s="814"/>
      <c r="F98" s="814"/>
      <c r="G98" s="814"/>
      <c r="H98" s="814"/>
      <c r="I98" s="814"/>
      <c r="J98" s="814"/>
    </row>
    <row r="99" spans="1:10" s="423" customFormat="1" ht="12.75" customHeight="1" x14ac:dyDescent="0.3">
      <c r="A99" s="469"/>
      <c r="B99" s="768"/>
      <c r="C99" s="768"/>
      <c r="D99" s="769"/>
      <c r="E99" s="769"/>
      <c r="F99" s="769"/>
      <c r="G99" s="769"/>
      <c r="H99" s="769"/>
      <c r="I99" s="769"/>
      <c r="J99" s="769"/>
    </row>
    <row r="100" spans="1:10" ht="26.25" customHeight="1" x14ac:dyDescent="0.2">
      <c r="A100" s="815" t="s">
        <v>710</v>
      </c>
      <c r="B100" s="815"/>
      <c r="C100" s="815"/>
      <c r="D100" s="815"/>
      <c r="E100" s="815"/>
      <c r="F100" s="815"/>
      <c r="G100" s="815"/>
      <c r="H100" s="815"/>
      <c r="I100" s="815"/>
      <c r="J100" s="815"/>
    </row>
    <row r="101" spans="1:10" ht="12.75" customHeight="1" x14ac:dyDescent="0.2">
      <c r="A101" s="770"/>
      <c r="B101" s="764"/>
      <c r="C101" s="764"/>
      <c r="D101" s="764"/>
      <c r="E101" s="764"/>
      <c r="F101" s="764"/>
      <c r="G101" s="47"/>
      <c r="H101" s="47"/>
      <c r="I101" s="47"/>
      <c r="J101" s="47"/>
    </row>
    <row r="102" spans="1:10" ht="12.75" customHeight="1" x14ac:dyDescent="0.2">
      <c r="A102" s="815" t="s">
        <v>711</v>
      </c>
      <c r="B102" s="815"/>
      <c r="C102" s="815"/>
      <c r="D102" s="815"/>
      <c r="E102" s="815"/>
      <c r="F102" s="815"/>
      <c r="G102" s="815"/>
      <c r="H102" s="815"/>
      <c r="I102" s="815"/>
      <c r="J102" s="815"/>
    </row>
    <row r="103" spans="1:10" ht="12.75" customHeight="1" x14ac:dyDescent="0.2">
      <c r="A103" s="765"/>
      <c r="B103" s="765"/>
      <c r="C103" s="765"/>
      <c r="D103" s="765"/>
      <c r="E103" s="765"/>
      <c r="F103" s="765"/>
      <c r="G103" s="47"/>
      <c r="H103" s="47"/>
      <c r="I103" s="47"/>
      <c r="J103" s="47"/>
    </row>
    <row r="104" spans="1:10" ht="24.75" customHeight="1" x14ac:dyDescent="0.2">
      <c r="A104" s="815" t="s">
        <v>712</v>
      </c>
      <c r="B104" s="815"/>
      <c r="C104" s="815"/>
      <c r="D104" s="815"/>
      <c r="E104" s="815"/>
      <c r="F104" s="815"/>
      <c r="G104" s="815"/>
      <c r="H104" s="815"/>
      <c r="I104" s="815"/>
      <c r="J104" s="815"/>
    </row>
    <row r="105" spans="1:10" ht="12.75" customHeight="1" x14ac:dyDescent="0.2">
      <c r="A105" s="764"/>
      <c r="B105" s="764"/>
      <c r="C105" s="764"/>
      <c r="D105" s="764"/>
      <c r="E105" s="764"/>
      <c r="F105" s="764"/>
      <c r="G105" s="47"/>
      <c r="H105" s="47"/>
      <c r="I105" s="47"/>
      <c r="J105" s="47"/>
    </row>
    <row r="106" spans="1:10" ht="21" customHeight="1" x14ac:dyDescent="0.2">
      <c r="A106" s="815" t="s">
        <v>713</v>
      </c>
      <c r="B106" s="815"/>
      <c r="C106" s="815"/>
      <c r="D106" s="815"/>
      <c r="E106" s="815"/>
      <c r="F106" s="815"/>
      <c r="G106" s="815"/>
      <c r="H106" s="815"/>
      <c r="I106" s="815"/>
      <c r="J106" s="815"/>
    </row>
    <row r="107" spans="1:10" ht="12.75" customHeight="1" x14ac:dyDescent="0.2">
      <c r="A107" s="764"/>
      <c r="B107" s="764"/>
      <c r="C107" s="764"/>
      <c r="D107" s="764"/>
      <c r="E107" s="764"/>
      <c r="F107" s="764"/>
      <c r="G107" s="47"/>
      <c r="H107" s="47"/>
      <c r="I107" s="47"/>
      <c r="J107" s="47"/>
    </row>
    <row r="108" spans="1:10" ht="48.75" customHeight="1" x14ac:dyDescent="0.2">
      <c r="A108" s="815" t="s">
        <v>714</v>
      </c>
      <c r="B108" s="815"/>
      <c r="C108" s="815"/>
      <c r="D108" s="815"/>
      <c r="E108" s="815"/>
      <c r="F108" s="815"/>
      <c r="G108" s="815"/>
      <c r="H108" s="815"/>
      <c r="I108" s="815"/>
      <c r="J108" s="815"/>
    </row>
    <row r="109" spans="1:10" ht="12.75" customHeight="1" x14ac:dyDescent="0.2">
      <c r="A109" s="770"/>
      <c r="B109" s="764"/>
      <c r="C109" s="764"/>
      <c r="D109" s="764"/>
      <c r="E109" s="764"/>
      <c r="F109" s="764"/>
      <c r="G109" s="47"/>
      <c r="H109" s="47"/>
      <c r="I109" s="47"/>
      <c r="J109" s="47"/>
    </row>
    <row r="110" spans="1:10" ht="27" customHeight="1" x14ac:dyDescent="0.2">
      <c r="A110" s="815" t="s">
        <v>715</v>
      </c>
      <c r="B110" s="815"/>
      <c r="C110" s="815"/>
      <c r="D110" s="815"/>
      <c r="E110" s="815"/>
      <c r="F110" s="815"/>
      <c r="G110" s="815"/>
      <c r="H110" s="815"/>
      <c r="I110" s="815"/>
      <c r="J110" s="815"/>
    </row>
    <row r="111" spans="1:10" ht="12.75" customHeight="1" x14ac:dyDescent="0.2">
      <c r="A111" s="771"/>
      <c r="B111" s="764"/>
      <c r="C111" s="764"/>
      <c r="D111" s="764"/>
      <c r="E111" s="764"/>
      <c r="F111" s="764"/>
      <c r="G111" s="47"/>
      <c r="H111" s="47"/>
      <c r="I111" s="47"/>
      <c r="J111" s="47"/>
    </row>
    <row r="112" spans="1:10" ht="19.5" customHeight="1" x14ac:dyDescent="0.2">
      <c r="A112" s="815" t="s">
        <v>716</v>
      </c>
      <c r="B112" s="815"/>
      <c r="C112" s="815"/>
      <c r="D112" s="815"/>
      <c r="E112" s="815"/>
      <c r="F112" s="815"/>
      <c r="G112" s="815"/>
      <c r="H112" s="815"/>
      <c r="I112" s="815"/>
      <c r="J112" s="815"/>
    </row>
    <row r="113" spans="1:10" ht="12.75" customHeight="1" x14ac:dyDescent="0.2">
      <c r="A113" s="771"/>
      <c r="B113" s="764"/>
      <c r="C113" s="764"/>
      <c r="D113" s="764"/>
      <c r="E113" s="764"/>
      <c r="F113" s="764"/>
      <c r="G113" s="47"/>
      <c r="H113" s="47"/>
      <c r="I113" s="47"/>
      <c r="J113" s="47"/>
    </row>
    <row r="114" spans="1:10" ht="22.5" customHeight="1" x14ac:dyDescent="0.2">
      <c r="A114" s="815" t="s">
        <v>717</v>
      </c>
      <c r="B114" s="815"/>
      <c r="C114" s="815"/>
      <c r="D114" s="815"/>
      <c r="E114" s="815"/>
      <c r="F114" s="815"/>
      <c r="G114" s="815"/>
      <c r="H114" s="815"/>
      <c r="I114" s="815"/>
      <c r="J114" s="815"/>
    </row>
    <row r="115" spans="1:10" ht="12" customHeight="1" x14ac:dyDescent="0.2">
      <c r="A115" s="765"/>
      <c r="B115" s="765"/>
      <c r="C115" s="765"/>
      <c r="D115" s="765"/>
      <c r="E115" s="765"/>
      <c r="F115" s="765"/>
      <c r="G115" s="47"/>
      <c r="H115" s="47"/>
      <c r="I115" s="47"/>
      <c r="J115" s="47"/>
    </row>
    <row r="116" spans="1:10" ht="39.75" customHeight="1" x14ac:dyDescent="0.2">
      <c r="A116" s="815" t="s">
        <v>718</v>
      </c>
      <c r="B116" s="815"/>
      <c r="C116" s="815"/>
      <c r="D116" s="815"/>
      <c r="E116" s="815"/>
      <c r="F116" s="815"/>
      <c r="G116" s="815"/>
      <c r="H116" s="815"/>
      <c r="I116" s="815"/>
      <c r="J116" s="815"/>
    </row>
    <row r="117" spans="1:10" ht="12.75" customHeight="1" x14ac:dyDescent="0.2">
      <c r="A117" s="771"/>
      <c r="B117" s="764"/>
      <c r="C117" s="764"/>
      <c r="D117" s="764"/>
      <c r="E117" s="764"/>
      <c r="F117" s="764"/>
      <c r="G117" s="47"/>
      <c r="H117" s="47"/>
      <c r="I117" s="47"/>
      <c r="J117" s="47"/>
    </row>
    <row r="118" spans="1:10" ht="33.75" customHeight="1" x14ac:dyDescent="0.2">
      <c r="A118" s="815" t="s">
        <v>719</v>
      </c>
      <c r="B118" s="815"/>
      <c r="C118" s="815"/>
      <c r="D118" s="815"/>
      <c r="E118" s="815"/>
      <c r="F118" s="815"/>
      <c r="G118" s="815"/>
      <c r="H118" s="815"/>
      <c r="I118" s="815"/>
      <c r="J118" s="815"/>
    </row>
    <row r="119" spans="1:10" ht="12.75" customHeight="1" x14ac:dyDescent="0.2">
      <c r="A119" s="771"/>
      <c r="B119" s="764"/>
      <c r="C119" s="764"/>
      <c r="D119" s="764"/>
      <c r="E119" s="764"/>
      <c r="F119" s="764"/>
      <c r="G119" s="47"/>
      <c r="H119" s="47"/>
      <c r="I119" s="47"/>
      <c r="J119" s="47"/>
    </row>
    <row r="120" spans="1:10" ht="21" customHeight="1" x14ac:dyDescent="0.2">
      <c r="A120" s="815" t="s">
        <v>720</v>
      </c>
      <c r="B120" s="815"/>
      <c r="C120" s="815"/>
      <c r="D120" s="815"/>
      <c r="E120" s="815"/>
      <c r="F120" s="815"/>
      <c r="G120" s="815"/>
      <c r="H120" s="815"/>
      <c r="I120" s="815"/>
      <c r="J120" s="815"/>
    </row>
    <row r="121" spans="1:10" s="423" customFormat="1" ht="12.75" customHeight="1" x14ac:dyDescent="0.2">
      <c r="A121" s="772"/>
      <c r="B121" s="768"/>
      <c r="C121" s="768"/>
      <c r="D121" s="769"/>
      <c r="E121" s="769"/>
      <c r="F121" s="769"/>
      <c r="G121" s="769"/>
      <c r="H121" s="769"/>
      <c r="I121" s="769"/>
      <c r="J121" s="769"/>
    </row>
    <row r="122" spans="1:10" s="423" customFormat="1" ht="14.25" customHeight="1" x14ac:dyDescent="0.2">
      <c r="A122" s="812" t="s">
        <v>166</v>
      </c>
      <c r="B122" s="812"/>
      <c r="C122" s="812"/>
      <c r="D122" s="812"/>
      <c r="E122" s="812"/>
      <c r="F122" s="812"/>
      <c r="G122" s="812"/>
      <c r="H122" s="812"/>
      <c r="I122" s="812"/>
      <c r="J122" s="812"/>
    </row>
    <row r="123" spans="1:10" s="423" customFormat="1" ht="12.75" customHeight="1" x14ac:dyDescent="0.2">
      <c r="A123" s="773" t="s">
        <v>167</v>
      </c>
      <c r="B123" s="768"/>
      <c r="C123" s="768"/>
      <c r="D123" s="769"/>
      <c r="E123" s="769"/>
      <c r="F123" s="769"/>
      <c r="G123" s="769"/>
      <c r="H123" s="769"/>
      <c r="I123" s="769"/>
      <c r="J123" s="769"/>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ageMargins left="0.70866141732283472" right="0.70866141732283472" top="0.74803149606299213" bottom="0.74803149606299213" header="0.31496062992125984" footer="0.31496062992125984"/>
  <pageSetup paperSize="9" scale="60" firstPageNumber="35" fitToHeight="2" orientation="landscape" useFirstPageNumber="1" r:id="rId1"/>
  <headerFooter>
    <oddHeader>&amp;RLes finances des groupements à fiscalité propre en 2020</oddHeader>
    <oddFooter>&amp;LDirection Générale des Collectivités Locales / DESL&amp;C&amp;P&amp;RMise à jour : avril 2022</oddFooter>
    <evenHeader>&amp;RLes finances des groupements à fiscalité propre en 2019</evenHeader>
    <evenFooter>&amp;LDirection Générale des Collectivités Locales / DESL&amp;C36&amp;RMise à jour : mai 2021</evenFooter>
    <firstHeader>&amp;RLes finances des groupements à fiscalité propre en 2019</firstHeader>
    <firstFooter>&amp;LDirection Générale des Collectivités Locales / DESL&amp;C35&amp;RMise à jour : mai 2021</firstFooter>
  </headerFooter>
  <rowBreaks count="2" manualBreakCount="2">
    <brk id="54" max="16383" man="1"/>
    <brk id="90" max="9"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8"/>
  <sheetViews>
    <sheetView zoomScaleNormal="100" workbookViewId="0">
      <selection activeCell="K28" sqref="K28:K29"/>
    </sheetView>
  </sheetViews>
  <sheetFormatPr baseColWidth="10" defaultRowHeight="12.75" x14ac:dyDescent="0.2"/>
  <cols>
    <col min="1" max="1" width="84" customWidth="1"/>
    <col min="2" max="7" width="14.7109375" customWidth="1"/>
    <col min="8" max="10" width="13.7109375" customWidth="1"/>
    <col min="11" max="11" width="19" customWidth="1"/>
  </cols>
  <sheetData>
    <row r="1" spans="1:11" s="407" customFormat="1" ht="21" x14ac:dyDescent="0.2">
      <c r="A1" s="27" t="s">
        <v>756</v>
      </c>
    </row>
    <row r="2" spans="1:11" ht="13.5" thickBot="1" x14ac:dyDescent="0.25">
      <c r="K2" s="241" t="s">
        <v>384</v>
      </c>
    </row>
    <row r="3" spans="1:11" x14ac:dyDescent="0.2">
      <c r="A3" s="25"/>
      <c r="B3" s="482" t="s">
        <v>34</v>
      </c>
      <c r="C3" s="482" t="s">
        <v>533</v>
      </c>
      <c r="D3" s="482" t="s">
        <v>535</v>
      </c>
      <c r="E3" s="482" t="s">
        <v>97</v>
      </c>
      <c r="F3" s="482" t="s">
        <v>278</v>
      </c>
      <c r="G3" s="483">
        <v>300000</v>
      </c>
      <c r="H3" s="484" t="s">
        <v>294</v>
      </c>
      <c r="I3" s="484" t="s">
        <v>294</v>
      </c>
      <c r="J3" s="484" t="s">
        <v>61</v>
      </c>
      <c r="K3" s="237" t="s">
        <v>168</v>
      </c>
    </row>
    <row r="4" spans="1:11" x14ac:dyDescent="0.2">
      <c r="A4" s="348" t="s">
        <v>65</v>
      </c>
      <c r="B4" s="485" t="s">
        <v>532</v>
      </c>
      <c r="C4" s="485" t="s">
        <v>35</v>
      </c>
      <c r="D4" s="485" t="s">
        <v>35</v>
      </c>
      <c r="E4" s="485" t="s">
        <v>35</v>
      </c>
      <c r="F4" s="485" t="s">
        <v>35</v>
      </c>
      <c r="G4" s="485" t="s">
        <v>36</v>
      </c>
      <c r="H4" s="486" t="s">
        <v>292</v>
      </c>
      <c r="I4" s="486" t="s">
        <v>293</v>
      </c>
      <c r="J4" s="486" t="s">
        <v>111</v>
      </c>
      <c r="K4" s="238" t="s">
        <v>295</v>
      </c>
    </row>
    <row r="5" spans="1:11" ht="13.5" thickBot="1" x14ac:dyDescent="0.25">
      <c r="A5" s="294" t="s">
        <v>384</v>
      </c>
      <c r="B5" s="487" t="s">
        <v>36</v>
      </c>
      <c r="C5" s="487" t="s">
        <v>534</v>
      </c>
      <c r="D5" s="487" t="s">
        <v>99</v>
      </c>
      <c r="E5" s="487" t="s">
        <v>100</v>
      </c>
      <c r="F5" s="487" t="s">
        <v>279</v>
      </c>
      <c r="G5" s="487" t="s">
        <v>101</v>
      </c>
      <c r="H5" s="488" t="s">
        <v>100</v>
      </c>
      <c r="I5" s="488" t="s">
        <v>101</v>
      </c>
      <c r="J5" s="488" t="s">
        <v>276</v>
      </c>
      <c r="K5" s="239" t="s">
        <v>72</v>
      </c>
    </row>
    <row r="6" spans="1:11" x14ac:dyDescent="0.2">
      <c r="A6" s="201"/>
    </row>
    <row r="7" spans="1:11" ht="15" x14ac:dyDescent="0.25">
      <c r="A7" s="332" t="s">
        <v>120</v>
      </c>
      <c r="B7" s="470">
        <v>313.20225111600001</v>
      </c>
      <c r="C7" s="470">
        <v>306.15023476099998</v>
      </c>
      <c r="D7" s="470">
        <v>306.97560172200002</v>
      </c>
      <c r="E7" s="470">
        <v>366.60485169499998</v>
      </c>
      <c r="F7" s="470">
        <v>428.06806376700001</v>
      </c>
      <c r="G7" s="470">
        <v>440.95528633200001</v>
      </c>
      <c r="H7" s="471">
        <v>328.03401657299997</v>
      </c>
      <c r="I7" s="471">
        <v>435.230683204</v>
      </c>
      <c r="J7" s="471">
        <v>388.45963203600002</v>
      </c>
      <c r="K7" s="471">
        <v>391.87309937399999</v>
      </c>
    </row>
    <row r="8" spans="1:11" ht="14.25" x14ac:dyDescent="0.2">
      <c r="A8" s="333" t="s">
        <v>121</v>
      </c>
      <c r="B8" s="472">
        <v>75.746244587999996</v>
      </c>
      <c r="C8" s="472">
        <v>80.712675183000002</v>
      </c>
      <c r="D8" s="472">
        <v>80.248597281000002</v>
      </c>
      <c r="E8" s="472">
        <v>97.771733609999998</v>
      </c>
      <c r="F8" s="472">
        <v>106.357622522</v>
      </c>
      <c r="G8" s="472">
        <v>110.188078033</v>
      </c>
      <c r="H8" s="330">
        <v>86.185823491999997</v>
      </c>
      <c r="I8" s="330">
        <v>108.48656031</v>
      </c>
      <c r="J8" s="330">
        <v>98.756510528000007</v>
      </c>
      <c r="K8" s="330">
        <v>102.147346357</v>
      </c>
    </row>
    <row r="9" spans="1:11" ht="14.25" x14ac:dyDescent="0.2">
      <c r="A9" s="334" t="s">
        <v>122</v>
      </c>
      <c r="B9" s="473">
        <v>130.33299569900001</v>
      </c>
      <c r="C9" s="473">
        <v>124.268920486</v>
      </c>
      <c r="D9" s="473">
        <v>132.466381563</v>
      </c>
      <c r="E9" s="473">
        <v>152.10415015199999</v>
      </c>
      <c r="F9" s="473">
        <v>171.65041550699999</v>
      </c>
      <c r="G9" s="473">
        <v>144.39995807099999</v>
      </c>
      <c r="H9" s="474">
        <v>136.589250776</v>
      </c>
      <c r="I9" s="474">
        <v>156.504820317</v>
      </c>
      <c r="J9" s="474">
        <v>147.81544450600001</v>
      </c>
      <c r="K9" s="474">
        <v>147.61966371700001</v>
      </c>
    </row>
    <row r="10" spans="1:11" ht="14.25" x14ac:dyDescent="0.2">
      <c r="A10" s="333" t="s">
        <v>123</v>
      </c>
      <c r="B10" s="472">
        <v>4.932617982</v>
      </c>
      <c r="C10" s="472">
        <v>4.6828494129999996</v>
      </c>
      <c r="D10" s="472">
        <v>4.1358838540000002</v>
      </c>
      <c r="E10" s="472">
        <v>6.0671762789999999</v>
      </c>
      <c r="F10" s="472">
        <v>9.7367700169999996</v>
      </c>
      <c r="G10" s="472">
        <v>10.414939833</v>
      </c>
      <c r="H10" s="330">
        <v>5.0433734939999999</v>
      </c>
      <c r="I10" s="330">
        <v>10.113691598000001</v>
      </c>
      <c r="J10" s="330">
        <v>7.9014576270000001</v>
      </c>
      <c r="K10" s="330">
        <v>8.1313610260000004</v>
      </c>
    </row>
    <row r="11" spans="1:11" ht="14.25" x14ac:dyDescent="0.2">
      <c r="A11" s="334" t="s">
        <v>124</v>
      </c>
      <c r="B11" s="473">
        <v>79.417192787999994</v>
      </c>
      <c r="C11" s="473">
        <v>78.523955447999995</v>
      </c>
      <c r="D11" s="473">
        <v>69.744671193000002</v>
      </c>
      <c r="E11" s="473">
        <v>89.071481128000002</v>
      </c>
      <c r="F11" s="473">
        <v>111.399265782</v>
      </c>
      <c r="G11" s="473">
        <v>160.260074382</v>
      </c>
      <c r="H11" s="474">
        <v>79.995662979000002</v>
      </c>
      <c r="I11" s="474">
        <v>138.55572836499999</v>
      </c>
      <c r="J11" s="474">
        <v>113.005346057</v>
      </c>
      <c r="K11" s="474">
        <v>113.146820792</v>
      </c>
    </row>
    <row r="12" spans="1:11" ht="14.25" x14ac:dyDescent="0.2">
      <c r="A12" s="333" t="s">
        <v>125</v>
      </c>
      <c r="B12" s="472">
        <v>22.773200059000001</v>
      </c>
      <c r="C12" s="472">
        <v>17.961834230000001</v>
      </c>
      <c r="D12" s="472">
        <v>20.380067831000002</v>
      </c>
      <c r="E12" s="472">
        <v>21.590310526</v>
      </c>
      <c r="F12" s="472">
        <v>28.923989938999998</v>
      </c>
      <c r="G12" s="472">
        <v>15.692236012</v>
      </c>
      <c r="H12" s="330">
        <v>20.219905830999998</v>
      </c>
      <c r="I12" s="330">
        <v>21.569882615000001</v>
      </c>
      <c r="J12" s="330">
        <v>20.980873318</v>
      </c>
      <c r="K12" s="330">
        <v>20.827907482000001</v>
      </c>
    </row>
    <row r="13" spans="1:11" ht="15" x14ac:dyDescent="0.25">
      <c r="A13" s="335" t="s">
        <v>126</v>
      </c>
      <c r="B13" s="475">
        <v>372.17414050799999</v>
      </c>
      <c r="C13" s="475">
        <v>368.20910816200001</v>
      </c>
      <c r="D13" s="475">
        <v>366.07060244899998</v>
      </c>
      <c r="E13" s="475">
        <v>437.746158573</v>
      </c>
      <c r="F13" s="475">
        <v>520.16791435300001</v>
      </c>
      <c r="G13" s="475">
        <v>545.62472497600004</v>
      </c>
      <c r="H13" s="476">
        <v>392.26701847599998</v>
      </c>
      <c r="I13" s="476">
        <v>534.31661440400001</v>
      </c>
      <c r="J13" s="476">
        <v>472.33885774100003</v>
      </c>
      <c r="K13" s="476">
        <v>475.50233801100001</v>
      </c>
    </row>
    <row r="14" spans="1:11" ht="14.25" x14ac:dyDescent="0.2">
      <c r="A14" s="333" t="s">
        <v>63</v>
      </c>
      <c r="B14" s="472">
        <v>239.006002954</v>
      </c>
      <c r="C14" s="472">
        <v>238.52269393</v>
      </c>
      <c r="D14" s="472">
        <v>224.808004496</v>
      </c>
      <c r="E14" s="472">
        <v>261.82644328600003</v>
      </c>
      <c r="F14" s="472">
        <v>305.96024405399999</v>
      </c>
      <c r="G14" s="472">
        <v>284.80008041299999</v>
      </c>
      <c r="H14" s="330">
        <v>243.14082175600001</v>
      </c>
      <c r="I14" s="330">
        <v>294.19958743299998</v>
      </c>
      <c r="J14" s="330">
        <v>271.92210234800001</v>
      </c>
      <c r="K14" s="330">
        <v>274.44342175899999</v>
      </c>
    </row>
    <row r="15" spans="1:11" ht="14.25" x14ac:dyDescent="0.2">
      <c r="A15" s="334" t="s">
        <v>127</v>
      </c>
      <c r="B15" s="473">
        <v>180.982259543</v>
      </c>
      <c r="C15" s="473">
        <v>177.90825366600001</v>
      </c>
      <c r="D15" s="473">
        <v>169.87903040699999</v>
      </c>
      <c r="E15" s="473">
        <v>187.40340275099999</v>
      </c>
      <c r="F15" s="473">
        <v>234.640969348</v>
      </c>
      <c r="G15" s="473">
        <v>201.15666405799999</v>
      </c>
      <c r="H15" s="474">
        <v>179.370285327</v>
      </c>
      <c r="I15" s="474">
        <v>216.03064934400001</v>
      </c>
      <c r="J15" s="474">
        <v>200.03534076599999</v>
      </c>
      <c r="K15" s="474">
        <v>198.41592007200001</v>
      </c>
    </row>
    <row r="16" spans="1:11" ht="14.25" x14ac:dyDescent="0.2">
      <c r="A16" s="548" t="s">
        <v>128</v>
      </c>
      <c r="B16" s="549">
        <v>58.023743410999998</v>
      </c>
      <c r="C16" s="549">
        <v>60.614440264000002</v>
      </c>
      <c r="D16" s="549">
        <v>54.928974089</v>
      </c>
      <c r="E16" s="549">
        <v>74.423040534999998</v>
      </c>
      <c r="F16" s="549">
        <v>71.319274706000002</v>
      </c>
      <c r="G16" s="549">
        <v>83.643416354999999</v>
      </c>
      <c r="H16" s="370">
        <v>63.770536429000003</v>
      </c>
      <c r="I16" s="370">
        <v>78.168938088999994</v>
      </c>
      <c r="J16" s="370">
        <v>71.886761582000005</v>
      </c>
      <c r="K16" s="370">
        <v>76.027501686999997</v>
      </c>
    </row>
    <row r="17" spans="1:11" ht="14.25" x14ac:dyDescent="0.2">
      <c r="A17" s="550" t="s">
        <v>129</v>
      </c>
      <c r="B17" s="551">
        <v>54.959216622</v>
      </c>
      <c r="C17" s="551">
        <v>58.381238961000001</v>
      </c>
      <c r="D17" s="551">
        <v>67.476104601000003</v>
      </c>
      <c r="E17" s="551">
        <v>96.915917708999999</v>
      </c>
      <c r="F17" s="551">
        <v>132.63580121000001</v>
      </c>
      <c r="G17" s="551">
        <v>190.91499506900001</v>
      </c>
      <c r="H17" s="552">
        <v>73.966571806000005</v>
      </c>
      <c r="I17" s="552">
        <v>165.02693006600001</v>
      </c>
      <c r="J17" s="552">
        <v>125.296322675</v>
      </c>
      <c r="K17" s="552">
        <v>122.800442625</v>
      </c>
    </row>
    <row r="18" spans="1:11" ht="14.25" x14ac:dyDescent="0.2">
      <c r="A18" s="548" t="s">
        <v>130</v>
      </c>
      <c r="B18" s="549">
        <v>40.034094666999998</v>
      </c>
      <c r="C18" s="549">
        <v>41.952797543000003</v>
      </c>
      <c r="D18" s="549">
        <v>50.645360932000003</v>
      </c>
      <c r="E18" s="549">
        <v>71.774051216000004</v>
      </c>
      <c r="F18" s="549">
        <v>100.194159662</v>
      </c>
      <c r="G18" s="549">
        <v>159.46120736699999</v>
      </c>
      <c r="H18" s="370">
        <v>54.498893553000002</v>
      </c>
      <c r="I18" s="370">
        <v>133.13433010700001</v>
      </c>
      <c r="J18" s="370">
        <v>98.824848830999997</v>
      </c>
      <c r="K18" s="370">
        <v>96.218207133999996</v>
      </c>
    </row>
    <row r="19" spans="1:11" ht="14.25" x14ac:dyDescent="0.2">
      <c r="A19" s="569" t="s">
        <v>131</v>
      </c>
      <c r="B19" s="570">
        <v>1.67038884</v>
      </c>
      <c r="C19" s="570">
        <v>1.158792764</v>
      </c>
      <c r="D19" s="570">
        <v>1.077356993</v>
      </c>
      <c r="E19" s="570">
        <v>1.1502303780000001</v>
      </c>
      <c r="F19" s="570">
        <v>0.955876948</v>
      </c>
      <c r="G19" s="570">
        <v>2.035906491</v>
      </c>
      <c r="H19" s="571">
        <v>1.1729102739999999</v>
      </c>
      <c r="I19" s="571">
        <v>1.5561490819999999</v>
      </c>
      <c r="J19" s="571">
        <v>1.388937895</v>
      </c>
      <c r="K19" s="571">
        <v>1.489661517</v>
      </c>
    </row>
    <row r="20" spans="1:11" ht="14.25" x14ac:dyDescent="0.2">
      <c r="A20" s="688" t="s">
        <v>544</v>
      </c>
      <c r="B20" s="549">
        <v>13.254733114</v>
      </c>
      <c r="C20" s="549">
        <v>15.269648653999999</v>
      </c>
      <c r="D20" s="549">
        <v>15.753386676</v>
      </c>
      <c r="E20" s="549">
        <v>23.991636114999999</v>
      </c>
      <c r="F20" s="549">
        <v>31.4857646</v>
      </c>
      <c r="G20" s="549">
        <v>29.417881211000001</v>
      </c>
      <c r="H20" s="370">
        <v>18.294767977999999</v>
      </c>
      <c r="I20" s="370">
        <v>30.336450876000001</v>
      </c>
      <c r="J20" s="370">
        <v>25.082535949</v>
      </c>
      <c r="K20" s="370">
        <v>25.092573974</v>
      </c>
    </row>
    <row r="21" spans="1:11" ht="14.25" x14ac:dyDescent="0.2">
      <c r="A21" s="569" t="s">
        <v>132</v>
      </c>
      <c r="B21" s="570">
        <v>27.436763383999999</v>
      </c>
      <c r="C21" s="570">
        <v>29.531852327999999</v>
      </c>
      <c r="D21" s="570">
        <v>28.154559782</v>
      </c>
      <c r="E21" s="570">
        <v>31.915334335000001</v>
      </c>
      <c r="F21" s="570">
        <v>20.906503778000001</v>
      </c>
      <c r="G21" s="570">
        <v>9.2047866099999993</v>
      </c>
      <c r="H21" s="571">
        <v>29.85027908</v>
      </c>
      <c r="I21" s="571">
        <v>14.402779146</v>
      </c>
      <c r="J21" s="571">
        <v>21.142688441000001</v>
      </c>
      <c r="K21" s="571">
        <v>23.470913441</v>
      </c>
    </row>
    <row r="22" spans="1:11" ht="14.25" x14ac:dyDescent="0.2">
      <c r="A22" s="548" t="s">
        <v>133</v>
      </c>
      <c r="B22" s="549">
        <v>39.648331986999999</v>
      </c>
      <c r="C22" s="549">
        <v>32.300764745000002</v>
      </c>
      <c r="D22" s="549">
        <v>36.761099940000001</v>
      </c>
      <c r="E22" s="549">
        <v>37.582934842999997</v>
      </c>
      <c r="F22" s="549">
        <v>47.821853967000003</v>
      </c>
      <c r="G22" s="549">
        <v>44.322147731999998</v>
      </c>
      <c r="H22" s="370">
        <v>35.858174812999998</v>
      </c>
      <c r="I22" s="370">
        <v>45.876744090000003</v>
      </c>
      <c r="J22" s="370">
        <v>41.505535254999998</v>
      </c>
      <c r="K22" s="370">
        <v>42.377227941999998</v>
      </c>
    </row>
    <row r="23" spans="1:11" ht="14.25" x14ac:dyDescent="0.2">
      <c r="A23" s="572" t="s">
        <v>134</v>
      </c>
      <c r="B23" s="573">
        <v>11.123825562</v>
      </c>
      <c r="C23" s="573">
        <v>9.4725581979999998</v>
      </c>
      <c r="D23" s="573">
        <v>8.8708336289999998</v>
      </c>
      <c r="E23" s="573">
        <v>9.5055283999999993</v>
      </c>
      <c r="F23" s="573">
        <v>12.843511343999999</v>
      </c>
      <c r="G23" s="573">
        <v>16.382715151999999</v>
      </c>
      <c r="H23" s="574">
        <v>9.4511710200000003</v>
      </c>
      <c r="I23" s="574">
        <v>14.810573669</v>
      </c>
      <c r="J23" s="574">
        <v>12.472209021999999</v>
      </c>
      <c r="K23" s="574">
        <v>12.410332243999999</v>
      </c>
    </row>
    <row r="24" spans="1:11" ht="15" x14ac:dyDescent="0.25">
      <c r="A24" s="556" t="s">
        <v>135</v>
      </c>
      <c r="B24" s="557">
        <v>58.971889390999998</v>
      </c>
      <c r="C24" s="557">
        <v>62.058873401</v>
      </c>
      <c r="D24" s="557">
        <v>59.095000726999999</v>
      </c>
      <c r="E24" s="557">
        <v>71.141306877999995</v>
      </c>
      <c r="F24" s="557">
        <v>92.099850586000002</v>
      </c>
      <c r="G24" s="557">
        <v>104.669438644</v>
      </c>
      <c r="H24" s="354">
        <v>64.233001903000002</v>
      </c>
      <c r="I24" s="354">
        <v>99.085931200000005</v>
      </c>
      <c r="J24" s="354">
        <v>83.879225704999996</v>
      </c>
      <c r="K24" s="354">
        <v>83.629238637</v>
      </c>
    </row>
    <row r="25" spans="1:11" ht="15" x14ac:dyDescent="0.25">
      <c r="A25" s="575" t="s">
        <v>136</v>
      </c>
      <c r="B25" s="576">
        <v>35.548782952000003</v>
      </c>
      <c r="C25" s="576">
        <v>43.878990127000002</v>
      </c>
      <c r="D25" s="576">
        <v>41.855838493999997</v>
      </c>
      <c r="E25" s="576">
        <v>46.965670056</v>
      </c>
      <c r="F25" s="576">
        <v>50.620930092999998</v>
      </c>
      <c r="G25" s="576">
        <v>57.173507798999999</v>
      </c>
      <c r="H25" s="577">
        <v>43.808605417999999</v>
      </c>
      <c r="I25" s="577">
        <v>54.262802514000001</v>
      </c>
      <c r="J25" s="577">
        <v>49.701524606</v>
      </c>
      <c r="K25" s="577">
        <v>48.664471216000003</v>
      </c>
    </row>
    <row r="26" spans="1:11" ht="15" x14ac:dyDescent="0.25">
      <c r="A26" s="556" t="s">
        <v>137</v>
      </c>
      <c r="B26" s="557">
        <v>96.790471484999998</v>
      </c>
      <c r="C26" s="557">
        <v>104.295058978</v>
      </c>
      <c r="D26" s="557">
        <v>89.940522900000005</v>
      </c>
      <c r="E26" s="557">
        <v>121.058951545</v>
      </c>
      <c r="F26" s="557">
        <v>160.75987780099999</v>
      </c>
      <c r="G26" s="557">
        <v>208.126227245</v>
      </c>
      <c r="H26" s="354">
        <v>105.86181254100001</v>
      </c>
      <c r="I26" s="354">
        <v>187.08573145</v>
      </c>
      <c r="J26" s="354">
        <v>151.64686766099999</v>
      </c>
      <c r="K26" s="354">
        <v>150.86285970500001</v>
      </c>
    </row>
    <row r="27" spans="1:11" ht="14.25" x14ac:dyDescent="0.2">
      <c r="A27" s="569" t="s">
        <v>138</v>
      </c>
      <c r="B27" s="570">
        <v>79.393444782000003</v>
      </c>
      <c r="C27" s="570">
        <v>82.218944175000004</v>
      </c>
      <c r="D27" s="570">
        <v>67.066620976999999</v>
      </c>
      <c r="E27" s="570">
        <v>86.972391447000007</v>
      </c>
      <c r="F27" s="570">
        <v>110.47821321399999</v>
      </c>
      <c r="G27" s="570">
        <v>142.1508226</v>
      </c>
      <c r="H27" s="571">
        <v>79.728324573999998</v>
      </c>
      <c r="I27" s="571">
        <v>128.08160653300001</v>
      </c>
      <c r="J27" s="571">
        <v>106.984552905</v>
      </c>
      <c r="K27" s="571">
        <v>106.936085886</v>
      </c>
    </row>
    <row r="28" spans="1:11" ht="14.25" x14ac:dyDescent="0.2">
      <c r="A28" s="548" t="s">
        <v>139</v>
      </c>
      <c r="B28" s="549">
        <v>8.7252452209999998</v>
      </c>
      <c r="C28" s="549">
        <v>14.364492632999999</v>
      </c>
      <c r="D28" s="549">
        <v>17.964387606999999</v>
      </c>
      <c r="E28" s="549">
        <v>26.174644746999999</v>
      </c>
      <c r="F28" s="549">
        <v>36.000264393000002</v>
      </c>
      <c r="G28" s="549">
        <v>48.102528642999999</v>
      </c>
      <c r="H28" s="370">
        <v>19.008834799999999</v>
      </c>
      <c r="I28" s="370">
        <v>42.726610020000003</v>
      </c>
      <c r="J28" s="370">
        <v>32.378291240999999</v>
      </c>
      <c r="K28" s="370">
        <v>31.744230238</v>
      </c>
    </row>
    <row r="29" spans="1:11" ht="14.25" x14ac:dyDescent="0.2">
      <c r="A29" s="569" t="s">
        <v>140</v>
      </c>
      <c r="B29" s="570">
        <v>8.6717814820000001</v>
      </c>
      <c r="C29" s="570">
        <v>7.7116221710000001</v>
      </c>
      <c r="D29" s="570">
        <v>4.9095143170000002</v>
      </c>
      <c r="E29" s="570">
        <v>7.9119153510000002</v>
      </c>
      <c r="F29" s="570">
        <v>14.281400194</v>
      </c>
      <c r="G29" s="570">
        <v>17.872876002000002</v>
      </c>
      <c r="H29" s="571">
        <v>7.124653167</v>
      </c>
      <c r="I29" s="571">
        <v>16.277514896</v>
      </c>
      <c r="J29" s="571">
        <v>12.284023514999999</v>
      </c>
      <c r="K29" s="571">
        <v>12.182543580000001</v>
      </c>
    </row>
    <row r="30" spans="1:11" ht="15" x14ac:dyDescent="0.25">
      <c r="A30" s="556" t="s">
        <v>141</v>
      </c>
      <c r="B30" s="557">
        <v>53.071941735000003</v>
      </c>
      <c r="C30" s="557">
        <v>44.586002550000003</v>
      </c>
      <c r="D30" s="557">
        <v>37.394987002999997</v>
      </c>
      <c r="E30" s="557">
        <v>46.205405255000002</v>
      </c>
      <c r="F30" s="557">
        <v>60.648343355000002</v>
      </c>
      <c r="G30" s="557">
        <v>73.920101770000002</v>
      </c>
      <c r="H30" s="354">
        <v>43.916992442000002</v>
      </c>
      <c r="I30" s="354">
        <v>68.024684867000005</v>
      </c>
      <c r="J30" s="354">
        <v>57.506241043999999</v>
      </c>
      <c r="K30" s="354">
        <v>59.346334548000002</v>
      </c>
    </row>
    <row r="31" spans="1:11" ht="14.25" x14ac:dyDescent="0.2">
      <c r="A31" s="569" t="s">
        <v>142</v>
      </c>
      <c r="B31" s="570">
        <v>12.265126472</v>
      </c>
      <c r="C31" s="570">
        <v>11.863580055</v>
      </c>
      <c r="D31" s="570">
        <v>9.4659206949999994</v>
      </c>
      <c r="E31" s="570">
        <v>13.013627444000001</v>
      </c>
      <c r="F31" s="570">
        <v>14.179237125</v>
      </c>
      <c r="G31" s="570">
        <v>19.354077593</v>
      </c>
      <c r="H31" s="571">
        <v>11.672134661999999</v>
      </c>
      <c r="I31" s="571">
        <v>17.055373758000002</v>
      </c>
      <c r="J31" s="571">
        <v>14.706609015</v>
      </c>
      <c r="K31" s="571">
        <v>14.790679409999999</v>
      </c>
    </row>
    <row r="32" spans="1:11" ht="14.25" x14ac:dyDescent="0.2">
      <c r="A32" s="548" t="s">
        <v>143</v>
      </c>
      <c r="B32" s="549">
        <v>32.948248747999997</v>
      </c>
      <c r="C32" s="549">
        <v>24.524612737999998</v>
      </c>
      <c r="D32" s="549">
        <v>21.186710279</v>
      </c>
      <c r="E32" s="549">
        <v>22.425973762000002</v>
      </c>
      <c r="F32" s="549">
        <v>30.662198356000001</v>
      </c>
      <c r="G32" s="549">
        <v>37.726042489000001</v>
      </c>
      <c r="H32" s="370">
        <v>23.552996288999999</v>
      </c>
      <c r="I32" s="370">
        <v>34.588228735000001</v>
      </c>
      <c r="J32" s="370">
        <v>29.773438895000002</v>
      </c>
      <c r="K32" s="370">
        <v>30.526477152999998</v>
      </c>
    </row>
    <row r="33" spans="1:11" ht="14.25" x14ac:dyDescent="0.2">
      <c r="A33" s="572" t="s">
        <v>144</v>
      </c>
      <c r="B33" s="573">
        <v>7.8585665149999997</v>
      </c>
      <c r="C33" s="573">
        <v>8.1978097569999999</v>
      </c>
      <c r="D33" s="573">
        <v>6.7423560279999997</v>
      </c>
      <c r="E33" s="573">
        <v>10.765804049</v>
      </c>
      <c r="F33" s="573">
        <v>15.806907874</v>
      </c>
      <c r="G33" s="573">
        <v>16.839981687000002</v>
      </c>
      <c r="H33" s="574">
        <v>8.6918614909999992</v>
      </c>
      <c r="I33" s="574">
        <v>16.381082373999998</v>
      </c>
      <c r="J33" s="574">
        <v>13.026193135</v>
      </c>
      <c r="K33" s="574">
        <v>14.029177985</v>
      </c>
    </row>
    <row r="34" spans="1:11" ht="15" x14ac:dyDescent="0.25">
      <c r="A34" s="561" t="s">
        <v>145</v>
      </c>
      <c r="B34" s="557">
        <v>409.99272260100003</v>
      </c>
      <c r="C34" s="557">
        <v>410.44529373900002</v>
      </c>
      <c r="D34" s="557">
        <v>396.91612462199998</v>
      </c>
      <c r="E34" s="557">
        <v>487.66380323999999</v>
      </c>
      <c r="F34" s="557">
        <v>588.82794156800003</v>
      </c>
      <c r="G34" s="557">
        <v>649.08151357700001</v>
      </c>
      <c r="H34" s="354">
        <v>433.89582911399998</v>
      </c>
      <c r="I34" s="354">
        <v>622.31641465300004</v>
      </c>
      <c r="J34" s="354">
        <v>540.106499697</v>
      </c>
      <c r="K34" s="354">
        <v>542.73595907799995</v>
      </c>
    </row>
    <row r="35" spans="1:11" ht="15" x14ac:dyDescent="0.25">
      <c r="A35" s="578" t="s">
        <v>146</v>
      </c>
      <c r="B35" s="579">
        <v>425.246082242</v>
      </c>
      <c r="C35" s="579">
        <v>412.795110712</v>
      </c>
      <c r="D35" s="579">
        <v>403.46558945200002</v>
      </c>
      <c r="E35" s="579">
        <v>483.95156382800002</v>
      </c>
      <c r="F35" s="579">
        <v>580.81625770799997</v>
      </c>
      <c r="G35" s="579">
        <v>619.54482674600001</v>
      </c>
      <c r="H35" s="580">
        <v>436.18401091800001</v>
      </c>
      <c r="I35" s="580">
        <v>602.34129927200001</v>
      </c>
      <c r="J35" s="580">
        <v>529.84509878599999</v>
      </c>
      <c r="K35" s="580">
        <v>534.84867255799998</v>
      </c>
    </row>
    <row r="36" spans="1:11" ht="15" x14ac:dyDescent="0.25">
      <c r="A36" s="558" t="s">
        <v>147</v>
      </c>
      <c r="B36" s="559">
        <v>15.253359640999999</v>
      </c>
      <c r="C36" s="559">
        <v>2.3498169720000002</v>
      </c>
      <c r="D36" s="559">
        <v>6.5494648299999998</v>
      </c>
      <c r="E36" s="559">
        <v>-3.7122394110000001</v>
      </c>
      <c r="F36" s="559">
        <v>-8.0116838599999998</v>
      </c>
      <c r="G36" s="559">
        <v>-29.536686832000001</v>
      </c>
      <c r="H36" s="560">
        <v>2.2881818040000002</v>
      </c>
      <c r="I36" s="560">
        <v>-19.975115381999998</v>
      </c>
      <c r="J36" s="560">
        <v>-10.261400911000001</v>
      </c>
      <c r="K36" s="560">
        <v>-7.88728652</v>
      </c>
    </row>
    <row r="37" spans="1:11" ht="14.25" x14ac:dyDescent="0.2">
      <c r="A37" s="569" t="s">
        <v>148</v>
      </c>
      <c r="B37" s="570">
        <v>23.423106439000001</v>
      </c>
      <c r="C37" s="570">
        <v>18.179883274000002</v>
      </c>
      <c r="D37" s="570">
        <v>17.239162232999998</v>
      </c>
      <c r="E37" s="570">
        <v>24.175636823000001</v>
      </c>
      <c r="F37" s="570">
        <v>41.478920492999997</v>
      </c>
      <c r="G37" s="570">
        <v>47.495930844999997</v>
      </c>
      <c r="H37" s="571">
        <v>20.424396484999999</v>
      </c>
      <c r="I37" s="571">
        <v>44.823128685999997</v>
      </c>
      <c r="J37" s="571">
        <v>34.177701098999997</v>
      </c>
      <c r="K37" s="571">
        <v>34.964767420999998</v>
      </c>
    </row>
    <row r="38" spans="1:11" ht="14.25" x14ac:dyDescent="0.2">
      <c r="A38" s="548" t="s">
        <v>149</v>
      </c>
      <c r="B38" s="549">
        <v>18.243554083999999</v>
      </c>
      <c r="C38" s="549">
        <v>19.940270278</v>
      </c>
      <c r="D38" s="549">
        <v>17.027483489000002</v>
      </c>
      <c r="E38" s="549">
        <v>29.461180633000001</v>
      </c>
      <c r="F38" s="549">
        <v>60.053181860999999</v>
      </c>
      <c r="G38" s="549">
        <v>88.298222038000006</v>
      </c>
      <c r="H38" s="370">
        <v>22.385091040999999</v>
      </c>
      <c r="I38" s="370">
        <v>75.751558509000006</v>
      </c>
      <c r="J38" s="370">
        <v>52.467198472</v>
      </c>
      <c r="K38" s="370">
        <v>51.756045518000001</v>
      </c>
    </row>
    <row r="39" spans="1:11" ht="14.25" x14ac:dyDescent="0.2">
      <c r="A39" s="572" t="s">
        <v>150</v>
      </c>
      <c r="B39" s="573">
        <v>-5.1795523550000002</v>
      </c>
      <c r="C39" s="573">
        <v>1.760387004</v>
      </c>
      <c r="D39" s="573">
        <v>-0.211678744</v>
      </c>
      <c r="E39" s="573">
        <v>5.2855438110000001</v>
      </c>
      <c r="F39" s="573">
        <v>18.574261368999998</v>
      </c>
      <c r="G39" s="573">
        <v>40.802291193999999</v>
      </c>
      <c r="H39" s="574">
        <v>1.960694556</v>
      </c>
      <c r="I39" s="574">
        <v>30.928429821999998</v>
      </c>
      <c r="J39" s="574">
        <v>18.289497373</v>
      </c>
      <c r="K39" s="574">
        <v>16.791278096999999</v>
      </c>
    </row>
    <row r="40" spans="1:11" ht="15" x14ac:dyDescent="0.25">
      <c r="A40" s="561" t="s">
        <v>151</v>
      </c>
      <c r="B40" s="557">
        <v>433.41582904099999</v>
      </c>
      <c r="C40" s="557">
        <v>428.62517701299998</v>
      </c>
      <c r="D40" s="557">
        <v>414.15528685599998</v>
      </c>
      <c r="E40" s="557">
        <v>511.83944006199999</v>
      </c>
      <c r="F40" s="557">
        <v>630.30686206099995</v>
      </c>
      <c r="G40" s="557">
        <v>696.57744442199999</v>
      </c>
      <c r="H40" s="354">
        <v>454.32022559900003</v>
      </c>
      <c r="I40" s="354">
        <v>667.13954334000005</v>
      </c>
      <c r="J40" s="354">
        <v>574.28420079600005</v>
      </c>
      <c r="K40" s="354">
        <v>577.70072649899998</v>
      </c>
    </row>
    <row r="41" spans="1:11" ht="15" x14ac:dyDescent="0.25">
      <c r="A41" s="578" t="s">
        <v>152</v>
      </c>
      <c r="B41" s="579">
        <v>443.48963632599998</v>
      </c>
      <c r="C41" s="579">
        <v>432.73538098900002</v>
      </c>
      <c r="D41" s="579">
        <v>420.49307294099998</v>
      </c>
      <c r="E41" s="579">
        <v>513.41274446199998</v>
      </c>
      <c r="F41" s="579">
        <v>640.86943957000005</v>
      </c>
      <c r="G41" s="579">
        <v>707.84304878399996</v>
      </c>
      <c r="H41" s="580">
        <v>458.56910195900002</v>
      </c>
      <c r="I41" s="580">
        <v>678.09285778000003</v>
      </c>
      <c r="J41" s="580">
        <v>582.31229725799994</v>
      </c>
      <c r="K41" s="580">
        <v>586.60471807700003</v>
      </c>
    </row>
    <row r="42" spans="1:11" ht="14.25" x14ac:dyDescent="0.2">
      <c r="A42" s="553" t="s">
        <v>153</v>
      </c>
      <c r="B42" s="554">
        <v>10.073807284999999</v>
      </c>
      <c r="C42" s="554">
        <v>4.1102039760000002</v>
      </c>
      <c r="D42" s="554">
        <v>6.3377860850000003</v>
      </c>
      <c r="E42" s="554">
        <v>1.573304399</v>
      </c>
      <c r="F42" s="554">
        <v>10.562577509</v>
      </c>
      <c r="G42" s="554">
        <v>11.265604361999999</v>
      </c>
      <c r="H42" s="555">
        <v>4.2488763599999997</v>
      </c>
      <c r="I42" s="555">
        <v>10.953314441</v>
      </c>
      <c r="J42" s="555">
        <v>8.0280964610000005</v>
      </c>
      <c r="K42" s="555">
        <v>8.9039915769999993</v>
      </c>
    </row>
    <row r="43" spans="1:11" s="7" customFormat="1" ht="15" x14ac:dyDescent="0.25">
      <c r="A43" s="581" t="s">
        <v>211</v>
      </c>
      <c r="B43" s="576">
        <v>199.36775975</v>
      </c>
      <c r="C43" s="576">
        <v>201.93723248399999</v>
      </c>
      <c r="D43" s="576">
        <v>182.27638310500001</v>
      </c>
      <c r="E43" s="576">
        <v>271.21652816099999</v>
      </c>
      <c r="F43" s="576">
        <v>479.29828416200002</v>
      </c>
      <c r="G43" s="576">
        <v>573.96547362599995</v>
      </c>
      <c r="H43" s="577">
        <v>220.85796391400001</v>
      </c>
      <c r="I43" s="577">
        <v>531.91358182399995</v>
      </c>
      <c r="J43" s="577">
        <v>396.196691751</v>
      </c>
      <c r="K43" s="577">
        <v>400.73431674800003</v>
      </c>
    </row>
    <row r="44" spans="1:11" ht="15" x14ac:dyDescent="0.25">
      <c r="A44" s="556" t="s">
        <v>154</v>
      </c>
      <c r="B44" s="549"/>
      <c r="C44" s="549"/>
      <c r="D44" s="549"/>
      <c r="E44" s="549"/>
      <c r="F44" s="549"/>
      <c r="G44" s="549"/>
      <c r="H44" s="563"/>
      <c r="I44" s="563"/>
      <c r="J44" s="563"/>
      <c r="K44" s="563"/>
    </row>
    <row r="45" spans="1:11" ht="15" x14ac:dyDescent="0.25">
      <c r="A45" s="334" t="s">
        <v>461</v>
      </c>
      <c r="B45" s="473">
        <v>313.20225111600001</v>
      </c>
      <c r="C45" s="473">
        <v>306.15023476099998</v>
      </c>
      <c r="D45" s="473">
        <v>306.97560172200002</v>
      </c>
      <c r="E45" s="473">
        <v>366.60485169499998</v>
      </c>
      <c r="F45" s="473">
        <v>428.06806376700001</v>
      </c>
      <c r="G45" s="473">
        <v>440.95528633200001</v>
      </c>
      <c r="H45" s="474">
        <v>328.03401657299997</v>
      </c>
      <c r="I45" s="474">
        <v>435.230683204</v>
      </c>
      <c r="J45" s="474">
        <v>388.45963203600002</v>
      </c>
      <c r="K45" s="474">
        <v>391.87309937399999</v>
      </c>
    </row>
    <row r="46" spans="1:11" ht="15" x14ac:dyDescent="0.25">
      <c r="A46" s="333" t="s">
        <v>462</v>
      </c>
      <c r="B46" s="472">
        <v>251.62372199399999</v>
      </c>
      <c r="C46" s="472">
        <v>290.869742422</v>
      </c>
      <c r="D46" s="472">
        <v>295.160768029</v>
      </c>
      <c r="E46" s="472">
        <v>322.708228819</v>
      </c>
      <c r="F46" s="472">
        <v>375.23750559899997</v>
      </c>
      <c r="G46" s="472">
        <v>410.01661035799998</v>
      </c>
      <c r="H46" s="330">
        <v>300.182256854</v>
      </c>
      <c r="I46" s="330">
        <v>394.56746521500003</v>
      </c>
      <c r="J46" s="330">
        <v>353.38619019499998</v>
      </c>
      <c r="K46" s="330">
        <v>352.509382399</v>
      </c>
    </row>
    <row r="47" spans="1:11" ht="15" x14ac:dyDescent="0.25">
      <c r="A47" s="334" t="s">
        <v>463</v>
      </c>
      <c r="B47" s="473">
        <v>180.982259543</v>
      </c>
      <c r="C47" s="473">
        <v>177.90825366600001</v>
      </c>
      <c r="D47" s="473">
        <v>169.87903040699999</v>
      </c>
      <c r="E47" s="473">
        <v>187.40340275099999</v>
      </c>
      <c r="F47" s="473">
        <v>234.640969348</v>
      </c>
      <c r="G47" s="473">
        <v>201.15666405799999</v>
      </c>
      <c r="H47" s="474">
        <v>179.370285327</v>
      </c>
      <c r="I47" s="474">
        <v>216.03064934400001</v>
      </c>
      <c r="J47" s="474">
        <v>200.03534076599999</v>
      </c>
      <c r="K47" s="474">
        <v>198.41592007200001</v>
      </c>
    </row>
    <row r="48" spans="1:11" ht="15" x14ac:dyDescent="0.25">
      <c r="A48" s="333" t="s">
        <v>464</v>
      </c>
      <c r="B48" s="472">
        <v>372.17414050799999</v>
      </c>
      <c r="C48" s="472">
        <v>368.20910816200001</v>
      </c>
      <c r="D48" s="472">
        <v>366.07060244899998</v>
      </c>
      <c r="E48" s="472">
        <v>437.746158573</v>
      </c>
      <c r="F48" s="472">
        <v>520.16791435300001</v>
      </c>
      <c r="G48" s="472">
        <v>545.62472497600004</v>
      </c>
      <c r="H48" s="330">
        <v>392.26701847599998</v>
      </c>
      <c r="I48" s="330">
        <v>534.31661440400001</v>
      </c>
      <c r="J48" s="330">
        <v>472.33885774100003</v>
      </c>
      <c r="K48" s="330">
        <v>475.50233801100001</v>
      </c>
    </row>
    <row r="49" spans="1:11" ht="15" x14ac:dyDescent="0.25">
      <c r="A49" s="334" t="s">
        <v>595</v>
      </c>
      <c r="B49" s="473">
        <v>82.979277112999995</v>
      </c>
      <c r="C49" s="473">
        <v>84.848003238999993</v>
      </c>
      <c r="D49" s="473">
        <v>68.365439366000004</v>
      </c>
      <c r="E49" s="473">
        <v>89.640352213</v>
      </c>
      <c r="F49" s="473">
        <v>116.088977187</v>
      </c>
      <c r="G49" s="473">
        <v>145.41672601799999</v>
      </c>
      <c r="H49" s="474">
        <v>82.096583778999999</v>
      </c>
      <c r="I49" s="474">
        <v>132.38911499899999</v>
      </c>
      <c r="J49" s="474">
        <v>110.445946195</v>
      </c>
      <c r="K49" s="474">
        <v>110.44141863900001</v>
      </c>
    </row>
    <row r="50" spans="1:11" ht="15" x14ac:dyDescent="0.25">
      <c r="A50" s="545" t="s">
        <v>465</v>
      </c>
      <c r="B50" s="546">
        <v>199.36775975</v>
      </c>
      <c r="C50" s="546">
        <v>201.93723248399999</v>
      </c>
      <c r="D50" s="546">
        <v>182.27638310500001</v>
      </c>
      <c r="E50" s="546">
        <v>271.21652816099999</v>
      </c>
      <c r="F50" s="546">
        <v>479.29828416200002</v>
      </c>
      <c r="G50" s="546">
        <v>573.96547362599995</v>
      </c>
      <c r="H50" s="547">
        <v>220.85796391400001</v>
      </c>
      <c r="I50" s="547">
        <v>531.91358182399995</v>
      </c>
      <c r="J50" s="547">
        <v>396.196691751</v>
      </c>
      <c r="K50" s="547">
        <v>400.73431674800003</v>
      </c>
    </row>
    <row r="51" spans="1:11" ht="15" x14ac:dyDescent="0.25">
      <c r="A51" s="572" t="s">
        <v>466</v>
      </c>
      <c r="B51" s="573">
        <v>40.034094666999998</v>
      </c>
      <c r="C51" s="573">
        <v>41.952797543000003</v>
      </c>
      <c r="D51" s="573">
        <v>50.645360932000003</v>
      </c>
      <c r="E51" s="573">
        <v>71.774051216000004</v>
      </c>
      <c r="F51" s="573">
        <v>100.194159662</v>
      </c>
      <c r="G51" s="573">
        <v>159.46120736699999</v>
      </c>
      <c r="H51" s="574">
        <v>54.498893553000002</v>
      </c>
      <c r="I51" s="574">
        <v>133.13433010700001</v>
      </c>
      <c r="J51" s="574">
        <v>98.824848830999997</v>
      </c>
      <c r="K51" s="574">
        <v>96.218207133999996</v>
      </c>
    </row>
    <row r="52" spans="1:11" ht="12.75" customHeight="1" x14ac:dyDescent="0.2">
      <c r="A52" s="217" t="s">
        <v>481</v>
      </c>
      <c r="B52" s="12"/>
      <c r="C52" s="12"/>
      <c r="D52" s="12"/>
      <c r="E52" s="12"/>
      <c r="F52" s="12"/>
      <c r="G52" s="12"/>
      <c r="H52" s="192"/>
      <c r="I52" s="192"/>
      <c r="J52" s="192"/>
    </row>
    <row r="53" spans="1:11" x14ac:dyDescent="0.2">
      <c r="A53" s="217" t="s">
        <v>757</v>
      </c>
      <c r="B53" s="12"/>
      <c r="C53" s="12"/>
      <c r="D53" s="12"/>
      <c r="E53" s="12"/>
      <c r="F53" s="12"/>
      <c r="G53" s="12"/>
      <c r="H53" s="192"/>
      <c r="I53" s="192"/>
      <c r="J53" s="192"/>
      <c r="K53" s="24"/>
    </row>
    <row r="54" spans="1:11" s="423" customFormat="1" x14ac:dyDescent="0.2">
      <c r="A54" s="445" t="s">
        <v>708</v>
      </c>
      <c r="B54" s="443"/>
      <c r="D54" s="446"/>
    </row>
    <row r="55" spans="1:11" s="423" customFormat="1" x14ac:dyDescent="0.2">
      <c r="A55" s="445"/>
      <c r="B55" s="443"/>
      <c r="D55" s="446"/>
    </row>
    <row r="57" spans="1:11" ht="51" customHeight="1" x14ac:dyDescent="0.2">
      <c r="A57" s="816" t="s">
        <v>747</v>
      </c>
      <c r="B57" s="817"/>
      <c r="C57" s="817"/>
      <c r="D57" s="817"/>
      <c r="E57" s="817"/>
      <c r="F57" s="817"/>
      <c r="G57" s="817"/>
      <c r="H57" s="817"/>
      <c r="I57" s="817"/>
      <c r="J57" s="818"/>
    </row>
    <row r="59" spans="1:11" s="423" customFormat="1" ht="12.75" customHeight="1" x14ac:dyDescent="0.2">
      <c r="A59" s="767" t="s">
        <v>164</v>
      </c>
      <c r="B59" s="768"/>
      <c r="C59" s="768"/>
      <c r="D59" s="769"/>
      <c r="E59" s="769"/>
      <c r="F59" s="769"/>
      <c r="G59" s="769"/>
      <c r="H59" s="769"/>
      <c r="I59" s="769"/>
      <c r="J59" s="769"/>
    </row>
    <row r="60" spans="1:11" s="423" customFormat="1" ht="39" customHeight="1" x14ac:dyDescent="0.2">
      <c r="A60" s="813" t="s">
        <v>165</v>
      </c>
      <c r="B60" s="813"/>
      <c r="C60" s="813"/>
      <c r="D60" s="813"/>
      <c r="E60" s="813"/>
      <c r="F60" s="813"/>
      <c r="G60" s="813"/>
      <c r="H60" s="813"/>
      <c r="I60" s="813"/>
      <c r="J60" s="813"/>
    </row>
    <row r="61" spans="1:11" s="423" customFormat="1" ht="12.75" customHeight="1" x14ac:dyDescent="0.3">
      <c r="A61" s="469"/>
      <c r="B61" s="768"/>
      <c r="C61" s="768"/>
      <c r="D61" s="769"/>
      <c r="E61" s="769"/>
      <c r="F61" s="769"/>
      <c r="G61" s="769"/>
      <c r="H61" s="769"/>
      <c r="I61" s="769"/>
      <c r="J61" s="769"/>
    </row>
    <row r="62" spans="1:11" s="423" customFormat="1" ht="24.75" customHeight="1" x14ac:dyDescent="0.2">
      <c r="A62" s="814" t="s">
        <v>709</v>
      </c>
      <c r="B62" s="814"/>
      <c r="C62" s="814"/>
      <c r="D62" s="814"/>
      <c r="E62" s="814"/>
      <c r="F62" s="814"/>
      <c r="G62" s="814"/>
      <c r="H62" s="814"/>
      <c r="I62" s="814"/>
      <c r="J62" s="814"/>
    </row>
    <row r="63" spans="1:11" s="423" customFormat="1" ht="12.75" customHeight="1" x14ac:dyDescent="0.3">
      <c r="A63" s="469"/>
      <c r="B63" s="768"/>
      <c r="C63" s="768"/>
      <c r="D63" s="769"/>
      <c r="E63" s="769"/>
      <c r="F63" s="769"/>
      <c r="G63" s="769"/>
      <c r="H63" s="769"/>
      <c r="I63" s="769"/>
      <c r="J63" s="769"/>
    </row>
    <row r="64" spans="1:11" ht="26.25" customHeight="1" x14ac:dyDescent="0.2">
      <c r="A64" s="815" t="s">
        <v>710</v>
      </c>
      <c r="B64" s="815"/>
      <c r="C64" s="815"/>
      <c r="D64" s="815"/>
      <c r="E64" s="815"/>
      <c r="F64" s="815"/>
      <c r="G64" s="815"/>
      <c r="H64" s="815"/>
      <c r="I64" s="815"/>
      <c r="J64" s="815"/>
    </row>
    <row r="65" spans="1:10" ht="12.75" customHeight="1" x14ac:dyDescent="0.2">
      <c r="A65" s="770"/>
      <c r="B65" s="764"/>
      <c r="C65" s="764"/>
      <c r="D65" s="764"/>
      <c r="E65" s="764"/>
      <c r="F65" s="764"/>
      <c r="G65" s="47"/>
      <c r="H65" s="47"/>
      <c r="I65" s="47"/>
      <c r="J65" s="47"/>
    </row>
    <row r="66" spans="1:10" ht="12.75" customHeight="1" x14ac:dyDescent="0.2">
      <c r="A66" s="815" t="s">
        <v>711</v>
      </c>
      <c r="B66" s="815"/>
      <c r="C66" s="815"/>
      <c r="D66" s="815"/>
      <c r="E66" s="815"/>
      <c r="F66" s="815"/>
      <c r="G66" s="815"/>
      <c r="H66" s="815"/>
      <c r="I66" s="815"/>
      <c r="J66" s="815"/>
    </row>
    <row r="67" spans="1:10" ht="12.75" customHeight="1" x14ac:dyDescent="0.2">
      <c r="A67" s="765"/>
      <c r="B67" s="765"/>
      <c r="C67" s="765"/>
      <c r="D67" s="765"/>
      <c r="E67" s="765"/>
      <c r="F67" s="765"/>
      <c r="G67" s="47"/>
      <c r="H67" s="47"/>
      <c r="I67" s="47"/>
      <c r="J67" s="47"/>
    </row>
    <row r="68" spans="1:10" ht="24.75" customHeight="1" x14ac:dyDescent="0.2">
      <c r="A68" s="815" t="s">
        <v>712</v>
      </c>
      <c r="B68" s="815"/>
      <c r="C68" s="815"/>
      <c r="D68" s="815"/>
      <c r="E68" s="815"/>
      <c r="F68" s="815"/>
      <c r="G68" s="815"/>
      <c r="H68" s="815"/>
      <c r="I68" s="815"/>
      <c r="J68" s="815"/>
    </row>
    <row r="69" spans="1:10" ht="12.75" customHeight="1" x14ac:dyDescent="0.2">
      <c r="A69" s="764"/>
      <c r="B69" s="764"/>
      <c r="C69" s="764"/>
      <c r="D69" s="764"/>
      <c r="E69" s="764"/>
      <c r="F69" s="764"/>
      <c r="G69" s="47"/>
      <c r="H69" s="47"/>
      <c r="I69" s="47"/>
      <c r="J69" s="47"/>
    </row>
    <row r="70" spans="1:10" ht="21" customHeight="1" x14ac:dyDescent="0.2">
      <c r="A70" s="815" t="s">
        <v>713</v>
      </c>
      <c r="B70" s="815"/>
      <c r="C70" s="815"/>
      <c r="D70" s="815"/>
      <c r="E70" s="815"/>
      <c r="F70" s="815"/>
      <c r="G70" s="815"/>
      <c r="H70" s="815"/>
      <c r="I70" s="815"/>
      <c r="J70" s="815"/>
    </row>
    <row r="71" spans="1:10" ht="12.75" customHeight="1" x14ac:dyDescent="0.2">
      <c r="A71" s="764"/>
      <c r="B71" s="764"/>
      <c r="C71" s="764"/>
      <c r="D71" s="764"/>
      <c r="E71" s="764"/>
      <c r="F71" s="764"/>
      <c r="G71" s="47"/>
      <c r="H71" s="47"/>
      <c r="I71" s="47"/>
      <c r="J71" s="47"/>
    </row>
    <row r="72" spans="1:10" ht="48.75" customHeight="1" x14ac:dyDescent="0.2">
      <c r="A72" s="815" t="s">
        <v>714</v>
      </c>
      <c r="B72" s="815"/>
      <c r="C72" s="815"/>
      <c r="D72" s="815"/>
      <c r="E72" s="815"/>
      <c r="F72" s="815"/>
      <c r="G72" s="815"/>
      <c r="H72" s="815"/>
      <c r="I72" s="815"/>
      <c r="J72" s="815"/>
    </row>
    <row r="73" spans="1:10" ht="12.75" customHeight="1" x14ac:dyDescent="0.2">
      <c r="A73" s="770"/>
      <c r="B73" s="764"/>
      <c r="C73" s="764"/>
      <c r="D73" s="764"/>
      <c r="E73" s="764"/>
      <c r="F73" s="764"/>
      <c r="G73" s="47"/>
      <c r="H73" s="47"/>
      <c r="I73" s="47"/>
      <c r="J73" s="47"/>
    </row>
    <row r="74" spans="1:10" ht="27" customHeight="1" x14ac:dyDescent="0.2">
      <c r="A74" s="815" t="s">
        <v>715</v>
      </c>
      <c r="B74" s="815"/>
      <c r="C74" s="815"/>
      <c r="D74" s="815"/>
      <c r="E74" s="815"/>
      <c r="F74" s="815"/>
      <c r="G74" s="815"/>
      <c r="H74" s="815"/>
      <c r="I74" s="815"/>
      <c r="J74" s="815"/>
    </row>
    <row r="75" spans="1:10" ht="12.75" customHeight="1" x14ac:dyDescent="0.2">
      <c r="A75" s="771"/>
      <c r="B75" s="764"/>
      <c r="C75" s="764"/>
      <c r="D75" s="764"/>
      <c r="E75" s="764"/>
      <c r="F75" s="764"/>
      <c r="G75" s="47"/>
      <c r="H75" s="47"/>
      <c r="I75" s="47"/>
      <c r="J75" s="47"/>
    </row>
    <row r="76" spans="1:10" ht="19.5" customHeight="1" x14ac:dyDescent="0.2">
      <c r="A76" s="815" t="s">
        <v>716</v>
      </c>
      <c r="B76" s="815"/>
      <c r="C76" s="815"/>
      <c r="D76" s="815"/>
      <c r="E76" s="815"/>
      <c r="F76" s="815"/>
      <c r="G76" s="815"/>
      <c r="H76" s="815"/>
      <c r="I76" s="815"/>
      <c r="J76" s="815"/>
    </row>
    <row r="77" spans="1:10" ht="12.75" customHeight="1" x14ac:dyDescent="0.2">
      <c r="A77" s="771"/>
      <c r="B77" s="764"/>
      <c r="C77" s="764"/>
      <c r="D77" s="764"/>
      <c r="E77" s="764"/>
      <c r="F77" s="764"/>
      <c r="G77" s="47"/>
      <c r="H77" s="47"/>
      <c r="I77" s="47"/>
      <c r="J77" s="47"/>
    </row>
    <row r="78" spans="1:10" ht="22.5" customHeight="1" x14ac:dyDescent="0.2">
      <c r="A78" s="815" t="s">
        <v>717</v>
      </c>
      <c r="B78" s="815"/>
      <c r="C78" s="815"/>
      <c r="D78" s="815"/>
      <c r="E78" s="815"/>
      <c r="F78" s="815"/>
      <c r="G78" s="815"/>
      <c r="H78" s="815"/>
      <c r="I78" s="815"/>
      <c r="J78" s="815"/>
    </row>
    <row r="79" spans="1:10" ht="12" customHeight="1" x14ac:dyDescent="0.2">
      <c r="A79" s="765"/>
      <c r="B79" s="765"/>
      <c r="C79" s="765"/>
      <c r="D79" s="765"/>
      <c r="E79" s="765"/>
      <c r="F79" s="765"/>
      <c r="G79" s="47"/>
      <c r="H79" s="47"/>
      <c r="I79" s="47"/>
      <c r="J79" s="47"/>
    </row>
    <row r="80" spans="1:10" ht="39.75" customHeight="1" x14ac:dyDescent="0.2">
      <c r="A80" s="815" t="s">
        <v>718</v>
      </c>
      <c r="B80" s="815"/>
      <c r="C80" s="815"/>
      <c r="D80" s="815"/>
      <c r="E80" s="815"/>
      <c r="F80" s="815"/>
      <c r="G80" s="815"/>
      <c r="H80" s="815"/>
      <c r="I80" s="815"/>
      <c r="J80" s="815"/>
    </row>
    <row r="81" spans="1:10" ht="12.75" customHeight="1" x14ac:dyDescent="0.2">
      <c r="A81" s="771"/>
      <c r="B81" s="764"/>
      <c r="C81" s="764"/>
      <c r="D81" s="764"/>
      <c r="E81" s="764"/>
      <c r="F81" s="764"/>
      <c r="G81" s="47"/>
      <c r="H81" s="47"/>
      <c r="I81" s="47"/>
      <c r="J81" s="47"/>
    </row>
    <row r="82" spans="1:10" ht="33.75" customHeight="1" x14ac:dyDescent="0.2">
      <c r="A82" s="815" t="s">
        <v>719</v>
      </c>
      <c r="B82" s="815"/>
      <c r="C82" s="815"/>
      <c r="D82" s="815"/>
      <c r="E82" s="815"/>
      <c r="F82" s="815"/>
      <c r="G82" s="815"/>
      <c r="H82" s="815"/>
      <c r="I82" s="815"/>
      <c r="J82" s="815"/>
    </row>
    <row r="83" spans="1:10" ht="12.75" customHeight="1" x14ac:dyDescent="0.2">
      <c r="A83" s="771"/>
      <c r="B83" s="764"/>
      <c r="C83" s="764"/>
      <c r="D83" s="764"/>
      <c r="E83" s="764"/>
      <c r="F83" s="764"/>
      <c r="G83" s="47"/>
      <c r="H83" s="47"/>
      <c r="I83" s="47"/>
      <c r="J83" s="47"/>
    </row>
    <row r="84" spans="1:10" ht="21" customHeight="1" x14ac:dyDescent="0.2">
      <c r="A84" s="815" t="s">
        <v>720</v>
      </c>
      <c r="B84" s="815"/>
      <c r="C84" s="815"/>
      <c r="D84" s="815"/>
      <c r="E84" s="815"/>
      <c r="F84" s="815"/>
      <c r="G84" s="815"/>
      <c r="H84" s="815"/>
      <c r="I84" s="815"/>
      <c r="J84" s="815"/>
    </row>
    <row r="85" spans="1:10" s="423" customFormat="1" ht="12.75" customHeight="1" x14ac:dyDescent="0.2">
      <c r="A85" s="772"/>
      <c r="B85" s="768"/>
      <c r="C85" s="768"/>
      <c r="D85" s="769"/>
      <c r="E85" s="769"/>
      <c r="F85" s="769"/>
      <c r="G85" s="769"/>
      <c r="H85" s="769"/>
      <c r="I85" s="769"/>
      <c r="J85" s="769"/>
    </row>
    <row r="86" spans="1:10" s="423" customFormat="1" ht="14.25" customHeight="1" x14ac:dyDescent="0.2">
      <c r="A86" s="812" t="s">
        <v>166</v>
      </c>
      <c r="B86" s="812"/>
      <c r="C86" s="812"/>
      <c r="D86" s="812"/>
      <c r="E86" s="812"/>
      <c r="F86" s="812"/>
      <c r="G86" s="812"/>
      <c r="H86" s="812"/>
      <c r="I86" s="812"/>
      <c r="J86" s="812"/>
    </row>
    <row r="87" spans="1:10" s="423" customFormat="1" ht="12.75" customHeight="1" x14ac:dyDescent="0.2">
      <c r="A87" s="773" t="s">
        <v>167</v>
      </c>
      <c r="B87" s="768"/>
      <c r="C87" s="768"/>
      <c r="D87" s="769"/>
      <c r="E87" s="769"/>
      <c r="F87" s="769"/>
      <c r="G87" s="769"/>
      <c r="H87" s="769"/>
      <c r="I87" s="769"/>
      <c r="J87" s="769"/>
    </row>
    <row r="88" spans="1:10" s="423" customFormat="1" ht="12.75" customHeight="1" x14ac:dyDescent="0.2">
      <c r="A88" s="601"/>
      <c r="B88" s="468"/>
      <c r="C88" s="468"/>
    </row>
  </sheetData>
  <mergeCells count="15">
    <mergeCell ref="A68:J68"/>
    <mergeCell ref="A70:J70"/>
    <mergeCell ref="A72:J72"/>
    <mergeCell ref="A84:J84"/>
    <mergeCell ref="A86:J86"/>
    <mergeCell ref="A74:J74"/>
    <mergeCell ref="A76:J76"/>
    <mergeCell ref="A78:J78"/>
    <mergeCell ref="A80:J80"/>
    <mergeCell ref="A82:J82"/>
    <mergeCell ref="A57:J57"/>
    <mergeCell ref="A60:J60"/>
    <mergeCell ref="A62:J62"/>
    <mergeCell ref="A64:J64"/>
    <mergeCell ref="A66:J66"/>
  </mergeCells>
  <pageMargins left="0.70866141732283472" right="0.70866141732283472" top="0.74803149606299213" bottom="0.74803149606299213" header="0.31496062992125984" footer="0.31496062992125984"/>
  <pageSetup paperSize="9" scale="57" firstPageNumber="38" fitToHeight="2" orientation="landscape" useFirstPageNumber="1" r:id="rId1"/>
  <headerFooter>
    <oddHeader>&amp;RLes finances des groupements à fiscalité propre</oddHeader>
    <oddFooter>&amp;LDirection Générale des Collectivités Locales / DESL&amp;C&amp;P&amp;RMise en ligne : avril 2022</oddFooter>
    <evenHeader>&amp;RLes groupements à fiscalité propre en 2019</evenHeader>
    <evenFooter>&amp;LDirection Générale des Collectivités Locales / DESL&amp;C39&amp;RMise à jour : mai 2021</evenFooter>
    <firstHeader>&amp;R&amp;12Les groupements à fiscalité propre en 2019</firstHeader>
    <firstFooter>&amp;LDirection Générale des Collectivités Locales / DESL&amp;C38&amp;RMise à jour : mai 2021</firstFooter>
  </headerFooter>
  <rowBreaks count="1" manualBreakCount="1">
    <brk id="5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49"/>
  <sheetViews>
    <sheetView zoomScaleNormal="100" workbookViewId="0"/>
  </sheetViews>
  <sheetFormatPr baseColWidth="10" defaultRowHeight="12.75" x14ac:dyDescent="0.2"/>
  <cols>
    <col min="1" max="1" width="4.5703125" style="12" customWidth="1"/>
    <col min="2" max="2" width="28.42578125" style="12" customWidth="1"/>
    <col min="3" max="10" width="15.7109375" style="12" customWidth="1"/>
    <col min="11" max="11" width="15.7109375" style="23" customWidth="1"/>
    <col min="12" max="12" width="6.85546875" customWidth="1"/>
    <col min="13" max="13" width="28.42578125" customWidth="1"/>
    <col min="14" max="22" width="15.7109375" customWidth="1"/>
    <col min="23" max="23" width="4.5703125" style="12" customWidth="1"/>
    <col min="24" max="24" width="28.42578125" style="12" customWidth="1"/>
    <col min="25" max="32" width="15.7109375" style="12" customWidth="1"/>
    <col min="33" max="33" width="15.7109375" style="23" customWidth="1"/>
    <col min="34" max="34" width="6.85546875" customWidth="1"/>
    <col min="35" max="35" width="28.42578125" customWidth="1"/>
    <col min="36" max="44" width="15.7109375" customWidth="1"/>
  </cols>
  <sheetData>
    <row r="1" spans="1:44" ht="18" x14ac:dyDescent="0.25">
      <c r="A1" s="9" t="s">
        <v>758</v>
      </c>
      <c r="B1" s="29"/>
      <c r="C1" s="49"/>
      <c r="D1" s="49"/>
      <c r="E1" s="49"/>
      <c r="F1" s="49"/>
      <c r="G1" s="49"/>
      <c r="H1" s="49"/>
      <c r="I1" s="49"/>
      <c r="J1" s="49"/>
      <c r="K1" s="69"/>
      <c r="L1" s="30"/>
      <c r="W1" s="9"/>
      <c r="X1" s="29"/>
      <c r="Y1" s="49"/>
      <c r="Z1" s="49"/>
      <c r="AA1" s="49"/>
      <c r="AB1" s="49"/>
      <c r="AC1" s="49"/>
      <c r="AD1" s="49"/>
      <c r="AE1" s="49"/>
      <c r="AF1" s="49"/>
      <c r="AG1" s="69"/>
      <c r="AH1" s="30"/>
    </row>
    <row r="2" spans="1:44" x14ac:dyDescent="0.2">
      <c r="A2" s="8"/>
      <c r="B2" s="20"/>
      <c r="C2" s="50"/>
      <c r="D2" s="50"/>
      <c r="E2" s="50"/>
      <c r="F2" s="50"/>
      <c r="G2" s="50"/>
      <c r="H2" s="50"/>
      <c r="I2" s="50"/>
      <c r="J2" s="50"/>
      <c r="K2" s="75"/>
      <c r="W2" s="8"/>
      <c r="X2" s="20"/>
      <c r="Y2" s="50"/>
      <c r="Z2" s="50"/>
      <c r="AA2" s="50"/>
      <c r="AB2" s="50"/>
      <c r="AC2" s="50"/>
      <c r="AD2" s="50"/>
      <c r="AE2" s="50"/>
      <c r="AF2" s="50"/>
      <c r="AG2" s="75"/>
    </row>
    <row r="3" spans="1:44" x14ac:dyDescent="0.2">
      <c r="A3" s="8"/>
      <c r="B3" s="20"/>
      <c r="C3" s="50"/>
      <c r="D3" s="50"/>
      <c r="E3" s="50"/>
      <c r="F3" s="50"/>
      <c r="G3" s="50"/>
      <c r="H3" s="50"/>
      <c r="I3" s="50"/>
      <c r="J3" s="50"/>
      <c r="K3" s="75"/>
      <c r="W3" s="8"/>
      <c r="X3" s="20"/>
      <c r="Y3" s="50"/>
      <c r="Z3" s="50"/>
      <c r="AA3" s="50"/>
      <c r="AB3" s="50"/>
      <c r="AC3" s="50"/>
      <c r="AD3" s="50"/>
      <c r="AE3" s="50"/>
      <c r="AF3" s="50"/>
      <c r="AG3" s="75"/>
    </row>
    <row r="4" spans="1:44" ht="16.5" x14ac:dyDescent="0.25">
      <c r="A4" s="33" t="s">
        <v>296</v>
      </c>
      <c r="B4" s="34"/>
      <c r="C4" s="52"/>
      <c r="D4" s="52"/>
      <c r="E4" s="52"/>
      <c r="F4" s="52"/>
      <c r="G4" s="52"/>
      <c r="H4" s="52"/>
      <c r="I4" s="52"/>
      <c r="J4" s="52"/>
      <c r="K4" s="81"/>
      <c r="L4" s="33" t="s">
        <v>297</v>
      </c>
      <c r="M4" s="34"/>
      <c r="N4" s="52"/>
      <c r="O4" s="52"/>
      <c r="P4" s="52"/>
      <c r="Q4" s="52"/>
      <c r="R4" s="52"/>
      <c r="S4" s="52"/>
      <c r="T4" s="52"/>
      <c r="U4" s="52"/>
      <c r="V4" s="81"/>
      <c r="W4" s="33" t="s">
        <v>635</v>
      </c>
      <c r="X4" s="34"/>
      <c r="Y4" s="52"/>
      <c r="Z4" s="52"/>
      <c r="AA4" s="52"/>
      <c r="AB4" s="52"/>
      <c r="AC4" s="52"/>
      <c r="AD4" s="52"/>
      <c r="AE4" s="52"/>
      <c r="AF4" s="52"/>
      <c r="AG4" s="81"/>
      <c r="AH4" s="33" t="s">
        <v>641</v>
      </c>
      <c r="AI4" s="34"/>
      <c r="AJ4" s="52"/>
      <c r="AK4" s="52"/>
      <c r="AL4" s="52"/>
      <c r="AM4" s="52"/>
      <c r="AN4" s="52"/>
      <c r="AO4" s="52"/>
      <c r="AP4" s="52"/>
      <c r="AQ4" s="52"/>
      <c r="AR4" s="81"/>
    </row>
    <row r="5" spans="1:44" x14ac:dyDescent="0.2">
      <c r="A5" s="68" t="s">
        <v>482</v>
      </c>
      <c r="B5" s="20"/>
      <c r="C5" s="50"/>
      <c r="D5" s="50"/>
      <c r="E5" s="50"/>
      <c r="F5" s="50"/>
      <c r="G5" s="50"/>
      <c r="H5" s="50"/>
      <c r="I5" s="50"/>
      <c r="J5" s="50"/>
      <c r="K5" s="50"/>
      <c r="L5" s="68" t="s">
        <v>405</v>
      </c>
      <c r="M5" s="20"/>
      <c r="N5" s="50"/>
      <c r="O5" s="50"/>
      <c r="P5" s="50"/>
      <c r="Q5" s="50"/>
      <c r="R5" s="50"/>
      <c r="S5" s="50"/>
      <c r="T5" s="50"/>
      <c r="U5" s="50"/>
      <c r="V5" s="50"/>
      <c r="W5" s="68" t="s">
        <v>636</v>
      </c>
      <c r="X5" s="20"/>
      <c r="Y5" s="50"/>
      <c r="Z5" s="50"/>
      <c r="AA5" s="50"/>
      <c r="AB5" s="50"/>
      <c r="AC5" s="50"/>
      <c r="AD5" s="50"/>
      <c r="AE5" s="50"/>
      <c r="AF5" s="50"/>
      <c r="AG5" s="50"/>
      <c r="AH5" s="68" t="s">
        <v>642</v>
      </c>
      <c r="AI5" s="20"/>
      <c r="AJ5" s="50"/>
      <c r="AK5" s="50"/>
      <c r="AL5" s="50"/>
      <c r="AM5" s="50"/>
      <c r="AN5" s="50"/>
      <c r="AO5" s="50"/>
      <c r="AP5" s="50"/>
      <c r="AQ5" s="50"/>
      <c r="AR5" s="50"/>
    </row>
    <row r="6" spans="1:44" x14ac:dyDescent="0.2">
      <c r="A6" s="12" t="s">
        <v>32</v>
      </c>
      <c r="B6" s="36"/>
      <c r="C6" s="50"/>
      <c r="D6" s="50"/>
      <c r="E6" s="50"/>
      <c r="F6" s="50"/>
      <c r="H6" s="50"/>
      <c r="I6" s="50"/>
      <c r="J6" s="50"/>
      <c r="K6" s="75"/>
      <c r="L6" s="12"/>
      <c r="M6" s="36"/>
      <c r="N6" s="50"/>
      <c r="O6" s="50"/>
      <c r="P6" s="12"/>
      <c r="Q6" s="50"/>
      <c r="R6" s="50"/>
      <c r="S6" s="50"/>
      <c r="T6" s="50"/>
      <c r="U6" s="50"/>
      <c r="V6" s="75"/>
      <c r="W6" s="47" t="s">
        <v>179</v>
      </c>
      <c r="X6" s="36"/>
      <c r="Y6" s="50"/>
      <c r="Z6" s="50"/>
      <c r="AA6" s="50"/>
      <c r="AB6" s="50"/>
      <c r="AD6" s="50"/>
      <c r="AE6" s="50"/>
      <c r="AF6" s="50"/>
      <c r="AG6" s="75"/>
      <c r="AH6" s="12"/>
      <c r="AI6" s="36"/>
      <c r="AJ6" s="50"/>
      <c r="AK6" s="50"/>
      <c r="AL6" s="12"/>
      <c r="AM6" s="50"/>
      <c r="AN6" s="50"/>
      <c r="AO6" s="50"/>
      <c r="AP6" s="50"/>
      <c r="AQ6" s="50"/>
      <c r="AR6" s="75"/>
    </row>
    <row r="7" spans="1:44" x14ac:dyDescent="0.2">
      <c r="B7" s="20"/>
      <c r="C7" s="50"/>
      <c r="D7" s="50"/>
      <c r="E7" s="50"/>
      <c r="F7" s="50"/>
      <c r="G7" s="50"/>
      <c r="H7" s="50"/>
      <c r="I7" s="50"/>
      <c r="J7" s="50"/>
      <c r="K7" s="75"/>
      <c r="L7" s="12"/>
      <c r="M7" s="20"/>
      <c r="N7" s="50"/>
      <c r="O7" s="50"/>
      <c r="P7" s="50"/>
      <c r="Q7" s="50"/>
      <c r="R7" s="50"/>
      <c r="S7" s="50"/>
      <c r="T7" s="50"/>
      <c r="U7" s="50"/>
      <c r="V7" s="75"/>
      <c r="X7" s="20"/>
      <c r="Y7" s="50"/>
      <c r="Z7" s="50"/>
      <c r="AA7" s="50"/>
      <c r="AB7" s="50"/>
      <c r="AC7" s="50"/>
      <c r="AD7" s="50"/>
      <c r="AE7" s="50"/>
      <c r="AF7" s="50"/>
      <c r="AG7" s="75"/>
      <c r="AH7" s="12"/>
      <c r="AI7" s="20"/>
      <c r="AJ7" s="50"/>
      <c r="AK7" s="50"/>
      <c r="AL7" s="50"/>
      <c r="AM7" s="50"/>
      <c r="AN7" s="50"/>
      <c r="AO7" s="50"/>
      <c r="AP7" s="50"/>
      <c r="AQ7" s="50"/>
      <c r="AR7" s="75"/>
    </row>
    <row r="8" spans="1:44" x14ac:dyDescent="0.2">
      <c r="A8" s="38" t="s">
        <v>33</v>
      </c>
      <c r="B8" s="21"/>
      <c r="C8" s="51"/>
      <c r="D8" s="51"/>
      <c r="E8" s="51"/>
      <c r="F8" s="51"/>
      <c r="G8" s="51"/>
      <c r="H8" s="51"/>
      <c r="I8" s="51"/>
      <c r="J8" s="51"/>
      <c r="K8" s="75"/>
      <c r="L8" s="38" t="s">
        <v>33</v>
      </c>
      <c r="M8" s="21"/>
      <c r="N8" s="51"/>
      <c r="O8" s="51"/>
      <c r="P8" s="51"/>
      <c r="Q8" s="51"/>
      <c r="R8" s="51"/>
      <c r="S8" s="51"/>
      <c r="T8" s="51"/>
      <c r="U8" s="51"/>
      <c r="V8" s="75"/>
      <c r="W8" s="38" t="s">
        <v>33</v>
      </c>
      <c r="X8" s="21"/>
      <c r="Y8" s="51"/>
      <c r="Z8" s="51"/>
      <c r="AA8" s="51"/>
      <c r="AB8" s="51"/>
      <c r="AC8" s="51"/>
      <c r="AD8" s="51"/>
      <c r="AE8" s="51"/>
      <c r="AF8" s="51"/>
      <c r="AG8" s="75"/>
      <c r="AH8" s="38" t="s">
        <v>33</v>
      </c>
      <c r="AI8" s="21"/>
      <c r="AJ8" s="51"/>
      <c r="AK8" s="51"/>
      <c r="AL8" s="51"/>
      <c r="AM8" s="51"/>
      <c r="AN8" s="51"/>
      <c r="AO8" s="51"/>
      <c r="AP8" s="51"/>
      <c r="AQ8" s="51"/>
      <c r="AR8" s="75"/>
    </row>
    <row r="9" spans="1:44" x14ac:dyDescent="0.2">
      <c r="B9" s="226" t="s">
        <v>560</v>
      </c>
      <c r="C9" s="51"/>
      <c r="D9" s="51"/>
      <c r="E9" s="51"/>
      <c r="F9" s="51"/>
      <c r="G9" s="51"/>
      <c r="H9" s="51"/>
      <c r="I9" s="51"/>
      <c r="J9" s="51"/>
      <c r="K9" s="75"/>
      <c r="L9" s="12"/>
      <c r="M9" s="226" t="s">
        <v>552</v>
      </c>
      <c r="N9" s="51"/>
      <c r="O9" s="51"/>
      <c r="P9" s="51"/>
      <c r="Q9" s="51"/>
      <c r="R9" s="51"/>
      <c r="S9" s="51"/>
      <c r="T9" s="51"/>
      <c r="U9" s="51"/>
      <c r="V9" s="75"/>
      <c r="X9" s="226" t="s">
        <v>552</v>
      </c>
      <c r="Y9" s="677"/>
      <c r="Z9" s="51"/>
      <c r="AA9" s="51"/>
      <c r="AB9" s="51"/>
      <c r="AC9" s="51"/>
      <c r="AD9" s="51"/>
      <c r="AE9" s="51"/>
      <c r="AF9" s="51"/>
      <c r="AG9" s="75"/>
      <c r="AH9" s="12"/>
      <c r="AI9" s="226" t="s">
        <v>552</v>
      </c>
      <c r="AJ9" s="677"/>
      <c r="AK9" s="51"/>
      <c r="AL9" s="51"/>
      <c r="AM9" s="51"/>
      <c r="AN9" s="51"/>
      <c r="AO9" s="51"/>
      <c r="AP9" s="51"/>
      <c r="AQ9" s="51"/>
      <c r="AR9" s="75"/>
    </row>
    <row r="10" spans="1:44" x14ac:dyDescent="0.2">
      <c r="B10" s="226" t="s">
        <v>180</v>
      </c>
      <c r="C10" s="227" t="s">
        <v>181</v>
      </c>
      <c r="D10" s="51"/>
      <c r="E10" s="51"/>
      <c r="F10" s="51"/>
      <c r="G10" s="51"/>
      <c r="H10" s="51"/>
      <c r="I10" s="51"/>
      <c r="J10" s="51"/>
      <c r="K10" s="75"/>
      <c r="L10" s="12"/>
      <c r="M10" s="226" t="s">
        <v>180</v>
      </c>
      <c r="N10" s="296" t="s">
        <v>181</v>
      </c>
      <c r="O10" s="51"/>
      <c r="P10" s="51"/>
      <c r="Q10" s="51"/>
      <c r="R10" s="51"/>
      <c r="S10" s="51"/>
      <c r="T10" s="51"/>
      <c r="U10" s="51"/>
      <c r="V10" s="75"/>
      <c r="X10" s="47" t="s">
        <v>637</v>
      </c>
      <c r="Y10" s="750" t="s">
        <v>640</v>
      </c>
      <c r="Z10" s="51"/>
      <c r="AA10" s="51"/>
      <c r="AB10" s="51"/>
      <c r="AC10" s="51"/>
      <c r="AD10" s="51"/>
      <c r="AE10" s="51"/>
      <c r="AF10" s="51"/>
      <c r="AG10" s="75"/>
      <c r="AH10" s="12"/>
      <c r="AI10" s="226" t="s">
        <v>643</v>
      </c>
      <c r="AJ10" s="750" t="s">
        <v>640</v>
      </c>
      <c r="AK10" s="51"/>
      <c r="AL10" s="51"/>
      <c r="AM10" s="51"/>
      <c r="AN10" s="51"/>
      <c r="AO10" s="51"/>
      <c r="AP10" s="51"/>
      <c r="AQ10" s="51"/>
      <c r="AR10" s="75"/>
    </row>
    <row r="11" spans="1:44" x14ac:dyDescent="0.2">
      <c r="B11" s="226" t="s">
        <v>182</v>
      </c>
      <c r="C11" s="669" t="s">
        <v>553</v>
      </c>
      <c r="D11" s="51"/>
      <c r="E11" s="51"/>
      <c r="F11" s="51"/>
      <c r="G11" s="51"/>
      <c r="H11" s="51"/>
      <c r="I11" s="51"/>
      <c r="J11" s="51"/>
      <c r="K11" s="75"/>
      <c r="L11" s="12"/>
      <c r="M11" s="226" t="s">
        <v>182</v>
      </c>
      <c r="N11" s="669" t="s">
        <v>553</v>
      </c>
      <c r="O11" s="51"/>
      <c r="P11" s="51"/>
      <c r="Q11" s="51"/>
      <c r="R11" s="51"/>
      <c r="S11" s="51"/>
      <c r="T11" s="51"/>
      <c r="U11" s="51"/>
      <c r="V11" s="75"/>
      <c r="X11" s="226" t="s">
        <v>638</v>
      </c>
      <c r="Y11" s="750" t="s">
        <v>639</v>
      </c>
      <c r="Z11" s="51"/>
      <c r="AA11" s="51"/>
      <c r="AB11" s="51"/>
      <c r="AC11" s="51"/>
      <c r="AD11" s="51"/>
      <c r="AE11" s="51"/>
      <c r="AF11" s="51"/>
      <c r="AG11" s="75"/>
      <c r="AH11" s="12"/>
      <c r="AI11" s="226" t="s">
        <v>644</v>
      </c>
      <c r="AJ11" s="750" t="s">
        <v>645</v>
      </c>
      <c r="AK11" s="51"/>
      <c r="AL11" s="51"/>
      <c r="AM11" s="51"/>
      <c r="AN11" s="51"/>
      <c r="AO11" s="51"/>
      <c r="AP11" s="51"/>
      <c r="AQ11" s="51"/>
      <c r="AR11" s="75"/>
    </row>
    <row r="12" spans="1:44" x14ac:dyDescent="0.2">
      <c r="B12" s="21"/>
      <c r="C12" s="669" t="s">
        <v>562</v>
      </c>
      <c r="D12" s="51"/>
      <c r="E12" s="51"/>
      <c r="F12" s="51"/>
      <c r="G12" s="51"/>
      <c r="H12" s="51"/>
      <c r="I12" s="51"/>
      <c r="J12" s="51"/>
      <c r="K12" s="75"/>
      <c r="L12" s="12"/>
      <c r="M12" s="21"/>
      <c r="N12" s="296" t="s">
        <v>249</v>
      </c>
      <c r="O12" s="51"/>
      <c r="P12" s="51"/>
      <c r="Q12" s="51"/>
      <c r="R12" s="51"/>
      <c r="S12" s="51"/>
      <c r="T12" s="51"/>
      <c r="U12" s="51"/>
      <c r="V12" s="75"/>
      <c r="X12" s="21"/>
      <c r="Y12" s="47" t="s">
        <v>240</v>
      </c>
      <c r="Z12" s="51"/>
      <c r="AA12" s="51"/>
      <c r="AB12" s="51"/>
      <c r="AC12" s="51"/>
      <c r="AD12" s="51"/>
      <c r="AE12" s="51"/>
      <c r="AF12" s="51"/>
      <c r="AG12" s="75"/>
      <c r="AH12" s="12"/>
      <c r="AI12" s="21"/>
      <c r="AJ12" s="47" t="s">
        <v>192</v>
      </c>
      <c r="AK12" s="51"/>
      <c r="AL12" s="51"/>
      <c r="AM12" s="51"/>
      <c r="AN12" s="51"/>
      <c r="AO12" s="51"/>
      <c r="AP12" s="51"/>
      <c r="AQ12" s="51"/>
      <c r="AR12" s="75"/>
    </row>
    <row r="13" spans="1:44" x14ac:dyDescent="0.2">
      <c r="B13" s="21"/>
      <c r="C13" s="51"/>
      <c r="D13" s="51"/>
      <c r="E13" s="51"/>
      <c r="F13" s="51"/>
      <c r="G13" s="51"/>
      <c r="H13" s="51"/>
      <c r="I13" s="51"/>
      <c r="J13" s="51"/>
      <c r="K13" s="75"/>
      <c r="L13" s="12"/>
      <c r="M13" s="21"/>
      <c r="N13" s="51"/>
      <c r="O13" s="51"/>
      <c r="P13" s="51"/>
      <c r="Q13" s="51"/>
      <c r="R13" s="51"/>
      <c r="S13" s="51"/>
      <c r="T13" s="51"/>
      <c r="U13" s="51"/>
      <c r="V13" s="75"/>
      <c r="X13" s="21"/>
      <c r="Y13" s="51"/>
      <c r="Z13" s="51"/>
      <c r="AA13" s="51"/>
      <c r="AB13" s="51"/>
      <c r="AC13" s="51"/>
      <c r="AD13" s="51"/>
      <c r="AE13" s="51"/>
      <c r="AF13" s="51"/>
      <c r="AG13" s="75"/>
      <c r="AH13" s="12"/>
      <c r="AI13" s="21"/>
      <c r="AJ13" s="51"/>
      <c r="AK13" s="51"/>
      <c r="AL13" s="51"/>
      <c r="AM13" s="51"/>
      <c r="AN13" s="51"/>
      <c r="AO13" s="51"/>
      <c r="AP13" s="51"/>
      <c r="AQ13" s="51"/>
      <c r="AR13" s="75"/>
    </row>
    <row r="14" spans="1:44" x14ac:dyDescent="0.2">
      <c r="B14" s="218"/>
      <c r="C14" s="236"/>
      <c r="D14" s="54"/>
      <c r="E14" s="54"/>
      <c r="F14" s="54"/>
      <c r="G14" s="54"/>
      <c r="H14" s="54"/>
      <c r="I14" s="54"/>
      <c r="J14" s="54"/>
      <c r="K14" s="40" t="s">
        <v>80</v>
      </c>
      <c r="L14" s="12"/>
      <c r="M14" s="218"/>
      <c r="N14" s="236"/>
      <c r="O14" s="54"/>
      <c r="P14" s="54"/>
      <c r="Q14" s="54"/>
      <c r="R14" s="54"/>
      <c r="S14" s="54"/>
      <c r="T14" s="54"/>
      <c r="U14" s="54"/>
      <c r="V14" s="40" t="s">
        <v>80</v>
      </c>
      <c r="X14" s="218"/>
      <c r="Y14" s="236"/>
      <c r="Z14" s="54"/>
      <c r="AA14" s="54"/>
      <c r="AB14" s="54"/>
      <c r="AC14" s="54"/>
      <c r="AD14" s="54"/>
      <c r="AE14" s="54"/>
      <c r="AF14" s="54"/>
      <c r="AG14" s="40" t="s">
        <v>80</v>
      </c>
      <c r="AH14" s="12"/>
      <c r="AI14" s="218"/>
      <c r="AJ14" s="236"/>
      <c r="AK14" s="54"/>
      <c r="AL14" s="54"/>
      <c r="AM14" s="54"/>
      <c r="AN14" s="54"/>
      <c r="AO14" s="54"/>
      <c r="AP14" s="54"/>
      <c r="AQ14" s="54"/>
      <c r="AR14" s="40" t="s">
        <v>80</v>
      </c>
    </row>
    <row r="15" spans="1:44" x14ac:dyDescent="0.2">
      <c r="A15" s="24"/>
      <c r="B15" s="53"/>
      <c r="C15" s="55"/>
      <c r="D15" s="55"/>
      <c r="E15" s="55"/>
      <c r="F15" s="55"/>
      <c r="G15" s="55"/>
      <c r="H15" s="55"/>
      <c r="I15" s="55"/>
      <c r="J15" s="55"/>
      <c r="K15" s="41"/>
      <c r="L15" s="24"/>
      <c r="M15" s="53"/>
      <c r="N15" s="55"/>
      <c r="O15" s="55"/>
      <c r="P15" s="55"/>
      <c r="Q15" s="55"/>
      <c r="R15" s="55"/>
      <c r="S15" s="55"/>
      <c r="T15" s="55"/>
      <c r="U15" s="55"/>
      <c r="V15" s="41"/>
      <c r="W15" s="24"/>
      <c r="X15" s="53"/>
      <c r="Y15" s="55"/>
      <c r="Z15" s="55"/>
      <c r="AA15" s="55"/>
      <c r="AB15" s="55"/>
      <c r="AC15" s="55"/>
      <c r="AD15" s="55"/>
      <c r="AE15" s="55"/>
      <c r="AF15" s="55"/>
      <c r="AG15" s="41"/>
      <c r="AH15" s="24"/>
      <c r="AI15" s="53"/>
      <c r="AJ15" s="55"/>
      <c r="AK15" s="55"/>
      <c r="AL15" s="55"/>
      <c r="AM15" s="55"/>
      <c r="AN15" s="55"/>
      <c r="AO15" s="55"/>
      <c r="AP15" s="55"/>
      <c r="AQ15" s="55"/>
      <c r="AR15" s="41"/>
    </row>
    <row r="16" spans="1:44" x14ac:dyDescent="0.2">
      <c r="B16" s="43" t="s">
        <v>298</v>
      </c>
      <c r="C16" s="220" t="s">
        <v>34</v>
      </c>
      <c r="D16" s="220" t="s">
        <v>533</v>
      </c>
      <c r="E16" s="220" t="s">
        <v>535</v>
      </c>
      <c r="F16" s="220" t="s">
        <v>97</v>
      </c>
      <c r="G16" s="220" t="s">
        <v>278</v>
      </c>
      <c r="H16" s="221">
        <v>300000</v>
      </c>
      <c r="I16" s="222" t="s">
        <v>294</v>
      </c>
      <c r="J16" s="222" t="s">
        <v>294</v>
      </c>
      <c r="K16" s="222" t="s">
        <v>61</v>
      </c>
      <c r="L16" s="12"/>
      <c r="M16" s="43" t="s">
        <v>298</v>
      </c>
      <c r="N16" s="220" t="s">
        <v>34</v>
      </c>
      <c r="O16" s="220" t="s">
        <v>95</v>
      </c>
      <c r="P16" s="220" t="s">
        <v>96</v>
      </c>
      <c r="Q16" s="220" t="s">
        <v>97</v>
      </c>
      <c r="R16" s="220" t="s">
        <v>278</v>
      </c>
      <c r="S16" s="221">
        <v>300000</v>
      </c>
      <c r="T16" s="222" t="s">
        <v>294</v>
      </c>
      <c r="U16" s="222" t="s">
        <v>294</v>
      </c>
      <c r="V16" s="222" t="s">
        <v>61</v>
      </c>
      <c r="X16" s="43" t="s">
        <v>298</v>
      </c>
      <c r="Y16" s="220" t="s">
        <v>34</v>
      </c>
      <c r="Z16" s="220" t="s">
        <v>533</v>
      </c>
      <c r="AA16" s="220" t="s">
        <v>535</v>
      </c>
      <c r="AB16" s="220" t="s">
        <v>97</v>
      </c>
      <c r="AC16" s="220" t="s">
        <v>278</v>
      </c>
      <c r="AD16" s="221">
        <v>300000</v>
      </c>
      <c r="AE16" s="222" t="s">
        <v>294</v>
      </c>
      <c r="AF16" s="222" t="s">
        <v>294</v>
      </c>
      <c r="AG16" s="222" t="s">
        <v>61</v>
      </c>
      <c r="AH16" s="12"/>
      <c r="AI16" s="43" t="s">
        <v>298</v>
      </c>
      <c r="AJ16" s="220" t="s">
        <v>34</v>
      </c>
      <c r="AK16" s="220" t="s">
        <v>95</v>
      </c>
      <c r="AL16" s="220" t="s">
        <v>96</v>
      </c>
      <c r="AM16" s="220" t="s">
        <v>97</v>
      </c>
      <c r="AN16" s="220" t="s">
        <v>278</v>
      </c>
      <c r="AO16" s="221">
        <v>300000</v>
      </c>
      <c r="AP16" s="222" t="s">
        <v>294</v>
      </c>
      <c r="AQ16" s="222" t="s">
        <v>294</v>
      </c>
      <c r="AR16" s="222" t="s">
        <v>61</v>
      </c>
    </row>
    <row r="17" spans="2:44" x14ac:dyDescent="0.2">
      <c r="B17" s="44"/>
      <c r="C17" s="219" t="s">
        <v>532</v>
      </c>
      <c r="D17" s="219" t="s">
        <v>35</v>
      </c>
      <c r="E17" s="219" t="s">
        <v>35</v>
      </c>
      <c r="F17" s="219" t="s">
        <v>35</v>
      </c>
      <c r="G17" s="219" t="s">
        <v>35</v>
      </c>
      <c r="H17" s="219" t="s">
        <v>36</v>
      </c>
      <c r="I17" s="11" t="s">
        <v>292</v>
      </c>
      <c r="J17" s="11" t="s">
        <v>293</v>
      </c>
      <c r="K17" s="11" t="s">
        <v>111</v>
      </c>
      <c r="L17" s="12"/>
      <c r="M17" s="44"/>
      <c r="N17" s="219" t="s">
        <v>498</v>
      </c>
      <c r="O17" s="219" t="s">
        <v>35</v>
      </c>
      <c r="P17" s="219" t="s">
        <v>35</v>
      </c>
      <c r="Q17" s="219" t="s">
        <v>35</v>
      </c>
      <c r="R17" s="219" t="s">
        <v>35</v>
      </c>
      <c r="S17" s="219" t="s">
        <v>36</v>
      </c>
      <c r="T17" s="11" t="s">
        <v>292</v>
      </c>
      <c r="U17" s="11" t="s">
        <v>293</v>
      </c>
      <c r="V17" s="11" t="s">
        <v>111</v>
      </c>
      <c r="X17" s="44"/>
      <c r="Y17" s="219" t="s">
        <v>532</v>
      </c>
      <c r="Z17" s="219" t="s">
        <v>35</v>
      </c>
      <c r="AA17" s="219" t="s">
        <v>35</v>
      </c>
      <c r="AB17" s="219" t="s">
        <v>35</v>
      </c>
      <c r="AC17" s="219" t="s">
        <v>35</v>
      </c>
      <c r="AD17" s="219" t="s">
        <v>36</v>
      </c>
      <c r="AE17" s="11" t="s">
        <v>292</v>
      </c>
      <c r="AF17" s="11" t="s">
        <v>293</v>
      </c>
      <c r="AG17" s="11" t="s">
        <v>111</v>
      </c>
      <c r="AH17" s="12"/>
      <c r="AI17" s="44"/>
      <c r="AJ17" s="219" t="s">
        <v>498</v>
      </c>
      <c r="AK17" s="219" t="s">
        <v>35</v>
      </c>
      <c r="AL17" s="219" t="s">
        <v>35</v>
      </c>
      <c r="AM17" s="219" t="s">
        <v>35</v>
      </c>
      <c r="AN17" s="219" t="s">
        <v>35</v>
      </c>
      <c r="AO17" s="219" t="s">
        <v>36</v>
      </c>
      <c r="AP17" s="11" t="s">
        <v>292</v>
      </c>
      <c r="AQ17" s="11" t="s">
        <v>293</v>
      </c>
      <c r="AR17" s="11" t="s">
        <v>111</v>
      </c>
    </row>
    <row r="18" spans="2:44" x14ac:dyDescent="0.2">
      <c r="B18" s="194"/>
      <c r="C18" s="223" t="s">
        <v>36</v>
      </c>
      <c r="D18" s="223" t="s">
        <v>534</v>
      </c>
      <c r="E18" s="223" t="s">
        <v>99</v>
      </c>
      <c r="F18" s="223" t="s">
        <v>100</v>
      </c>
      <c r="G18" s="223" t="s">
        <v>279</v>
      </c>
      <c r="H18" s="223" t="s">
        <v>101</v>
      </c>
      <c r="I18" s="224" t="s">
        <v>100</v>
      </c>
      <c r="J18" s="224" t="s">
        <v>101</v>
      </c>
      <c r="K18" s="224" t="s">
        <v>276</v>
      </c>
      <c r="L18" s="12"/>
      <c r="M18" s="194"/>
      <c r="N18" s="223" t="s">
        <v>36</v>
      </c>
      <c r="O18" s="223" t="s">
        <v>98</v>
      </c>
      <c r="P18" s="223" t="s">
        <v>99</v>
      </c>
      <c r="Q18" s="223" t="s">
        <v>100</v>
      </c>
      <c r="R18" s="223" t="s">
        <v>279</v>
      </c>
      <c r="S18" s="223" t="s">
        <v>101</v>
      </c>
      <c r="T18" s="224" t="s">
        <v>100</v>
      </c>
      <c r="U18" s="224" t="s">
        <v>101</v>
      </c>
      <c r="V18" s="224" t="s">
        <v>276</v>
      </c>
      <c r="X18" s="194"/>
      <c r="Y18" s="223" t="s">
        <v>36</v>
      </c>
      <c r="Z18" s="223" t="s">
        <v>534</v>
      </c>
      <c r="AA18" s="223" t="s">
        <v>99</v>
      </c>
      <c r="AB18" s="223" t="s">
        <v>100</v>
      </c>
      <c r="AC18" s="223" t="s">
        <v>279</v>
      </c>
      <c r="AD18" s="223" t="s">
        <v>101</v>
      </c>
      <c r="AE18" s="224" t="s">
        <v>100</v>
      </c>
      <c r="AF18" s="224" t="s">
        <v>101</v>
      </c>
      <c r="AG18" s="224" t="s">
        <v>276</v>
      </c>
      <c r="AH18" s="12"/>
      <c r="AI18" s="194"/>
      <c r="AJ18" s="223" t="s">
        <v>36</v>
      </c>
      <c r="AK18" s="223" t="s">
        <v>98</v>
      </c>
      <c r="AL18" s="223" t="s">
        <v>99</v>
      </c>
      <c r="AM18" s="223" t="s">
        <v>100</v>
      </c>
      <c r="AN18" s="223" t="s">
        <v>279</v>
      </c>
      <c r="AO18" s="223" t="s">
        <v>101</v>
      </c>
      <c r="AP18" s="224" t="s">
        <v>100</v>
      </c>
      <c r="AQ18" s="224" t="s">
        <v>101</v>
      </c>
      <c r="AR18" s="224" t="s">
        <v>276</v>
      </c>
    </row>
    <row r="19" spans="2:44" ht="16.5" customHeight="1" x14ac:dyDescent="0.25">
      <c r="B19" s="352" t="s">
        <v>72</v>
      </c>
      <c r="C19" s="353">
        <v>494.77525440699998</v>
      </c>
      <c r="D19" s="353">
        <v>437.18535139099998</v>
      </c>
      <c r="E19" s="353">
        <v>417.45111644399998</v>
      </c>
      <c r="F19" s="353">
        <v>511.73573355500002</v>
      </c>
      <c r="G19" s="353">
        <v>629.24533015999998</v>
      </c>
      <c r="H19" s="353">
        <v>707.23245200400004</v>
      </c>
      <c r="I19" s="354">
        <v>463.63894857000003</v>
      </c>
      <c r="J19" s="354">
        <v>671.76340516599998</v>
      </c>
      <c r="K19" s="355">
        <v>577.70072649899998</v>
      </c>
      <c r="L19" s="12"/>
      <c r="M19" s="352" t="s">
        <v>72</v>
      </c>
      <c r="N19" s="353">
        <v>468.99022724899999</v>
      </c>
      <c r="O19" s="353">
        <v>418.20294479500001</v>
      </c>
      <c r="P19" s="353">
        <v>399.94900198200003</v>
      </c>
      <c r="Q19" s="353">
        <v>488.173018372</v>
      </c>
      <c r="R19" s="353">
        <v>588.06360887799997</v>
      </c>
      <c r="S19" s="353">
        <v>656.14653286500004</v>
      </c>
      <c r="T19" s="354">
        <v>442.76071096499999</v>
      </c>
      <c r="U19" s="354">
        <v>625.18197919700003</v>
      </c>
      <c r="V19" s="355">
        <v>542.73595907799995</v>
      </c>
      <c r="X19" s="352" t="s">
        <v>72</v>
      </c>
      <c r="Y19" s="353">
        <v>509.85305898000001</v>
      </c>
      <c r="Z19" s="353">
        <v>441.695335457</v>
      </c>
      <c r="AA19" s="353">
        <v>423.27594618400002</v>
      </c>
      <c r="AB19" s="353">
        <v>514.63943847799999</v>
      </c>
      <c r="AC19" s="353">
        <v>639.69039923000003</v>
      </c>
      <c r="AD19" s="353">
        <v>720.17537715399999</v>
      </c>
      <c r="AE19" s="354">
        <v>469.02285031700001</v>
      </c>
      <c r="AF19" s="354">
        <v>683.57028923500002</v>
      </c>
      <c r="AG19" s="355">
        <v>586.60471807700003</v>
      </c>
      <c r="AH19" s="12"/>
      <c r="AI19" s="352" t="s">
        <v>72</v>
      </c>
      <c r="AJ19" s="353">
        <v>488.05034081000002</v>
      </c>
      <c r="AK19" s="353">
        <v>422.92681374300003</v>
      </c>
      <c r="AL19" s="353">
        <v>405.83509672500003</v>
      </c>
      <c r="AM19" s="353">
        <v>485.74503068000001</v>
      </c>
      <c r="AN19" s="353">
        <v>579.57944719199998</v>
      </c>
      <c r="AO19" s="353">
        <v>630.69000575600001</v>
      </c>
      <c r="AP19" s="354">
        <v>446.81779853099999</v>
      </c>
      <c r="AQ19" s="354">
        <v>607.44459353000002</v>
      </c>
      <c r="AR19" s="355">
        <v>534.84867255799998</v>
      </c>
    </row>
    <row r="20" spans="2:44" ht="16.5" customHeight="1" x14ac:dyDescent="0.25">
      <c r="B20" s="356" t="s">
        <v>176</v>
      </c>
      <c r="C20" s="357">
        <v>494.86794577699999</v>
      </c>
      <c r="D20" s="357">
        <v>437.18535139099998</v>
      </c>
      <c r="E20" s="357">
        <v>418.69967081200002</v>
      </c>
      <c r="F20" s="357">
        <v>526.30255691599996</v>
      </c>
      <c r="G20" s="357">
        <v>631.60193501599997</v>
      </c>
      <c r="H20" s="357">
        <v>707.23245200400004</v>
      </c>
      <c r="I20" s="358">
        <v>467.96883065399999</v>
      </c>
      <c r="J20" s="358">
        <v>674.54296870400003</v>
      </c>
      <c r="K20" s="359">
        <v>580.26264556299998</v>
      </c>
      <c r="L20" s="12"/>
      <c r="M20" s="356" t="s">
        <v>176</v>
      </c>
      <c r="N20" s="357">
        <v>469.315934519</v>
      </c>
      <c r="O20" s="357">
        <v>418.20294479500001</v>
      </c>
      <c r="P20" s="357">
        <v>401.01120483199998</v>
      </c>
      <c r="Q20" s="357">
        <v>501.51584625300001</v>
      </c>
      <c r="R20" s="357">
        <v>588.90269099299996</v>
      </c>
      <c r="S20" s="357">
        <v>656.14653286500004</v>
      </c>
      <c r="T20" s="358">
        <v>446.70837149099998</v>
      </c>
      <c r="U20" s="358">
        <v>627.081989432</v>
      </c>
      <c r="V20" s="359">
        <v>544.75956927699997</v>
      </c>
      <c r="X20" s="356" t="s">
        <v>176</v>
      </c>
      <c r="Y20" s="357">
        <v>509.46336972699999</v>
      </c>
      <c r="Z20" s="357">
        <v>441.695335457</v>
      </c>
      <c r="AA20" s="357">
        <v>424.64474354399999</v>
      </c>
      <c r="AB20" s="357">
        <v>527.872778466</v>
      </c>
      <c r="AC20" s="357">
        <v>642.92287317600005</v>
      </c>
      <c r="AD20" s="357">
        <v>720.17537715399999</v>
      </c>
      <c r="AE20" s="358">
        <v>472.93304188500002</v>
      </c>
      <c r="AF20" s="358">
        <v>686.78482874500003</v>
      </c>
      <c r="AG20" s="359">
        <v>589.18299068399995</v>
      </c>
      <c r="AH20" s="12"/>
      <c r="AI20" s="356" t="s">
        <v>176</v>
      </c>
      <c r="AJ20" s="357">
        <v>487.77956259799998</v>
      </c>
      <c r="AK20" s="357">
        <v>422.92681374300003</v>
      </c>
      <c r="AL20" s="357">
        <v>407.22748908900002</v>
      </c>
      <c r="AM20" s="357">
        <v>497.702700343</v>
      </c>
      <c r="AN20" s="357">
        <v>581.71097810900005</v>
      </c>
      <c r="AO20" s="357">
        <v>630.69000575600001</v>
      </c>
      <c r="AP20" s="358">
        <v>450.43927599400001</v>
      </c>
      <c r="AQ20" s="358">
        <v>609.51999171800003</v>
      </c>
      <c r="AR20" s="359">
        <v>536.91564043999995</v>
      </c>
    </row>
    <row r="21" spans="2:44" ht="16.5" customHeight="1" x14ac:dyDescent="0.25">
      <c r="B21" s="360" t="s">
        <v>452</v>
      </c>
      <c r="C21" s="361"/>
      <c r="D21" s="361"/>
      <c r="E21" s="361"/>
      <c r="F21" s="361"/>
      <c r="G21" s="361"/>
      <c r="H21" s="361"/>
      <c r="I21" s="362"/>
      <c r="J21" s="362"/>
      <c r="K21" s="363"/>
      <c r="L21" s="12"/>
      <c r="M21" s="360" t="s">
        <v>452</v>
      </c>
      <c r="N21" s="361"/>
      <c r="O21" s="361"/>
      <c r="P21" s="361"/>
      <c r="Q21" s="361"/>
      <c r="R21" s="361"/>
      <c r="S21" s="361"/>
      <c r="T21" s="362"/>
      <c r="U21" s="362"/>
      <c r="V21" s="363"/>
      <c r="X21" s="360" t="s">
        <v>452</v>
      </c>
      <c r="Y21" s="361"/>
      <c r="Z21" s="361"/>
      <c r="AA21" s="361"/>
      <c r="AB21" s="361"/>
      <c r="AC21" s="361"/>
      <c r="AD21" s="361"/>
      <c r="AE21" s="362"/>
      <c r="AF21" s="362"/>
      <c r="AG21" s="363"/>
      <c r="AH21" s="12"/>
      <c r="AI21" s="360" t="s">
        <v>452</v>
      </c>
      <c r="AJ21" s="361"/>
      <c r="AK21" s="361"/>
      <c r="AL21" s="361"/>
      <c r="AM21" s="361"/>
      <c r="AN21" s="361"/>
      <c r="AO21" s="361"/>
      <c r="AP21" s="362"/>
      <c r="AQ21" s="362"/>
      <c r="AR21" s="363"/>
    </row>
    <row r="22" spans="2:44" ht="16.5" customHeight="1" x14ac:dyDescent="0.25">
      <c r="B22" s="364" t="s">
        <v>102</v>
      </c>
      <c r="C22" s="365">
        <v>633.32303201800005</v>
      </c>
      <c r="D22" s="365">
        <v>436.41681616</v>
      </c>
      <c r="E22" s="365">
        <v>375.328597769</v>
      </c>
      <c r="F22" s="365">
        <v>520.01864546199999</v>
      </c>
      <c r="G22" s="365">
        <v>661.82676716200001</v>
      </c>
      <c r="H22" s="365">
        <v>1522.672368236</v>
      </c>
      <c r="I22" s="366">
        <v>478.787681733</v>
      </c>
      <c r="J22" s="366">
        <v>1188.755674082</v>
      </c>
      <c r="K22" s="367">
        <v>802.51571454099997</v>
      </c>
      <c r="L22" s="12"/>
      <c r="M22" s="364" t="s">
        <v>102</v>
      </c>
      <c r="N22" s="365">
        <v>599.126346829</v>
      </c>
      <c r="O22" s="365">
        <v>416.431058178</v>
      </c>
      <c r="P22" s="365">
        <v>359.25376255200001</v>
      </c>
      <c r="Q22" s="365">
        <v>498.90068047</v>
      </c>
      <c r="R22" s="365">
        <v>613.66212160600003</v>
      </c>
      <c r="S22" s="365">
        <v>1404.4843118920001</v>
      </c>
      <c r="T22" s="366">
        <v>457.69899546300002</v>
      </c>
      <c r="U22" s="366">
        <v>1097.7292664869999</v>
      </c>
      <c r="V22" s="367">
        <v>749.53713860300002</v>
      </c>
      <c r="X22" s="364" t="s">
        <v>102</v>
      </c>
      <c r="Y22" s="365">
        <v>656.58990843799995</v>
      </c>
      <c r="Z22" s="365">
        <v>442.182927468</v>
      </c>
      <c r="AA22" s="365">
        <v>392.30331251400003</v>
      </c>
      <c r="AB22" s="365">
        <v>538.62848936399996</v>
      </c>
      <c r="AC22" s="365">
        <v>672.14626165100003</v>
      </c>
      <c r="AD22" s="365">
        <v>1584.8977091229999</v>
      </c>
      <c r="AE22" s="366">
        <v>494.65597457400003</v>
      </c>
      <c r="AF22" s="366">
        <v>1230.847057596</v>
      </c>
      <c r="AG22" s="367">
        <v>830.34109509500001</v>
      </c>
      <c r="AH22" s="12"/>
      <c r="AI22" s="364" t="s">
        <v>102</v>
      </c>
      <c r="AJ22" s="365">
        <v>638.10985055699996</v>
      </c>
      <c r="AK22" s="365">
        <v>420.84615714300003</v>
      </c>
      <c r="AL22" s="365">
        <v>375.34847642</v>
      </c>
      <c r="AM22" s="365">
        <v>511.73752234199998</v>
      </c>
      <c r="AN22" s="365">
        <v>601.16959519299996</v>
      </c>
      <c r="AO22" s="365">
        <v>1342.1625930119999</v>
      </c>
      <c r="AP22" s="366">
        <v>472.34800248699997</v>
      </c>
      <c r="AQ22" s="366">
        <v>1054.7359837399999</v>
      </c>
      <c r="AR22" s="367">
        <v>737.90267189999997</v>
      </c>
    </row>
    <row r="23" spans="2:44" ht="16.5" customHeight="1" x14ac:dyDescent="0.25">
      <c r="B23" s="368" t="s">
        <v>103</v>
      </c>
      <c r="C23" s="369">
        <v>371.51952667799998</v>
      </c>
      <c r="D23" s="369">
        <v>356.07354550000002</v>
      </c>
      <c r="E23" s="369">
        <v>513.73327975200004</v>
      </c>
      <c r="F23" s="369">
        <v>549.73828259499999</v>
      </c>
      <c r="G23" s="369">
        <v>654.95970504299999</v>
      </c>
      <c r="H23" s="369" t="s">
        <v>84</v>
      </c>
      <c r="I23" s="370">
        <v>421.32556325299998</v>
      </c>
      <c r="J23" s="370">
        <v>654.95970504299999</v>
      </c>
      <c r="K23" s="355">
        <v>487.90836814300002</v>
      </c>
      <c r="L23" s="12"/>
      <c r="M23" s="368" t="s">
        <v>103</v>
      </c>
      <c r="N23" s="369">
        <v>349.52222787400001</v>
      </c>
      <c r="O23" s="369">
        <v>338.69134256000001</v>
      </c>
      <c r="P23" s="369">
        <v>487.89265707700002</v>
      </c>
      <c r="Q23" s="369">
        <v>526.00331832100005</v>
      </c>
      <c r="R23" s="369">
        <v>614.079137844</v>
      </c>
      <c r="S23" s="369" t="s">
        <v>84</v>
      </c>
      <c r="T23" s="370">
        <v>400.50571216200001</v>
      </c>
      <c r="U23" s="370">
        <v>614.079137844</v>
      </c>
      <c r="V23" s="355">
        <v>461.37146415799998</v>
      </c>
      <c r="X23" s="368" t="s">
        <v>103</v>
      </c>
      <c r="Y23" s="369">
        <v>388.57341790499999</v>
      </c>
      <c r="Z23" s="369">
        <v>379.39570905199997</v>
      </c>
      <c r="AA23" s="369">
        <v>520.56025347399998</v>
      </c>
      <c r="AB23" s="369">
        <v>572.66241762599998</v>
      </c>
      <c r="AC23" s="369">
        <v>684.51206905000004</v>
      </c>
      <c r="AD23" s="369" t="s">
        <v>84</v>
      </c>
      <c r="AE23" s="370">
        <v>441.38147641699999</v>
      </c>
      <c r="AF23" s="370">
        <v>684.51206905000004</v>
      </c>
      <c r="AG23" s="355">
        <v>510.670650884</v>
      </c>
      <c r="AH23" s="12"/>
      <c r="AI23" s="368" t="s">
        <v>103</v>
      </c>
      <c r="AJ23" s="369">
        <v>367.96652797899998</v>
      </c>
      <c r="AK23" s="369">
        <v>367.53263528700001</v>
      </c>
      <c r="AL23" s="369">
        <v>495.52086157899998</v>
      </c>
      <c r="AM23" s="369">
        <v>537.29701040999998</v>
      </c>
      <c r="AN23" s="369">
        <v>647.55534232100001</v>
      </c>
      <c r="AO23" s="369" t="s">
        <v>84</v>
      </c>
      <c r="AP23" s="370">
        <v>420.62187550499999</v>
      </c>
      <c r="AQ23" s="370">
        <v>647.55534232100001</v>
      </c>
      <c r="AR23" s="355">
        <v>485.29507193199998</v>
      </c>
    </row>
    <row r="24" spans="2:44" ht="16.5" customHeight="1" x14ac:dyDescent="0.25">
      <c r="B24" s="364" t="s">
        <v>41</v>
      </c>
      <c r="C24" s="365">
        <v>626.08009482499995</v>
      </c>
      <c r="D24" s="365">
        <v>409.28343884600002</v>
      </c>
      <c r="E24" s="365">
        <v>357.28282597200001</v>
      </c>
      <c r="F24" s="365">
        <v>470.14149321000002</v>
      </c>
      <c r="G24" s="365">
        <v>704.28484241399997</v>
      </c>
      <c r="H24" s="365">
        <v>853.61424697500001</v>
      </c>
      <c r="I24" s="366">
        <v>420.22595976899999</v>
      </c>
      <c r="J24" s="366">
        <v>752.46080300699998</v>
      </c>
      <c r="K24" s="367">
        <v>557.70795789800002</v>
      </c>
      <c r="L24" s="12"/>
      <c r="M24" s="364" t="s">
        <v>41</v>
      </c>
      <c r="N24" s="365">
        <v>611.06457071399996</v>
      </c>
      <c r="O24" s="365">
        <v>392.67719807100002</v>
      </c>
      <c r="P24" s="365">
        <v>346.61060463199999</v>
      </c>
      <c r="Q24" s="365">
        <v>454.23691082800002</v>
      </c>
      <c r="R24" s="365">
        <v>666.781341193</v>
      </c>
      <c r="S24" s="365">
        <v>792.04167429200004</v>
      </c>
      <c r="T24" s="366">
        <v>405.80833595899998</v>
      </c>
      <c r="U24" s="366">
        <v>707.19224947299995</v>
      </c>
      <c r="V24" s="367">
        <v>530.523920363</v>
      </c>
      <c r="X24" s="364" t="s">
        <v>41</v>
      </c>
      <c r="Y24" s="365">
        <v>589.47887018500001</v>
      </c>
      <c r="Z24" s="365">
        <v>413.38722359500002</v>
      </c>
      <c r="AA24" s="365">
        <v>351.742900394</v>
      </c>
      <c r="AB24" s="365">
        <v>455.07465679900002</v>
      </c>
      <c r="AC24" s="365">
        <v>708.315126964</v>
      </c>
      <c r="AD24" s="365">
        <v>810.64088560499999</v>
      </c>
      <c r="AE24" s="366">
        <v>412.830264124</v>
      </c>
      <c r="AF24" s="366">
        <v>741.32698909800001</v>
      </c>
      <c r="AG24" s="367">
        <v>548.76539268500005</v>
      </c>
      <c r="AH24" s="12"/>
      <c r="AI24" s="364" t="s">
        <v>41</v>
      </c>
      <c r="AJ24" s="365">
        <v>589.263362981</v>
      </c>
      <c r="AK24" s="365">
        <v>379.25858399399999</v>
      </c>
      <c r="AL24" s="365">
        <v>342.56292401500002</v>
      </c>
      <c r="AM24" s="365">
        <v>431.51656555599999</v>
      </c>
      <c r="AN24" s="365">
        <v>672.40609959999995</v>
      </c>
      <c r="AO24" s="365">
        <v>725.26136267899994</v>
      </c>
      <c r="AP24" s="366">
        <v>391.33567058699998</v>
      </c>
      <c r="AQ24" s="366">
        <v>689.45801967399996</v>
      </c>
      <c r="AR24" s="367">
        <v>514.70158802000003</v>
      </c>
    </row>
    <row r="25" spans="2:44" ht="16.5" customHeight="1" x14ac:dyDescent="0.25">
      <c r="B25" s="368" t="s">
        <v>104</v>
      </c>
      <c r="C25" s="369">
        <v>323.326339561</v>
      </c>
      <c r="D25" s="369">
        <v>463.64303821700003</v>
      </c>
      <c r="E25" s="369">
        <v>357.92349657300002</v>
      </c>
      <c r="F25" s="369">
        <v>573.19090126900005</v>
      </c>
      <c r="G25" s="369">
        <v>696.50371390999999</v>
      </c>
      <c r="H25" s="369" t="s">
        <v>84</v>
      </c>
      <c r="I25" s="370">
        <v>435.49564600000002</v>
      </c>
      <c r="J25" s="370">
        <v>696.50371390999999</v>
      </c>
      <c r="K25" s="355">
        <v>540.500115037</v>
      </c>
      <c r="L25" s="12"/>
      <c r="M25" s="368" t="s">
        <v>104</v>
      </c>
      <c r="N25" s="369">
        <v>306.928843465</v>
      </c>
      <c r="O25" s="369">
        <v>441.13262616700001</v>
      </c>
      <c r="P25" s="369">
        <v>343.55274031300002</v>
      </c>
      <c r="Q25" s="369">
        <v>536.75544052800001</v>
      </c>
      <c r="R25" s="369">
        <v>653.81451307700002</v>
      </c>
      <c r="S25" s="369" t="s">
        <v>84</v>
      </c>
      <c r="T25" s="370">
        <v>413.313168926</v>
      </c>
      <c r="U25" s="370">
        <v>653.81451307700002</v>
      </c>
      <c r="V25" s="355">
        <v>510.06771045199997</v>
      </c>
      <c r="X25" s="368" t="s">
        <v>104</v>
      </c>
      <c r="Y25" s="369">
        <v>333.35925435799999</v>
      </c>
      <c r="Z25" s="369">
        <v>466.20630819100001</v>
      </c>
      <c r="AA25" s="369">
        <v>348.09398967099997</v>
      </c>
      <c r="AB25" s="369">
        <v>535.634620703</v>
      </c>
      <c r="AC25" s="369">
        <v>700.31839701599995</v>
      </c>
      <c r="AD25" s="369" t="s">
        <v>84</v>
      </c>
      <c r="AE25" s="370">
        <v>428.635230901</v>
      </c>
      <c r="AF25" s="370">
        <v>700.31839701599995</v>
      </c>
      <c r="AG25" s="355">
        <v>537.93432970900005</v>
      </c>
      <c r="AH25" s="12"/>
      <c r="AI25" s="368" t="s">
        <v>104</v>
      </c>
      <c r="AJ25" s="369">
        <v>314.786775949</v>
      </c>
      <c r="AK25" s="369">
        <v>452.03684006700001</v>
      </c>
      <c r="AL25" s="369">
        <v>337.13032267</v>
      </c>
      <c r="AM25" s="369">
        <v>522.71879399700003</v>
      </c>
      <c r="AN25" s="369">
        <v>580.38445653600002</v>
      </c>
      <c r="AO25" s="369" t="s">
        <v>84</v>
      </c>
      <c r="AP25" s="370">
        <v>414.74126110700001</v>
      </c>
      <c r="AQ25" s="370">
        <v>580.38445653600002</v>
      </c>
      <c r="AR25" s="355">
        <v>481.38010459100002</v>
      </c>
    </row>
    <row r="26" spans="2:44" ht="16.5" customHeight="1" x14ac:dyDescent="0.25">
      <c r="B26" s="364" t="s">
        <v>44</v>
      </c>
      <c r="C26" s="365">
        <v>479.75930287</v>
      </c>
      <c r="D26" s="365">
        <v>648.875879672</v>
      </c>
      <c r="E26" s="365" t="s">
        <v>84</v>
      </c>
      <c r="F26" s="365">
        <v>484.28465992899999</v>
      </c>
      <c r="G26" s="365" t="s">
        <v>84</v>
      </c>
      <c r="H26" s="365" t="s">
        <v>84</v>
      </c>
      <c r="I26" s="366">
        <v>504.42560945000002</v>
      </c>
      <c r="J26" s="366" t="s">
        <v>84</v>
      </c>
      <c r="K26" s="367">
        <v>504.42560945000002</v>
      </c>
      <c r="L26" s="12"/>
      <c r="M26" s="364" t="s">
        <v>44</v>
      </c>
      <c r="N26" s="365">
        <v>473.84144337999999</v>
      </c>
      <c r="O26" s="365">
        <v>570.64390035500003</v>
      </c>
      <c r="P26" s="365" t="s">
        <v>84</v>
      </c>
      <c r="Q26" s="365">
        <v>475.91917935499998</v>
      </c>
      <c r="R26" s="365" t="s">
        <v>84</v>
      </c>
      <c r="S26" s="365" t="s">
        <v>84</v>
      </c>
      <c r="T26" s="366">
        <v>487.73624654299999</v>
      </c>
      <c r="U26" s="366" t="s">
        <v>84</v>
      </c>
      <c r="V26" s="367">
        <v>487.73624654299999</v>
      </c>
      <c r="X26" s="364" t="s">
        <v>44</v>
      </c>
      <c r="Y26" s="365">
        <v>484.24153516899997</v>
      </c>
      <c r="Z26" s="365">
        <v>679.45307742900002</v>
      </c>
      <c r="AA26" s="365" t="s">
        <v>84</v>
      </c>
      <c r="AB26" s="365">
        <v>502.13395526199997</v>
      </c>
      <c r="AC26" s="365" t="s">
        <v>84</v>
      </c>
      <c r="AD26" s="365" t="s">
        <v>84</v>
      </c>
      <c r="AE26" s="366">
        <v>518.25537555100004</v>
      </c>
      <c r="AF26" s="366" t="s">
        <v>84</v>
      </c>
      <c r="AG26" s="367">
        <v>518.25537555100004</v>
      </c>
      <c r="AH26" s="12"/>
      <c r="AI26" s="364" t="s">
        <v>44</v>
      </c>
      <c r="AJ26" s="365">
        <v>484.24153516899997</v>
      </c>
      <c r="AK26" s="365">
        <v>679.45307742900002</v>
      </c>
      <c r="AL26" s="365" t="s">
        <v>84</v>
      </c>
      <c r="AM26" s="365">
        <v>480.96561402200001</v>
      </c>
      <c r="AN26" s="365" t="s">
        <v>84</v>
      </c>
      <c r="AO26" s="365" t="s">
        <v>84</v>
      </c>
      <c r="AP26" s="366">
        <v>508.996088886</v>
      </c>
      <c r="AQ26" s="366" t="s">
        <v>84</v>
      </c>
      <c r="AR26" s="367">
        <v>508.996088886</v>
      </c>
    </row>
    <row r="27" spans="2:44" ht="16.5" customHeight="1" x14ac:dyDescent="0.25">
      <c r="B27" s="368" t="s">
        <v>105</v>
      </c>
      <c r="C27" s="369">
        <v>451.48194812899999</v>
      </c>
      <c r="D27" s="369">
        <v>441.30952771</v>
      </c>
      <c r="E27" s="369">
        <v>448.1724585</v>
      </c>
      <c r="F27" s="369">
        <v>499.43850657799999</v>
      </c>
      <c r="G27" s="369">
        <v>645.06306486999995</v>
      </c>
      <c r="H27" s="369">
        <v>1177.7183722699999</v>
      </c>
      <c r="I27" s="370">
        <v>460.10571972000002</v>
      </c>
      <c r="J27" s="370">
        <v>848.35843294699998</v>
      </c>
      <c r="K27" s="355">
        <v>603.85163336300002</v>
      </c>
      <c r="L27" s="12"/>
      <c r="M27" s="368" t="s">
        <v>105</v>
      </c>
      <c r="N27" s="369">
        <v>427.51832507099999</v>
      </c>
      <c r="O27" s="369">
        <v>423.20870562300001</v>
      </c>
      <c r="P27" s="369">
        <v>427.28705725600003</v>
      </c>
      <c r="Q27" s="369">
        <v>478.840967315</v>
      </c>
      <c r="R27" s="369">
        <v>590.49265792400001</v>
      </c>
      <c r="S27" s="369">
        <v>1091.482718316</v>
      </c>
      <c r="T27" s="370">
        <v>439.93198604200001</v>
      </c>
      <c r="U27" s="370">
        <v>781.70254040400005</v>
      </c>
      <c r="V27" s="355">
        <v>566.46843748000003</v>
      </c>
      <c r="X27" s="368" t="s">
        <v>105</v>
      </c>
      <c r="Y27" s="369">
        <v>454.68615356599997</v>
      </c>
      <c r="Z27" s="369">
        <v>435.03286310099998</v>
      </c>
      <c r="AA27" s="369">
        <v>447.83032490300002</v>
      </c>
      <c r="AB27" s="369">
        <v>492.21536175599999</v>
      </c>
      <c r="AC27" s="369">
        <v>662.74083317199995</v>
      </c>
      <c r="AD27" s="369">
        <v>1166.5752349720001</v>
      </c>
      <c r="AE27" s="370">
        <v>456.19986621300001</v>
      </c>
      <c r="AF27" s="370">
        <v>855.03629843900001</v>
      </c>
      <c r="AG27" s="355">
        <v>603.86427496399995</v>
      </c>
      <c r="AH27" s="12"/>
      <c r="AI27" s="368" t="s">
        <v>105</v>
      </c>
      <c r="AJ27" s="369">
        <v>437.00855891800001</v>
      </c>
      <c r="AK27" s="369">
        <v>406.406984486</v>
      </c>
      <c r="AL27" s="369">
        <v>429.86068624500001</v>
      </c>
      <c r="AM27" s="369">
        <v>455.77977269299998</v>
      </c>
      <c r="AN27" s="369">
        <v>604.65963539699999</v>
      </c>
      <c r="AO27" s="369">
        <v>1116.515761545</v>
      </c>
      <c r="AP27" s="370">
        <v>429.48302343799998</v>
      </c>
      <c r="AQ27" s="370">
        <v>800.01670425899999</v>
      </c>
      <c r="AR27" s="355">
        <v>566.66867770600004</v>
      </c>
    </row>
    <row r="28" spans="2:44" ht="16.5" customHeight="1" x14ac:dyDescent="0.25">
      <c r="B28" s="364" t="s">
        <v>106</v>
      </c>
      <c r="C28" s="365">
        <v>254.46959945899999</v>
      </c>
      <c r="D28" s="365">
        <v>360.55130135600001</v>
      </c>
      <c r="E28" s="365">
        <v>395.16329159100002</v>
      </c>
      <c r="F28" s="365">
        <v>444.75782994600002</v>
      </c>
      <c r="G28" s="365">
        <v>702.88126378499999</v>
      </c>
      <c r="H28" s="365">
        <v>683.94302247099995</v>
      </c>
      <c r="I28" s="366">
        <v>402.64292864100003</v>
      </c>
      <c r="J28" s="366">
        <v>696.48378300700006</v>
      </c>
      <c r="K28" s="367">
        <v>571.79377997400002</v>
      </c>
      <c r="L28" s="12"/>
      <c r="M28" s="364" t="s">
        <v>106</v>
      </c>
      <c r="N28" s="365">
        <v>250.22969531300001</v>
      </c>
      <c r="O28" s="365">
        <v>347.670586136</v>
      </c>
      <c r="P28" s="365">
        <v>381.945803114</v>
      </c>
      <c r="Q28" s="365">
        <v>416.81117996799998</v>
      </c>
      <c r="R28" s="365">
        <v>658.07974018599998</v>
      </c>
      <c r="S28" s="365">
        <v>626.42708699100001</v>
      </c>
      <c r="T28" s="366">
        <v>383.76462585500002</v>
      </c>
      <c r="U28" s="366">
        <v>647.38723516200002</v>
      </c>
      <c r="V28" s="367">
        <v>535.520204197</v>
      </c>
      <c r="X28" s="364" t="s">
        <v>106</v>
      </c>
      <c r="Y28" s="365">
        <v>285.46652734399999</v>
      </c>
      <c r="Z28" s="365">
        <v>372.53073510000002</v>
      </c>
      <c r="AA28" s="365">
        <v>410.68438207600002</v>
      </c>
      <c r="AB28" s="365">
        <v>455.43754841100002</v>
      </c>
      <c r="AC28" s="365">
        <v>708.25053238800001</v>
      </c>
      <c r="AD28" s="365">
        <v>700.57790586700003</v>
      </c>
      <c r="AE28" s="366">
        <v>415.35709275400001</v>
      </c>
      <c r="AF28" s="366">
        <v>705.65866127000004</v>
      </c>
      <c r="AG28" s="367">
        <v>582.47053776400003</v>
      </c>
      <c r="AH28" s="12"/>
      <c r="AI28" s="364" t="s">
        <v>106</v>
      </c>
      <c r="AJ28" s="365">
        <v>285.40283263200001</v>
      </c>
      <c r="AK28" s="365">
        <v>364.74969005600002</v>
      </c>
      <c r="AL28" s="365">
        <v>396.16772597300002</v>
      </c>
      <c r="AM28" s="365">
        <v>428.08001110599997</v>
      </c>
      <c r="AN28" s="365">
        <v>632.88723796099998</v>
      </c>
      <c r="AO28" s="365">
        <v>610.70105364999995</v>
      </c>
      <c r="AP28" s="366">
        <v>397.944976612</v>
      </c>
      <c r="AQ28" s="366">
        <v>625.39257753699997</v>
      </c>
      <c r="AR28" s="367">
        <v>528.87624351500006</v>
      </c>
    </row>
    <row r="29" spans="2:44" ht="16.5" customHeight="1" x14ac:dyDescent="0.25">
      <c r="B29" s="368" t="s">
        <v>107</v>
      </c>
      <c r="C29" s="369">
        <v>555.72598792700001</v>
      </c>
      <c r="D29" s="369">
        <v>458.03395483899999</v>
      </c>
      <c r="E29" s="369">
        <v>401.33336683099998</v>
      </c>
      <c r="F29" s="369">
        <v>553.43713413099999</v>
      </c>
      <c r="G29" s="369">
        <v>776.94717366899999</v>
      </c>
      <c r="H29" s="369">
        <v>612.40338012400002</v>
      </c>
      <c r="I29" s="370">
        <v>480.69821553499997</v>
      </c>
      <c r="J29" s="370">
        <v>720.36690467300002</v>
      </c>
      <c r="K29" s="355">
        <v>582.03554193000002</v>
      </c>
      <c r="L29" s="12"/>
      <c r="M29" s="368" t="s">
        <v>107</v>
      </c>
      <c r="N29" s="369">
        <v>528.69007579000004</v>
      </c>
      <c r="O29" s="369">
        <v>440.52033420800001</v>
      </c>
      <c r="P29" s="369">
        <v>382.66326884300003</v>
      </c>
      <c r="Q29" s="369">
        <v>534.11963461200003</v>
      </c>
      <c r="R29" s="369">
        <v>734.07707226699995</v>
      </c>
      <c r="S29" s="369">
        <v>577.08928899</v>
      </c>
      <c r="T29" s="370">
        <v>461.771535906</v>
      </c>
      <c r="U29" s="370">
        <v>680.09502398899997</v>
      </c>
      <c r="V29" s="355">
        <v>554.08362995200002</v>
      </c>
      <c r="X29" s="368" t="s">
        <v>107</v>
      </c>
      <c r="Y29" s="369">
        <v>579.01662815899999</v>
      </c>
      <c r="Z29" s="369">
        <v>455.82672367399999</v>
      </c>
      <c r="AA29" s="369">
        <v>408.99663414100002</v>
      </c>
      <c r="AB29" s="369">
        <v>544.270103038</v>
      </c>
      <c r="AC29" s="369">
        <v>767.70662768700004</v>
      </c>
      <c r="AD29" s="369">
        <v>605.87026197800003</v>
      </c>
      <c r="AE29" s="370">
        <v>480.00949192899998</v>
      </c>
      <c r="AF29" s="370">
        <v>712.05733877700004</v>
      </c>
      <c r="AG29" s="355">
        <v>578.12455435100003</v>
      </c>
      <c r="AH29" s="12"/>
      <c r="AI29" s="368" t="s">
        <v>107</v>
      </c>
      <c r="AJ29" s="369">
        <v>566.95221680899999</v>
      </c>
      <c r="AK29" s="369">
        <v>438.05153293699999</v>
      </c>
      <c r="AL29" s="369">
        <v>385.83189878399997</v>
      </c>
      <c r="AM29" s="369">
        <v>520.39643986099998</v>
      </c>
      <c r="AN29" s="369">
        <v>738.08556340099994</v>
      </c>
      <c r="AO29" s="369">
        <v>585.72945301499999</v>
      </c>
      <c r="AP29" s="370">
        <v>458.93628919000002</v>
      </c>
      <c r="AQ29" s="370">
        <v>685.69616892399995</v>
      </c>
      <c r="AR29" s="355">
        <v>554.81547986999999</v>
      </c>
    </row>
    <row r="30" spans="2:44" ht="16.5" customHeight="1" x14ac:dyDescent="0.25">
      <c r="B30" s="364" t="s">
        <v>108</v>
      </c>
      <c r="C30" s="365">
        <v>461.20573948999998</v>
      </c>
      <c r="D30" s="365">
        <v>473.22735935899999</v>
      </c>
      <c r="E30" s="365">
        <v>421.35382436700002</v>
      </c>
      <c r="F30" s="365">
        <v>632.57071366100001</v>
      </c>
      <c r="G30" s="365">
        <v>678.25977651400001</v>
      </c>
      <c r="H30" s="365">
        <v>1070.4799978389999</v>
      </c>
      <c r="I30" s="366">
        <v>513.830107441</v>
      </c>
      <c r="J30" s="366">
        <v>864.70751525599997</v>
      </c>
      <c r="K30" s="367">
        <v>649.46798484500005</v>
      </c>
      <c r="L30" s="12"/>
      <c r="M30" s="364" t="s">
        <v>108</v>
      </c>
      <c r="N30" s="365">
        <v>434.69724115100001</v>
      </c>
      <c r="O30" s="365">
        <v>451.94205696</v>
      </c>
      <c r="P30" s="365">
        <v>401.55702372600001</v>
      </c>
      <c r="Q30" s="365">
        <v>598.83419313499996</v>
      </c>
      <c r="R30" s="365">
        <v>639.412602322</v>
      </c>
      <c r="S30" s="365">
        <v>1028.994563127</v>
      </c>
      <c r="T30" s="366">
        <v>487.976843987</v>
      </c>
      <c r="U30" s="366">
        <v>824.60620453199999</v>
      </c>
      <c r="V30" s="367">
        <v>618.10688632999995</v>
      </c>
      <c r="X30" s="364" t="s">
        <v>108</v>
      </c>
      <c r="Y30" s="365">
        <v>467.64872651299999</v>
      </c>
      <c r="Z30" s="365">
        <v>475.87120508999999</v>
      </c>
      <c r="AA30" s="365">
        <v>428.29388696500001</v>
      </c>
      <c r="AB30" s="365">
        <v>617.27639132100001</v>
      </c>
      <c r="AC30" s="365">
        <v>683.55527819600002</v>
      </c>
      <c r="AD30" s="365">
        <v>1117.174533423</v>
      </c>
      <c r="AE30" s="366">
        <v>511.90163134699998</v>
      </c>
      <c r="AF30" s="366">
        <v>889.68266586300001</v>
      </c>
      <c r="AG30" s="367">
        <v>657.93958222100002</v>
      </c>
      <c r="AH30" s="12"/>
      <c r="AI30" s="364" t="s">
        <v>108</v>
      </c>
      <c r="AJ30" s="365">
        <v>442.39154977499999</v>
      </c>
      <c r="AK30" s="365">
        <v>454.66590512099998</v>
      </c>
      <c r="AL30" s="365">
        <v>408.63753360700002</v>
      </c>
      <c r="AM30" s="365">
        <v>557.07050604799997</v>
      </c>
      <c r="AN30" s="365">
        <v>609.81879073000005</v>
      </c>
      <c r="AO30" s="365">
        <v>961.81518935700001</v>
      </c>
      <c r="AP30" s="366">
        <v>477.38973996599998</v>
      </c>
      <c r="AQ30" s="366">
        <v>777.14553473900003</v>
      </c>
      <c r="AR30" s="367">
        <v>593.26565228499999</v>
      </c>
    </row>
    <row r="31" spans="2:44" ht="16.5" customHeight="1" x14ac:dyDescent="0.25">
      <c r="B31" s="368" t="s">
        <v>109</v>
      </c>
      <c r="C31" s="369">
        <v>568.35762849900004</v>
      </c>
      <c r="D31" s="369">
        <v>515.27633521799999</v>
      </c>
      <c r="E31" s="369">
        <v>543.90869234599995</v>
      </c>
      <c r="F31" s="369">
        <v>623.42273120799996</v>
      </c>
      <c r="G31" s="369">
        <v>570.76095066400001</v>
      </c>
      <c r="H31" s="369">
        <v>1064.992094299</v>
      </c>
      <c r="I31" s="370">
        <v>556.65728165600001</v>
      </c>
      <c r="J31" s="370">
        <v>803.50378060100002</v>
      </c>
      <c r="K31" s="355">
        <v>668.06557921000001</v>
      </c>
      <c r="L31" s="12"/>
      <c r="M31" s="368" t="s">
        <v>109</v>
      </c>
      <c r="N31" s="369">
        <v>536.49379661800003</v>
      </c>
      <c r="O31" s="369">
        <v>493.05219355000003</v>
      </c>
      <c r="P31" s="369">
        <v>519.05609059599999</v>
      </c>
      <c r="Q31" s="369">
        <v>581.49401429800002</v>
      </c>
      <c r="R31" s="369">
        <v>539.229811703</v>
      </c>
      <c r="S31" s="369">
        <v>999.45152144099995</v>
      </c>
      <c r="T31" s="370">
        <v>527.60263952599996</v>
      </c>
      <c r="U31" s="370">
        <v>755.956953451</v>
      </c>
      <c r="V31" s="355">
        <v>630.66492909500005</v>
      </c>
      <c r="X31" s="368" t="s">
        <v>109</v>
      </c>
      <c r="Y31" s="369">
        <v>587.21860953199996</v>
      </c>
      <c r="Z31" s="369">
        <v>521.35316420599997</v>
      </c>
      <c r="AA31" s="369">
        <v>551.93233951399998</v>
      </c>
      <c r="AB31" s="369">
        <v>633.72152231899997</v>
      </c>
      <c r="AC31" s="369">
        <v>623.16213828499997</v>
      </c>
      <c r="AD31" s="369">
        <v>1095.3827628429999</v>
      </c>
      <c r="AE31" s="370">
        <v>566.50406397899997</v>
      </c>
      <c r="AF31" s="370">
        <v>845.53979685599995</v>
      </c>
      <c r="AG31" s="355">
        <v>692.44020684300006</v>
      </c>
      <c r="AH31" s="12"/>
      <c r="AI31" s="368" t="s">
        <v>109</v>
      </c>
      <c r="AJ31" s="369">
        <v>553.40084909699999</v>
      </c>
      <c r="AK31" s="369">
        <v>504.98900055600001</v>
      </c>
      <c r="AL31" s="369">
        <v>523.46659295799998</v>
      </c>
      <c r="AM31" s="369">
        <v>604.69099317999996</v>
      </c>
      <c r="AN31" s="369">
        <v>530.48389404</v>
      </c>
      <c r="AO31" s="369">
        <v>992.16266636399996</v>
      </c>
      <c r="AP31" s="370">
        <v>540.89206108799999</v>
      </c>
      <c r="AQ31" s="370">
        <v>747.89719422600001</v>
      </c>
      <c r="AR31" s="355">
        <v>634.31890556999997</v>
      </c>
    </row>
    <row r="32" spans="2:44" ht="16.5" customHeight="1" x14ac:dyDescent="0.25">
      <c r="B32" s="364" t="s">
        <v>53</v>
      </c>
      <c r="C32" s="365">
        <v>846.42113479</v>
      </c>
      <c r="D32" s="365">
        <v>430.97097636900003</v>
      </c>
      <c r="E32" s="365">
        <v>394.91577285400001</v>
      </c>
      <c r="F32" s="365">
        <v>447.55686938399998</v>
      </c>
      <c r="G32" s="365">
        <v>602.35408899499998</v>
      </c>
      <c r="H32" s="365">
        <v>948.965997485</v>
      </c>
      <c r="I32" s="366">
        <v>426.02837556999998</v>
      </c>
      <c r="J32" s="366">
        <v>782.59234139600005</v>
      </c>
      <c r="K32" s="367">
        <v>598.70645547100003</v>
      </c>
      <c r="L32" s="12"/>
      <c r="M32" s="364" t="s">
        <v>53</v>
      </c>
      <c r="N32" s="365">
        <v>799.26179888399997</v>
      </c>
      <c r="O32" s="365">
        <v>409.39385306399998</v>
      </c>
      <c r="P32" s="365">
        <v>380.31737210300003</v>
      </c>
      <c r="Q32" s="365">
        <v>430.29655311499999</v>
      </c>
      <c r="R32" s="365">
        <v>577.17686340600005</v>
      </c>
      <c r="S32" s="365">
        <v>883.06795597099995</v>
      </c>
      <c r="T32" s="366">
        <v>407.96693247000002</v>
      </c>
      <c r="U32" s="366">
        <v>736.24028447800004</v>
      </c>
      <c r="V32" s="367">
        <v>566.944332153</v>
      </c>
      <c r="X32" s="364" t="s">
        <v>53</v>
      </c>
      <c r="Y32" s="365">
        <v>811.03338926900005</v>
      </c>
      <c r="Z32" s="365">
        <v>446.13234499599997</v>
      </c>
      <c r="AA32" s="365">
        <v>404.01661867600001</v>
      </c>
      <c r="AB32" s="365">
        <v>470.57673696699999</v>
      </c>
      <c r="AC32" s="365">
        <v>614.89858147699999</v>
      </c>
      <c r="AD32" s="365">
        <v>928.73101120299998</v>
      </c>
      <c r="AE32" s="366">
        <v>440.17831883600002</v>
      </c>
      <c r="AF32" s="366">
        <v>778.09149924799999</v>
      </c>
      <c r="AG32" s="367">
        <v>603.82412929199995</v>
      </c>
      <c r="AH32" s="12"/>
      <c r="AI32" s="364" t="s">
        <v>53</v>
      </c>
      <c r="AJ32" s="365">
        <v>808.47006376599995</v>
      </c>
      <c r="AK32" s="365">
        <v>423.99349782000002</v>
      </c>
      <c r="AL32" s="365">
        <v>396.79903711399999</v>
      </c>
      <c r="AM32" s="365">
        <v>470.50103918899998</v>
      </c>
      <c r="AN32" s="365">
        <v>578.43963106800004</v>
      </c>
      <c r="AO32" s="365">
        <v>802.34986428499997</v>
      </c>
      <c r="AP32" s="366">
        <v>429.68679007700001</v>
      </c>
      <c r="AQ32" s="366">
        <v>694.87299109200001</v>
      </c>
      <c r="AR32" s="367">
        <v>558.11211735699999</v>
      </c>
    </row>
    <row r="33" spans="2:44" ht="16.5" customHeight="1" x14ac:dyDescent="0.25">
      <c r="B33" s="368" t="s">
        <v>75</v>
      </c>
      <c r="C33" s="369">
        <v>687.29930900299996</v>
      </c>
      <c r="D33" s="369">
        <v>478.89747504000002</v>
      </c>
      <c r="E33" s="369">
        <v>508.176248708</v>
      </c>
      <c r="F33" s="369">
        <v>536.87042147199998</v>
      </c>
      <c r="G33" s="369">
        <v>549.20305979600005</v>
      </c>
      <c r="H33" s="369">
        <v>789.64387088900003</v>
      </c>
      <c r="I33" s="370">
        <v>531.88961973799996</v>
      </c>
      <c r="J33" s="370">
        <v>729.373813305</v>
      </c>
      <c r="K33" s="355">
        <v>679.21614260599995</v>
      </c>
      <c r="L33" s="12"/>
      <c r="M33" s="368" t="s">
        <v>75</v>
      </c>
      <c r="N33" s="369">
        <v>666.68101916499995</v>
      </c>
      <c r="O33" s="369">
        <v>460.41211361000001</v>
      </c>
      <c r="P33" s="369">
        <v>488.59283848799998</v>
      </c>
      <c r="Q33" s="369">
        <v>519.57554226800005</v>
      </c>
      <c r="R33" s="369">
        <v>507.387048193</v>
      </c>
      <c r="S33" s="369">
        <v>715.04421764599999</v>
      </c>
      <c r="T33" s="370">
        <v>513.55525374199999</v>
      </c>
      <c r="U33" s="370">
        <v>662.99186636699994</v>
      </c>
      <c r="V33" s="355">
        <v>625.03747482300003</v>
      </c>
      <c r="X33" s="368" t="s">
        <v>75</v>
      </c>
      <c r="Y33" s="369">
        <v>735.63141453000003</v>
      </c>
      <c r="Z33" s="369">
        <v>461.78111464900002</v>
      </c>
      <c r="AA33" s="369">
        <v>499.64450328800001</v>
      </c>
      <c r="AB33" s="369">
        <v>521.89982822499996</v>
      </c>
      <c r="AC33" s="369">
        <v>559.53393724199998</v>
      </c>
      <c r="AD33" s="369">
        <v>815.40388484000005</v>
      </c>
      <c r="AE33" s="370">
        <v>523.51497944400001</v>
      </c>
      <c r="AF33" s="370">
        <v>751.26628521299995</v>
      </c>
      <c r="AG33" s="355">
        <v>693.42127600100002</v>
      </c>
      <c r="AH33" s="12"/>
      <c r="AI33" s="368" t="s">
        <v>75</v>
      </c>
      <c r="AJ33" s="369">
        <v>704.13451016900001</v>
      </c>
      <c r="AK33" s="369">
        <v>458.72988374099998</v>
      </c>
      <c r="AL33" s="369">
        <v>482.45160840900002</v>
      </c>
      <c r="AM33" s="369">
        <v>488.773146903</v>
      </c>
      <c r="AN33" s="369">
        <v>520.48343200500005</v>
      </c>
      <c r="AO33" s="369">
        <v>672.15283985600001</v>
      </c>
      <c r="AP33" s="370">
        <v>500.35098575900003</v>
      </c>
      <c r="AQ33" s="370">
        <v>634.13465191499995</v>
      </c>
      <c r="AR33" s="355">
        <v>600.15584606300001</v>
      </c>
    </row>
    <row r="34" spans="2:44" ht="16.5" customHeight="1" x14ac:dyDescent="0.25">
      <c r="B34" s="364" t="s">
        <v>110</v>
      </c>
      <c r="C34" s="365" t="s">
        <v>84</v>
      </c>
      <c r="D34" s="365">
        <v>370.75633699700001</v>
      </c>
      <c r="E34" s="365">
        <v>325.535926389</v>
      </c>
      <c r="F34" s="365">
        <v>440.96227142499998</v>
      </c>
      <c r="G34" s="365">
        <v>449.42222643999997</v>
      </c>
      <c r="H34" s="365">
        <v>309.36967000099997</v>
      </c>
      <c r="I34" s="366">
        <v>383.954238637</v>
      </c>
      <c r="J34" s="366">
        <v>336.40117100700002</v>
      </c>
      <c r="K34" s="367">
        <v>341.30165893399999</v>
      </c>
      <c r="L34" s="12"/>
      <c r="M34" s="364" t="s">
        <v>110</v>
      </c>
      <c r="N34" s="365" t="s">
        <v>84</v>
      </c>
      <c r="O34" s="365">
        <v>360.86992271700001</v>
      </c>
      <c r="P34" s="365">
        <v>309.945004746</v>
      </c>
      <c r="Q34" s="365">
        <v>409.00071632599997</v>
      </c>
      <c r="R34" s="365">
        <v>399.57386893</v>
      </c>
      <c r="S34" s="365">
        <v>289.06972224999998</v>
      </c>
      <c r="T34" s="366">
        <v>364.48468679799998</v>
      </c>
      <c r="U34" s="366">
        <v>310.39809374100003</v>
      </c>
      <c r="V34" s="367">
        <v>315.97188129099999</v>
      </c>
      <c r="X34" s="364" t="s">
        <v>110</v>
      </c>
      <c r="Y34" s="365" t="s">
        <v>84</v>
      </c>
      <c r="Z34" s="365">
        <v>361.675296403</v>
      </c>
      <c r="AA34" s="365">
        <v>326.29937889600001</v>
      </c>
      <c r="AB34" s="365">
        <v>448.46623715200002</v>
      </c>
      <c r="AC34" s="365">
        <v>449.29948223000002</v>
      </c>
      <c r="AD34" s="365">
        <v>308.12824958700003</v>
      </c>
      <c r="AE34" s="366">
        <v>383.58889631300002</v>
      </c>
      <c r="AF34" s="366">
        <v>335.37566594399999</v>
      </c>
      <c r="AG34" s="367">
        <v>340.34418564499998</v>
      </c>
      <c r="AH34" s="12"/>
      <c r="AI34" s="364" t="s">
        <v>110</v>
      </c>
      <c r="AJ34" s="365" t="s">
        <v>84</v>
      </c>
      <c r="AK34" s="365">
        <v>346.43557339300003</v>
      </c>
      <c r="AL34" s="365">
        <v>304.67425431100003</v>
      </c>
      <c r="AM34" s="365">
        <v>433.20271014899998</v>
      </c>
      <c r="AN34" s="365">
        <v>410.43867268499997</v>
      </c>
      <c r="AO34" s="365">
        <v>281.674996771</v>
      </c>
      <c r="AP34" s="366">
        <v>366.59916356299999</v>
      </c>
      <c r="AQ34" s="366">
        <v>306.52763440500001</v>
      </c>
      <c r="AR34" s="367">
        <v>312.71818778199997</v>
      </c>
    </row>
    <row r="35" spans="2:44" ht="16.5" customHeight="1" x14ac:dyDescent="0.25">
      <c r="B35" s="368" t="s">
        <v>559</v>
      </c>
      <c r="C35" s="371">
        <v>478.62611144800002</v>
      </c>
      <c r="D35" s="369" t="s">
        <v>84</v>
      </c>
      <c r="E35" s="369">
        <v>315.31065689500002</v>
      </c>
      <c r="F35" s="369">
        <v>261.67247914699999</v>
      </c>
      <c r="G35" s="369">
        <v>604.65198737699995</v>
      </c>
      <c r="H35" s="369" t="s">
        <v>84</v>
      </c>
      <c r="I35" s="370">
        <v>274.62965753499998</v>
      </c>
      <c r="J35" s="370">
        <v>604.65198737699995</v>
      </c>
      <c r="K35" s="355">
        <v>499.99551828099999</v>
      </c>
      <c r="L35" s="12"/>
      <c r="M35" s="368" t="s">
        <v>559</v>
      </c>
      <c r="N35" s="371">
        <v>412.24391721299997</v>
      </c>
      <c r="O35" s="369" t="s">
        <v>84</v>
      </c>
      <c r="P35" s="369">
        <v>313.05339693500002</v>
      </c>
      <c r="Q35" s="369">
        <v>259.12164045100002</v>
      </c>
      <c r="R35" s="369">
        <v>579.30701396999996</v>
      </c>
      <c r="S35" s="369" t="s">
        <v>84</v>
      </c>
      <c r="T35" s="370">
        <v>270.43626817699999</v>
      </c>
      <c r="U35" s="370">
        <v>579.30701396999996</v>
      </c>
      <c r="V35" s="355">
        <v>481.35812161199999</v>
      </c>
      <c r="X35" s="368" t="s">
        <v>559</v>
      </c>
      <c r="Y35" s="371">
        <v>577.74662238899998</v>
      </c>
      <c r="Z35" s="369" t="s">
        <v>84</v>
      </c>
      <c r="AA35" s="369">
        <v>311.29877079699997</v>
      </c>
      <c r="AB35" s="369">
        <v>287.46759861700002</v>
      </c>
      <c r="AC35" s="369">
        <v>605.956555568</v>
      </c>
      <c r="AD35" s="369" t="s">
        <v>84</v>
      </c>
      <c r="AE35" s="370">
        <v>298.33401357299999</v>
      </c>
      <c r="AF35" s="370">
        <v>605.956555568</v>
      </c>
      <c r="AG35" s="355">
        <v>508.40349279499998</v>
      </c>
      <c r="AH35" s="12"/>
      <c r="AI35" s="368" t="s">
        <v>559</v>
      </c>
      <c r="AJ35" s="371">
        <v>535.22664223100003</v>
      </c>
      <c r="AK35" s="369" t="s">
        <v>84</v>
      </c>
      <c r="AL35" s="369">
        <v>291.927685371</v>
      </c>
      <c r="AM35" s="369">
        <v>280.47215018100002</v>
      </c>
      <c r="AN35" s="369">
        <v>557.33495832400001</v>
      </c>
      <c r="AO35" s="369" t="s">
        <v>84</v>
      </c>
      <c r="AP35" s="370">
        <v>288.731995122</v>
      </c>
      <c r="AQ35" s="370">
        <v>557.33495832400001</v>
      </c>
      <c r="AR35" s="355">
        <v>472.15575929599999</v>
      </c>
    </row>
    <row r="36" spans="2:44" ht="16.5" customHeight="1" x14ac:dyDescent="0.25">
      <c r="B36" s="364" t="s">
        <v>554</v>
      </c>
      <c r="C36" s="365">
        <v>626.356829801</v>
      </c>
      <c r="D36" s="365" t="s">
        <v>84</v>
      </c>
      <c r="E36" s="365" t="s">
        <v>84</v>
      </c>
      <c r="F36" s="365">
        <v>388.03341512200001</v>
      </c>
      <c r="G36" s="365">
        <v>349.68512221600002</v>
      </c>
      <c r="H36" s="365" t="s">
        <v>84</v>
      </c>
      <c r="I36" s="366">
        <v>396.924884711</v>
      </c>
      <c r="J36" s="366">
        <v>349.68512221600002</v>
      </c>
      <c r="K36" s="367">
        <v>384.821270368</v>
      </c>
      <c r="L36" s="12"/>
      <c r="M36" s="364" t="s">
        <v>554</v>
      </c>
      <c r="N36" s="365">
        <v>545.08363413100005</v>
      </c>
      <c r="O36" s="365" t="s">
        <v>84</v>
      </c>
      <c r="P36" s="365" t="s">
        <v>84</v>
      </c>
      <c r="Q36" s="365">
        <v>382.84513112600001</v>
      </c>
      <c r="R36" s="365">
        <v>329.39877144100001</v>
      </c>
      <c r="S36" s="365" t="s">
        <v>84</v>
      </c>
      <c r="T36" s="366">
        <v>388.89799302199998</v>
      </c>
      <c r="U36" s="366">
        <v>329.39877144100001</v>
      </c>
      <c r="V36" s="367">
        <v>373.65330097200001</v>
      </c>
      <c r="X36" s="364" t="s">
        <v>554</v>
      </c>
      <c r="Y36" s="365">
        <v>798.32191849399999</v>
      </c>
      <c r="Z36" s="365" t="s">
        <v>84</v>
      </c>
      <c r="AA36" s="365" t="s">
        <v>84</v>
      </c>
      <c r="AB36" s="365">
        <v>391.55790033099998</v>
      </c>
      <c r="AC36" s="365">
        <v>333.4481346</v>
      </c>
      <c r="AD36" s="365" t="s">
        <v>84</v>
      </c>
      <c r="AE36" s="366">
        <v>406.73362237499998</v>
      </c>
      <c r="AF36" s="366">
        <v>333.4481346</v>
      </c>
      <c r="AG36" s="367">
        <v>387.95665919499999</v>
      </c>
      <c r="AH36" s="12"/>
      <c r="AI36" s="364" t="s">
        <v>554</v>
      </c>
      <c r="AJ36" s="365">
        <v>728.146352224</v>
      </c>
      <c r="AK36" s="365" t="s">
        <v>84</v>
      </c>
      <c r="AL36" s="365" t="s">
        <v>84</v>
      </c>
      <c r="AM36" s="365">
        <v>391.55790033099998</v>
      </c>
      <c r="AN36" s="365">
        <v>308.25484428700003</v>
      </c>
      <c r="AO36" s="365" t="s">
        <v>84</v>
      </c>
      <c r="AP36" s="366">
        <v>404.11548300999999</v>
      </c>
      <c r="AQ36" s="366">
        <v>308.25484428700003</v>
      </c>
      <c r="AR36" s="367">
        <v>379.55438997099998</v>
      </c>
    </row>
    <row r="37" spans="2:44" ht="16.5" customHeight="1" x14ac:dyDescent="0.25">
      <c r="B37" s="368" t="s">
        <v>555</v>
      </c>
      <c r="C37" s="369" t="s">
        <v>84</v>
      </c>
      <c r="D37" s="369" t="s">
        <v>84</v>
      </c>
      <c r="E37" s="369" t="s">
        <v>84</v>
      </c>
      <c r="F37" s="369" t="s">
        <v>84</v>
      </c>
      <c r="G37" s="369">
        <v>539.25534082900003</v>
      </c>
      <c r="H37" s="369" t="s">
        <v>84</v>
      </c>
      <c r="I37" s="370" t="s">
        <v>84</v>
      </c>
      <c r="J37" s="370">
        <v>539.25534082900003</v>
      </c>
      <c r="K37" s="355">
        <v>539.25534082900003</v>
      </c>
      <c r="L37" s="12"/>
      <c r="M37" s="368" t="s">
        <v>555</v>
      </c>
      <c r="N37" s="369" t="s">
        <v>84</v>
      </c>
      <c r="O37" s="369" t="s">
        <v>84</v>
      </c>
      <c r="P37" s="369" t="s">
        <v>84</v>
      </c>
      <c r="Q37" s="369" t="s">
        <v>84</v>
      </c>
      <c r="R37" s="369">
        <v>516.70682167099994</v>
      </c>
      <c r="S37" s="369" t="s">
        <v>84</v>
      </c>
      <c r="T37" s="370" t="s">
        <v>84</v>
      </c>
      <c r="U37" s="370">
        <v>516.70682167099994</v>
      </c>
      <c r="V37" s="355">
        <v>516.70682167099994</v>
      </c>
      <c r="X37" s="368" t="s">
        <v>555</v>
      </c>
      <c r="Y37" s="369" t="s">
        <v>84</v>
      </c>
      <c r="Z37" s="369" t="s">
        <v>84</v>
      </c>
      <c r="AA37" s="369" t="s">
        <v>84</v>
      </c>
      <c r="AB37" s="369" t="s">
        <v>84</v>
      </c>
      <c r="AC37" s="369">
        <v>530.065750428</v>
      </c>
      <c r="AD37" s="369" t="s">
        <v>84</v>
      </c>
      <c r="AE37" s="370" t="s">
        <v>84</v>
      </c>
      <c r="AF37" s="370">
        <v>530.065750428</v>
      </c>
      <c r="AG37" s="355">
        <v>530.065750428</v>
      </c>
      <c r="AH37" s="12"/>
      <c r="AI37" s="368" t="s">
        <v>555</v>
      </c>
      <c r="AJ37" s="369" t="s">
        <v>84</v>
      </c>
      <c r="AK37" s="369" t="s">
        <v>84</v>
      </c>
      <c r="AL37" s="369" t="s">
        <v>84</v>
      </c>
      <c r="AM37" s="369" t="s">
        <v>84</v>
      </c>
      <c r="AN37" s="369">
        <v>486.38155801699997</v>
      </c>
      <c r="AO37" s="369" t="s">
        <v>84</v>
      </c>
      <c r="AP37" s="370" t="s">
        <v>84</v>
      </c>
      <c r="AQ37" s="370">
        <v>486.38155801699997</v>
      </c>
      <c r="AR37" s="355">
        <v>486.38155801699997</v>
      </c>
    </row>
    <row r="38" spans="2:44" ht="16.5" customHeight="1" x14ac:dyDescent="0.25">
      <c r="B38" s="364" t="s">
        <v>556</v>
      </c>
      <c r="C38" s="365">
        <v>251.49271468500001</v>
      </c>
      <c r="D38" s="365" t="s">
        <v>84</v>
      </c>
      <c r="E38" s="365">
        <v>340.39680490000001</v>
      </c>
      <c r="F38" s="365">
        <v>176.97959962900001</v>
      </c>
      <c r="G38" s="365">
        <v>509.60884347699999</v>
      </c>
      <c r="H38" s="365" t="s">
        <v>84</v>
      </c>
      <c r="I38" s="366">
        <v>219.67237949</v>
      </c>
      <c r="J38" s="366">
        <v>509.60884347699999</v>
      </c>
      <c r="K38" s="367">
        <v>369.62395461099999</v>
      </c>
      <c r="L38" s="12"/>
      <c r="M38" s="364" t="s">
        <v>556</v>
      </c>
      <c r="N38" s="365">
        <v>208.00517482500001</v>
      </c>
      <c r="O38" s="365" t="s">
        <v>84</v>
      </c>
      <c r="P38" s="365">
        <v>337.01767405800001</v>
      </c>
      <c r="Q38" s="365">
        <v>176.967640227</v>
      </c>
      <c r="R38" s="365">
        <v>508.32466068100001</v>
      </c>
      <c r="S38" s="365" t="s">
        <v>84</v>
      </c>
      <c r="T38" s="366">
        <v>216.48992651</v>
      </c>
      <c r="U38" s="366">
        <v>508.32466068100001</v>
      </c>
      <c r="V38" s="367">
        <v>367.423263636</v>
      </c>
      <c r="X38" s="364" t="s">
        <v>556</v>
      </c>
      <c r="Y38" s="365">
        <v>238.615960839</v>
      </c>
      <c r="Z38" s="365" t="s">
        <v>84</v>
      </c>
      <c r="AA38" s="365">
        <v>272.52033647899998</v>
      </c>
      <c r="AB38" s="365">
        <v>197.41319703900001</v>
      </c>
      <c r="AC38" s="365">
        <v>511.16517878799999</v>
      </c>
      <c r="AD38" s="365" t="s">
        <v>84</v>
      </c>
      <c r="AE38" s="366">
        <v>217.41491161299999</v>
      </c>
      <c r="AF38" s="366">
        <v>511.16517878799999</v>
      </c>
      <c r="AG38" s="367">
        <v>369.33893886200002</v>
      </c>
      <c r="AH38" s="12"/>
      <c r="AI38" s="364" t="s">
        <v>556</v>
      </c>
      <c r="AJ38" s="365">
        <v>238.615960839</v>
      </c>
      <c r="AK38" s="365" t="s">
        <v>84</v>
      </c>
      <c r="AL38" s="365">
        <v>272.52033647899998</v>
      </c>
      <c r="AM38" s="365">
        <v>196.99235535599999</v>
      </c>
      <c r="AN38" s="365">
        <v>511.16517878799999</v>
      </c>
      <c r="AO38" s="365" t="s">
        <v>84</v>
      </c>
      <c r="AP38" s="366">
        <v>217.11652045</v>
      </c>
      <c r="AQ38" s="366">
        <v>511.16517878799999</v>
      </c>
      <c r="AR38" s="367">
        <v>369.19487194099997</v>
      </c>
    </row>
    <row r="39" spans="2:44" ht="16.5" customHeight="1" x14ac:dyDescent="0.25">
      <c r="B39" s="368" t="s">
        <v>557</v>
      </c>
      <c r="C39" s="369" t="s">
        <v>84</v>
      </c>
      <c r="D39" s="369" t="s">
        <v>84</v>
      </c>
      <c r="E39" s="369" t="s">
        <v>84</v>
      </c>
      <c r="F39" s="369" t="s">
        <v>84</v>
      </c>
      <c r="G39" s="369">
        <v>678.69937936199995</v>
      </c>
      <c r="H39" s="369" t="s">
        <v>84</v>
      </c>
      <c r="I39" s="370" t="s">
        <v>84</v>
      </c>
      <c r="J39" s="370">
        <v>678.69937936199995</v>
      </c>
      <c r="K39" s="355">
        <v>678.69937936199995</v>
      </c>
      <c r="L39" s="12"/>
      <c r="M39" s="368" t="s">
        <v>557</v>
      </c>
      <c r="N39" s="369" t="s">
        <v>84</v>
      </c>
      <c r="O39" s="369" t="s">
        <v>84</v>
      </c>
      <c r="P39" s="369" t="s">
        <v>84</v>
      </c>
      <c r="Q39" s="369" t="s">
        <v>84</v>
      </c>
      <c r="R39" s="369">
        <v>647.62648230800005</v>
      </c>
      <c r="S39" s="369" t="s">
        <v>84</v>
      </c>
      <c r="T39" s="370" t="s">
        <v>84</v>
      </c>
      <c r="U39" s="370">
        <v>647.62648230800005</v>
      </c>
      <c r="V39" s="355">
        <v>647.62648230800005</v>
      </c>
      <c r="X39" s="368" t="s">
        <v>557</v>
      </c>
      <c r="Y39" s="369" t="s">
        <v>84</v>
      </c>
      <c r="Z39" s="369" t="s">
        <v>84</v>
      </c>
      <c r="AA39" s="369" t="s">
        <v>84</v>
      </c>
      <c r="AB39" s="369" t="s">
        <v>84</v>
      </c>
      <c r="AC39" s="369">
        <v>686.61869213499995</v>
      </c>
      <c r="AD39" s="369" t="s">
        <v>84</v>
      </c>
      <c r="AE39" s="370" t="s">
        <v>84</v>
      </c>
      <c r="AF39" s="370">
        <v>686.61869213499995</v>
      </c>
      <c r="AG39" s="355">
        <v>686.61869213499995</v>
      </c>
      <c r="AH39" s="12"/>
      <c r="AI39" s="368" t="s">
        <v>557</v>
      </c>
      <c r="AJ39" s="369" t="s">
        <v>84</v>
      </c>
      <c r="AK39" s="369" t="s">
        <v>84</v>
      </c>
      <c r="AL39" s="369" t="s">
        <v>84</v>
      </c>
      <c r="AM39" s="369" t="s">
        <v>84</v>
      </c>
      <c r="AN39" s="369">
        <v>625.18142986099997</v>
      </c>
      <c r="AO39" s="369" t="s">
        <v>84</v>
      </c>
      <c r="AP39" s="370" t="s">
        <v>84</v>
      </c>
      <c r="AQ39" s="370">
        <v>625.18142986099997</v>
      </c>
      <c r="AR39" s="355">
        <v>625.18142986099997</v>
      </c>
    </row>
    <row r="40" spans="2:44" ht="16.5" customHeight="1" x14ac:dyDescent="0.25">
      <c r="B40" s="364" t="s">
        <v>558</v>
      </c>
      <c r="C40" s="365" t="s">
        <v>84</v>
      </c>
      <c r="D40" s="365" t="s">
        <v>84</v>
      </c>
      <c r="E40" s="365">
        <v>302.78943775800002</v>
      </c>
      <c r="F40" s="365">
        <v>122.393237005</v>
      </c>
      <c r="G40" s="365" t="s">
        <v>84</v>
      </c>
      <c r="H40" s="365" t="s">
        <v>84</v>
      </c>
      <c r="I40" s="366">
        <v>164.92610414800001</v>
      </c>
      <c r="J40" s="366" t="s">
        <v>84</v>
      </c>
      <c r="K40" s="367">
        <v>164.92610414800001</v>
      </c>
      <c r="L40" s="12"/>
      <c r="M40" s="364" t="s">
        <v>558</v>
      </c>
      <c r="N40" s="365" t="s">
        <v>84</v>
      </c>
      <c r="O40" s="365" t="s">
        <v>84</v>
      </c>
      <c r="P40" s="365">
        <v>301.09213587400001</v>
      </c>
      <c r="Q40" s="365">
        <v>122.393237005</v>
      </c>
      <c r="R40" s="365" t="s">
        <v>84</v>
      </c>
      <c r="S40" s="365" t="s">
        <v>84</v>
      </c>
      <c r="T40" s="366">
        <v>164.52592323900001</v>
      </c>
      <c r="U40" s="366" t="s">
        <v>84</v>
      </c>
      <c r="V40" s="367">
        <v>164.52592323900001</v>
      </c>
      <c r="X40" s="364" t="s">
        <v>558</v>
      </c>
      <c r="Y40" s="365" t="s">
        <v>84</v>
      </c>
      <c r="Z40" s="365" t="s">
        <v>84</v>
      </c>
      <c r="AA40" s="365">
        <v>330.654204472</v>
      </c>
      <c r="AB40" s="365">
        <v>182.108301885</v>
      </c>
      <c r="AC40" s="365" t="s">
        <v>84</v>
      </c>
      <c r="AD40" s="365" t="s">
        <v>84</v>
      </c>
      <c r="AE40" s="366">
        <v>217.13167329199999</v>
      </c>
      <c r="AF40" s="366" t="s">
        <v>84</v>
      </c>
      <c r="AG40" s="367">
        <v>217.13167329199999</v>
      </c>
      <c r="AH40" s="12"/>
      <c r="AI40" s="364" t="s">
        <v>558</v>
      </c>
      <c r="AJ40" s="365" t="s">
        <v>84</v>
      </c>
      <c r="AK40" s="365" t="s">
        <v>84</v>
      </c>
      <c r="AL40" s="365">
        <v>301.61445227799999</v>
      </c>
      <c r="AM40" s="365">
        <v>162.19898880599999</v>
      </c>
      <c r="AN40" s="365" t="s">
        <v>84</v>
      </c>
      <c r="AO40" s="365" t="s">
        <v>84</v>
      </c>
      <c r="AP40" s="366">
        <v>195.06963331399999</v>
      </c>
      <c r="AQ40" s="366" t="s">
        <v>84</v>
      </c>
      <c r="AR40" s="367">
        <v>195.06963331399999</v>
      </c>
    </row>
    <row r="41" spans="2:44" ht="16.5" customHeight="1" x14ac:dyDescent="0.25">
      <c r="B41" s="690" t="s">
        <v>760</v>
      </c>
      <c r="C41" s="691"/>
      <c r="D41" s="691"/>
      <c r="E41" s="691"/>
      <c r="F41" s="691"/>
      <c r="G41" s="691"/>
      <c r="H41" s="691"/>
      <c r="I41" s="563"/>
      <c r="J41" s="563"/>
      <c r="K41" s="692"/>
      <c r="L41" s="12"/>
      <c r="M41" s="690" t="s">
        <v>760</v>
      </c>
      <c r="N41" s="691"/>
      <c r="O41" s="691"/>
      <c r="P41" s="691"/>
      <c r="Q41" s="691"/>
      <c r="R41" s="691"/>
      <c r="S41" s="691"/>
      <c r="T41" s="563"/>
      <c r="U41" s="563"/>
      <c r="V41" s="692"/>
      <c r="X41" s="690" t="s">
        <v>760</v>
      </c>
      <c r="Y41" s="691"/>
      <c r="Z41" s="691"/>
      <c r="AA41" s="691"/>
      <c r="AB41" s="691"/>
      <c r="AC41" s="691"/>
      <c r="AD41" s="691"/>
      <c r="AE41" s="563"/>
      <c r="AF41" s="563"/>
      <c r="AG41" s="692"/>
      <c r="AH41" s="12"/>
      <c r="AI41" s="690" t="s">
        <v>760</v>
      </c>
      <c r="AJ41" s="691"/>
      <c r="AK41" s="691"/>
      <c r="AL41" s="691"/>
      <c r="AM41" s="691"/>
      <c r="AN41" s="691"/>
      <c r="AO41" s="691"/>
      <c r="AP41" s="563"/>
      <c r="AQ41" s="563"/>
      <c r="AR41" s="692"/>
    </row>
    <row r="42" spans="2:44" ht="16.5" customHeight="1" x14ac:dyDescent="0.25">
      <c r="B42" s="696" t="s">
        <v>511</v>
      </c>
      <c r="C42" s="697" t="s">
        <v>84</v>
      </c>
      <c r="D42" s="697" t="s">
        <v>84</v>
      </c>
      <c r="E42" s="697" t="s">
        <v>84</v>
      </c>
      <c r="F42" s="697">
        <v>807.68758561300001</v>
      </c>
      <c r="G42" s="697">
        <v>861.15333268999996</v>
      </c>
      <c r="H42" s="697">
        <v>723.33497855200005</v>
      </c>
      <c r="I42" s="698">
        <v>807.68758561300001</v>
      </c>
      <c r="J42" s="698">
        <v>746.62368682299996</v>
      </c>
      <c r="K42" s="699">
        <v>747.03997786399998</v>
      </c>
      <c r="L42" s="12"/>
      <c r="M42" s="696" t="s">
        <v>511</v>
      </c>
      <c r="N42" s="697" t="s">
        <v>84</v>
      </c>
      <c r="O42" s="697" t="s">
        <v>84</v>
      </c>
      <c r="P42" s="697" t="s">
        <v>84</v>
      </c>
      <c r="Q42" s="697">
        <v>760.21820905799996</v>
      </c>
      <c r="R42" s="697">
        <v>796.17863818399996</v>
      </c>
      <c r="S42" s="697">
        <v>672.31270813900005</v>
      </c>
      <c r="T42" s="698">
        <v>760.21820905799996</v>
      </c>
      <c r="U42" s="698">
        <v>693.243719306</v>
      </c>
      <c r="V42" s="699">
        <v>693.70030463099999</v>
      </c>
      <c r="X42" s="696" t="s">
        <v>511</v>
      </c>
      <c r="Y42" s="697" t="s">
        <v>84</v>
      </c>
      <c r="Z42" s="697" t="s">
        <v>84</v>
      </c>
      <c r="AA42" s="697" t="s">
        <v>84</v>
      </c>
      <c r="AB42" s="697">
        <v>805.82223903500005</v>
      </c>
      <c r="AC42" s="697">
        <v>876.50156888399999</v>
      </c>
      <c r="AD42" s="697">
        <v>738.60506170099995</v>
      </c>
      <c r="AE42" s="698">
        <v>805.82223903500005</v>
      </c>
      <c r="AF42" s="698">
        <v>761.90697636599998</v>
      </c>
      <c r="AG42" s="699">
        <v>762.20635997600004</v>
      </c>
      <c r="AH42" s="12"/>
      <c r="AI42" s="696" t="s">
        <v>511</v>
      </c>
      <c r="AJ42" s="697" t="s">
        <v>84</v>
      </c>
      <c r="AK42" s="697" t="s">
        <v>84</v>
      </c>
      <c r="AL42" s="697" t="s">
        <v>84</v>
      </c>
      <c r="AM42" s="697">
        <v>780.13753363800004</v>
      </c>
      <c r="AN42" s="697">
        <v>786.859657416</v>
      </c>
      <c r="AO42" s="697">
        <v>646.20450022399996</v>
      </c>
      <c r="AP42" s="698">
        <v>780.13753363800004</v>
      </c>
      <c r="AQ42" s="698">
        <v>669.97257482600003</v>
      </c>
      <c r="AR42" s="699">
        <v>670.72360262300003</v>
      </c>
    </row>
    <row r="43" spans="2:44" ht="16.5" customHeight="1" x14ac:dyDescent="0.25">
      <c r="B43" s="372" t="s">
        <v>299</v>
      </c>
      <c r="C43" s="369" t="s">
        <v>84</v>
      </c>
      <c r="D43" s="369">
        <v>1480.388350234</v>
      </c>
      <c r="E43" s="369">
        <v>635.77686770499997</v>
      </c>
      <c r="F43" s="369">
        <v>542.26719637500003</v>
      </c>
      <c r="G43" s="369">
        <v>563.17831605100002</v>
      </c>
      <c r="H43" s="369">
        <v>529.51939063899999</v>
      </c>
      <c r="I43" s="370">
        <v>553.59679503699999</v>
      </c>
      <c r="J43" s="370">
        <v>559.29747020100001</v>
      </c>
      <c r="K43" s="355">
        <v>557.16895125600001</v>
      </c>
      <c r="L43" s="12"/>
      <c r="M43" s="372" t="s">
        <v>299</v>
      </c>
      <c r="N43" s="369" t="s">
        <v>84</v>
      </c>
      <c r="O43" s="369">
        <v>1441.684067056</v>
      </c>
      <c r="P43" s="369">
        <v>610.89401933700003</v>
      </c>
      <c r="Q43" s="369">
        <v>516.6054183</v>
      </c>
      <c r="R43" s="369">
        <v>528.46551466300002</v>
      </c>
      <c r="S43" s="369">
        <v>477.731022118</v>
      </c>
      <c r="T43" s="370">
        <v>527.95938488800005</v>
      </c>
      <c r="U43" s="370">
        <v>522.61587025400001</v>
      </c>
      <c r="V43" s="355">
        <v>524.61103254700004</v>
      </c>
      <c r="X43" s="372" t="s">
        <v>299</v>
      </c>
      <c r="Y43" s="369" t="s">
        <v>84</v>
      </c>
      <c r="Z43" s="369">
        <v>1528.916668715</v>
      </c>
      <c r="AA43" s="369">
        <v>635.26669597399996</v>
      </c>
      <c r="AB43" s="369">
        <v>544.40028128699998</v>
      </c>
      <c r="AC43" s="369">
        <v>572.21732854000004</v>
      </c>
      <c r="AD43" s="369">
        <v>516.77899391999995</v>
      </c>
      <c r="AE43" s="370">
        <v>555.65435883400005</v>
      </c>
      <c r="AF43" s="370">
        <v>565.82533508799997</v>
      </c>
      <c r="AG43" s="355">
        <v>562.02769445399997</v>
      </c>
      <c r="AH43" s="12"/>
      <c r="AI43" s="372" t="s">
        <v>299</v>
      </c>
      <c r="AJ43" s="369" t="s">
        <v>84</v>
      </c>
      <c r="AK43" s="369">
        <v>1358.137536618</v>
      </c>
      <c r="AL43" s="369">
        <v>604.62448586699998</v>
      </c>
      <c r="AM43" s="369">
        <v>512.05472087999999</v>
      </c>
      <c r="AN43" s="369">
        <v>520.08391725499996</v>
      </c>
      <c r="AO43" s="369">
        <v>459.46667014100001</v>
      </c>
      <c r="AP43" s="370">
        <v>522.99316248499997</v>
      </c>
      <c r="AQ43" s="370">
        <v>513.09479953899995</v>
      </c>
      <c r="AR43" s="355">
        <v>516.79065177500001</v>
      </c>
    </row>
    <row r="44" spans="2:44" ht="16.5" customHeight="1" x14ac:dyDescent="0.25">
      <c r="B44" s="700" t="s">
        <v>79</v>
      </c>
      <c r="C44" s="697">
        <v>498.78648847800002</v>
      </c>
      <c r="D44" s="697">
        <v>439.22287403600001</v>
      </c>
      <c r="E44" s="697">
        <v>403.08186101799998</v>
      </c>
      <c r="F44" s="697">
        <v>395.14415511499999</v>
      </c>
      <c r="G44" s="697">
        <v>520.034768074</v>
      </c>
      <c r="H44" s="697" t="s">
        <v>84</v>
      </c>
      <c r="I44" s="698">
        <v>429.05582888200001</v>
      </c>
      <c r="J44" s="698">
        <v>520.034768074</v>
      </c>
      <c r="K44" s="699">
        <v>430.04074675999999</v>
      </c>
      <c r="L44" s="12"/>
      <c r="M44" s="700" t="s">
        <v>79</v>
      </c>
      <c r="N44" s="697">
        <v>472.57101563600003</v>
      </c>
      <c r="O44" s="697">
        <v>419.92574407299998</v>
      </c>
      <c r="P44" s="697">
        <v>385.87160908099997</v>
      </c>
      <c r="Q44" s="697">
        <v>379.59414133299998</v>
      </c>
      <c r="R44" s="697">
        <v>509.25971975300001</v>
      </c>
      <c r="S44" s="697" t="s">
        <v>84</v>
      </c>
      <c r="T44" s="698">
        <v>410.06684260499998</v>
      </c>
      <c r="U44" s="698">
        <v>509.25971975300001</v>
      </c>
      <c r="V44" s="699">
        <v>411.14068275900001</v>
      </c>
      <c r="X44" s="700" t="s">
        <v>79</v>
      </c>
      <c r="Y44" s="697">
        <v>516.45113275599999</v>
      </c>
      <c r="Z44" s="697">
        <v>444.046248306</v>
      </c>
      <c r="AA44" s="697">
        <v>408.83053059700001</v>
      </c>
      <c r="AB44" s="697">
        <v>400.89181546899999</v>
      </c>
      <c r="AC44" s="697">
        <v>528.74316062100002</v>
      </c>
      <c r="AD44" s="697" t="s">
        <v>84</v>
      </c>
      <c r="AE44" s="698">
        <v>435.87326962600002</v>
      </c>
      <c r="AF44" s="698">
        <v>528.74316062100002</v>
      </c>
      <c r="AG44" s="699">
        <v>436.87865853</v>
      </c>
      <c r="AH44" s="12"/>
      <c r="AI44" s="700" t="s">
        <v>79</v>
      </c>
      <c r="AJ44" s="697">
        <v>492.88604788999999</v>
      </c>
      <c r="AK44" s="697">
        <v>424.837195151</v>
      </c>
      <c r="AL44" s="697">
        <v>391.97766299400001</v>
      </c>
      <c r="AM44" s="697">
        <v>382.66029239900001</v>
      </c>
      <c r="AN44" s="697">
        <v>509.56526220699999</v>
      </c>
      <c r="AO44" s="697" t="s">
        <v>84</v>
      </c>
      <c r="AP44" s="698">
        <v>417.03729249200001</v>
      </c>
      <c r="AQ44" s="698">
        <v>509.56526220699999</v>
      </c>
      <c r="AR44" s="699">
        <v>418.038979832</v>
      </c>
    </row>
    <row r="45" spans="2:44" ht="16.5" customHeight="1" x14ac:dyDescent="0.25">
      <c r="B45" s="693" t="s">
        <v>78</v>
      </c>
      <c r="C45" s="694">
        <v>483.68625236999998</v>
      </c>
      <c r="D45" s="694">
        <v>401.45487049899998</v>
      </c>
      <c r="E45" s="694">
        <v>283.944764663</v>
      </c>
      <c r="F45" s="694">
        <v>284.54910069300001</v>
      </c>
      <c r="G45" s="694" t="s">
        <v>84</v>
      </c>
      <c r="H45" s="694" t="s">
        <v>84</v>
      </c>
      <c r="I45" s="555">
        <v>399.70518425</v>
      </c>
      <c r="J45" s="555" t="s">
        <v>84</v>
      </c>
      <c r="K45" s="695">
        <v>399.70518425</v>
      </c>
      <c r="L45" s="12"/>
      <c r="M45" s="693" t="s">
        <v>78</v>
      </c>
      <c r="N45" s="694">
        <v>459.09118645500001</v>
      </c>
      <c r="O45" s="694">
        <v>384.837830091</v>
      </c>
      <c r="P45" s="694">
        <v>273.14926685699999</v>
      </c>
      <c r="Q45" s="694">
        <v>284.54910069300001</v>
      </c>
      <c r="R45" s="694" t="s">
        <v>84</v>
      </c>
      <c r="S45" s="694" t="s">
        <v>84</v>
      </c>
      <c r="T45" s="555">
        <v>382.26442702399999</v>
      </c>
      <c r="U45" s="555" t="s">
        <v>84</v>
      </c>
      <c r="V45" s="695">
        <v>382.26442702399999</v>
      </c>
      <c r="X45" s="693" t="s">
        <v>78</v>
      </c>
      <c r="Y45" s="694">
        <v>491.61277376300001</v>
      </c>
      <c r="Z45" s="694">
        <v>403.06580999699997</v>
      </c>
      <c r="AA45" s="694">
        <v>299.22100735200002</v>
      </c>
      <c r="AB45" s="694">
        <v>290.53639833400001</v>
      </c>
      <c r="AC45" s="694" t="s">
        <v>84</v>
      </c>
      <c r="AD45" s="694" t="s">
        <v>84</v>
      </c>
      <c r="AE45" s="555">
        <v>406.09369214999998</v>
      </c>
      <c r="AF45" s="555" t="s">
        <v>84</v>
      </c>
      <c r="AG45" s="695">
        <v>406.09369214999998</v>
      </c>
      <c r="AH45" s="12"/>
      <c r="AI45" s="693" t="s">
        <v>78</v>
      </c>
      <c r="AJ45" s="694">
        <v>474.68209435400001</v>
      </c>
      <c r="AK45" s="694">
        <v>390.38254599300001</v>
      </c>
      <c r="AL45" s="694">
        <v>293.02981234499998</v>
      </c>
      <c r="AM45" s="694">
        <v>290.53639833400001</v>
      </c>
      <c r="AN45" s="694" t="s">
        <v>84</v>
      </c>
      <c r="AO45" s="694" t="s">
        <v>84</v>
      </c>
      <c r="AP45" s="555">
        <v>393.75240332800001</v>
      </c>
      <c r="AQ45" s="555" t="s">
        <v>84</v>
      </c>
      <c r="AR45" s="695">
        <v>393.75240332800001</v>
      </c>
    </row>
    <row r="46" spans="2:44" s="244" customFormat="1" x14ac:dyDescent="0.2">
      <c r="B46" s="22" t="s">
        <v>277</v>
      </c>
      <c r="C46" s="245"/>
      <c r="D46" s="245"/>
      <c r="E46" s="245"/>
      <c r="F46" s="245"/>
      <c r="G46" s="245"/>
      <c r="H46" s="245"/>
      <c r="I46" s="245"/>
      <c r="J46" s="245"/>
      <c r="K46" s="246"/>
      <c r="M46" s="22" t="s">
        <v>277</v>
      </c>
      <c r="N46" s="245"/>
      <c r="O46" s="245"/>
      <c r="P46" s="245"/>
      <c r="Q46" s="245"/>
      <c r="R46" s="245"/>
      <c r="S46" s="245"/>
      <c r="T46" s="245"/>
      <c r="U46" s="245"/>
      <c r="V46" s="246"/>
      <c r="X46" s="22" t="s">
        <v>277</v>
      </c>
      <c r="Y46" s="245"/>
      <c r="Z46" s="245"/>
      <c r="AA46" s="245"/>
      <c r="AB46" s="245"/>
      <c r="AC46" s="245"/>
      <c r="AD46" s="245"/>
      <c r="AE46" s="245"/>
      <c r="AF46" s="245"/>
      <c r="AG46" s="246"/>
      <c r="AI46" s="22" t="s">
        <v>277</v>
      </c>
      <c r="AJ46" s="245"/>
      <c r="AK46" s="245"/>
      <c r="AL46" s="245"/>
      <c r="AM46" s="245"/>
      <c r="AN46" s="245"/>
      <c r="AO46" s="245"/>
      <c r="AP46" s="245"/>
      <c r="AQ46" s="245"/>
      <c r="AR46" s="246"/>
    </row>
    <row r="47" spans="2:44" s="244" customFormat="1" x14ac:dyDescent="0.2">
      <c r="B47" s="22" t="s">
        <v>512</v>
      </c>
      <c r="C47" s="245"/>
      <c r="D47" s="245"/>
      <c r="E47" s="245"/>
      <c r="F47" s="245"/>
      <c r="G47" s="245"/>
      <c r="H47" s="245"/>
      <c r="I47" s="245"/>
      <c r="J47" s="245"/>
      <c r="K47" s="246"/>
      <c r="M47" s="22" t="s">
        <v>512</v>
      </c>
      <c r="N47" s="245"/>
      <c r="O47" s="245"/>
      <c r="P47" s="245"/>
      <c r="Q47" s="245"/>
      <c r="R47" s="245"/>
      <c r="S47" s="245"/>
      <c r="T47" s="245"/>
      <c r="U47" s="245"/>
      <c r="V47" s="246"/>
      <c r="X47" s="22" t="s">
        <v>512</v>
      </c>
      <c r="Y47" s="245"/>
      <c r="Z47" s="245"/>
      <c r="AA47" s="245"/>
      <c r="AB47" s="245"/>
      <c r="AC47" s="245"/>
      <c r="AD47" s="245"/>
      <c r="AE47" s="245"/>
      <c r="AF47" s="245"/>
      <c r="AG47" s="246"/>
      <c r="AI47" s="22" t="s">
        <v>512</v>
      </c>
      <c r="AJ47" s="245"/>
      <c r="AK47" s="245"/>
      <c r="AL47" s="245"/>
      <c r="AM47" s="245"/>
      <c r="AN47" s="245"/>
      <c r="AO47" s="245"/>
      <c r="AP47" s="245"/>
      <c r="AQ47" s="245"/>
      <c r="AR47" s="246"/>
    </row>
    <row r="48" spans="2:44" s="244" customFormat="1" x14ac:dyDescent="0.2">
      <c r="B48" s="47" t="s">
        <v>496</v>
      </c>
      <c r="C48" s="247"/>
      <c r="D48" s="247"/>
      <c r="E48" s="247"/>
      <c r="F48" s="247"/>
      <c r="G48" s="247"/>
      <c r="H48" s="247"/>
      <c r="I48" s="247"/>
      <c r="J48" s="247"/>
      <c r="K48" s="248"/>
      <c r="M48" s="47" t="s">
        <v>496</v>
      </c>
      <c r="N48" s="247"/>
      <c r="O48" s="247"/>
      <c r="P48" s="247"/>
      <c r="Q48" s="247"/>
      <c r="R48" s="247"/>
      <c r="S48" s="247"/>
      <c r="T48" s="247"/>
      <c r="U48" s="247"/>
      <c r="V48" s="248"/>
      <c r="X48" s="47" t="s">
        <v>496</v>
      </c>
      <c r="Y48" s="247"/>
      <c r="Z48" s="247"/>
      <c r="AA48" s="247"/>
      <c r="AB48" s="247"/>
      <c r="AC48" s="247"/>
      <c r="AD48" s="247"/>
      <c r="AE48" s="247"/>
      <c r="AF48" s="247"/>
      <c r="AG48" s="248"/>
      <c r="AI48" s="47" t="s">
        <v>496</v>
      </c>
      <c r="AJ48" s="247"/>
      <c r="AK48" s="247"/>
      <c r="AL48" s="247"/>
      <c r="AM48" s="247"/>
      <c r="AN48" s="247"/>
      <c r="AO48" s="247"/>
      <c r="AP48" s="247"/>
      <c r="AQ48" s="247"/>
      <c r="AR48" s="248"/>
    </row>
    <row r="49" spans="1:44" s="244" customFormat="1" x14ac:dyDescent="0.2">
      <c r="A49" s="249"/>
      <c r="B49" s="373" t="s">
        <v>759</v>
      </c>
      <c r="C49" s="250"/>
      <c r="D49" s="250"/>
      <c r="E49" s="250"/>
      <c r="F49" s="250"/>
      <c r="G49" s="250"/>
      <c r="H49" s="250"/>
      <c r="I49" s="250"/>
      <c r="J49" s="250"/>
      <c r="K49" s="251"/>
      <c r="L49" s="249"/>
      <c r="M49" s="373" t="s">
        <v>759</v>
      </c>
      <c r="N49" s="250"/>
      <c r="O49" s="250"/>
      <c r="P49" s="250"/>
      <c r="Q49" s="250"/>
      <c r="R49" s="250"/>
      <c r="S49" s="250"/>
      <c r="T49" s="250"/>
      <c r="U49" s="250"/>
      <c r="V49" s="251"/>
      <c r="W49" s="249"/>
      <c r="X49" s="373" t="s">
        <v>759</v>
      </c>
      <c r="Y49" s="250"/>
      <c r="Z49" s="250"/>
      <c r="AA49" s="250"/>
      <c r="AB49" s="250"/>
      <c r="AC49" s="250"/>
      <c r="AD49" s="250"/>
      <c r="AE49" s="250"/>
      <c r="AF49" s="250"/>
      <c r="AG49" s="251"/>
      <c r="AH49" s="249"/>
      <c r="AI49" s="373" t="s">
        <v>759</v>
      </c>
      <c r="AJ49" s="250"/>
      <c r="AK49" s="250"/>
      <c r="AL49" s="250"/>
      <c r="AM49" s="250"/>
      <c r="AN49" s="250"/>
      <c r="AO49" s="250"/>
      <c r="AP49" s="250"/>
      <c r="AQ49" s="250"/>
      <c r="AR49" s="251"/>
    </row>
  </sheetData>
  <phoneticPr fontId="3" type="noConversion"/>
  <pageMargins left="0.78740157480314965" right="0.78740157480314965" top="0.78740157480314965" bottom="0.78740157480314965" header="0.39370078740157483" footer="0.39370078740157483"/>
  <pageSetup paperSize="9" scale="67" firstPageNumber="40" fitToWidth="0" fitToHeight="0" orientation="landscape" useFirstPageNumber="1" r:id="rId1"/>
  <headerFooter differentOddEven="1" differentFirst="1">
    <oddHeader>&amp;R&amp;12Les finances des groupements à fiscalité propre en 2020</oddHeader>
    <oddFooter>&amp;L&amp;12Direction Générale des Collectivités Locales / DESL&amp;C&amp;P&amp;R&amp;12Mise en ligne : avril 2022</oddFooter>
    <evenHeader>&amp;R&amp;12Les finances des groupements à fiscalité propre en 2020</evenHeader>
    <evenFooter>&amp;L&amp;12Direction Générale des Collectivités Locales / DESL&amp;C&amp;P&amp;R&amp;12Mise en ligne : avril 2022</evenFooter>
    <firstHeader>&amp;R&amp;12Les finances des groupements à fiscalité propre en 2020</firstHeader>
    <firstFooter>&amp;L&amp;12Direction Générale des Collectivités Locales / DESL&amp;C&amp;P&amp;R&amp;12Mise en ligne : avril 2022</firstFooter>
  </headerFooter>
  <colBreaks count="3" manualBreakCount="3">
    <brk id="11" max="1048575" man="1"/>
    <brk id="22" max="48" man="1"/>
    <brk id="3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2:K54"/>
  <sheetViews>
    <sheetView topLeftCell="A40" zoomScale="70" zoomScaleNormal="70" zoomScalePageLayoutView="70" workbookViewId="0">
      <selection activeCell="C42" sqref="C42"/>
    </sheetView>
  </sheetViews>
  <sheetFormatPr baseColWidth="10" defaultColWidth="11.42578125" defaultRowHeight="23.25" x14ac:dyDescent="0.35"/>
  <cols>
    <col min="1" max="1" width="6.140625" style="155" customWidth="1"/>
    <col min="2" max="2" width="4.28515625" style="156" customWidth="1"/>
    <col min="3" max="3" width="15" style="310" customWidth="1"/>
    <col min="4" max="4" width="2" style="311" bestFit="1" customWidth="1"/>
    <col min="5" max="5" width="6.7109375" style="300" customWidth="1"/>
    <col min="6" max="6" width="156.85546875" style="300" customWidth="1"/>
    <col min="7" max="7" width="11.42578125" style="403"/>
    <col min="8" max="8" width="6.140625" style="155" customWidth="1"/>
    <col min="9" max="16384" width="11.42578125" style="155"/>
  </cols>
  <sheetData>
    <row r="2" spans="1:11" ht="26.25" x14ac:dyDescent="0.35">
      <c r="A2" s="322" t="s">
        <v>659</v>
      </c>
      <c r="B2" s="315"/>
      <c r="C2" s="315"/>
      <c r="D2" s="315"/>
      <c r="E2" s="316"/>
      <c r="F2" s="316"/>
    </row>
    <row r="3" spans="1:11" x14ac:dyDescent="0.35">
      <c r="A3" s="321"/>
      <c r="B3" s="318"/>
      <c r="C3" s="408" t="s">
        <v>803</v>
      </c>
      <c r="D3" s="320"/>
      <c r="E3" s="320"/>
      <c r="F3" s="320"/>
    </row>
    <row r="4" spans="1:11" x14ac:dyDescent="0.35">
      <c r="A4" s="317"/>
      <c r="B4" s="318"/>
      <c r="C4" s="319"/>
      <c r="D4" s="799"/>
      <c r="E4" s="799"/>
      <c r="F4" s="799"/>
    </row>
    <row r="5" spans="1:11" x14ac:dyDescent="0.35">
      <c r="A5" s="317"/>
      <c r="B5" s="318"/>
      <c r="C5" s="319"/>
      <c r="D5" s="320"/>
      <c r="E5" s="320"/>
      <c r="F5" s="320"/>
    </row>
    <row r="6" spans="1:11" x14ac:dyDescent="0.35">
      <c r="A6" s="317"/>
      <c r="B6" s="800" t="s">
        <v>85</v>
      </c>
      <c r="C6" s="800"/>
      <c r="D6" s="800"/>
      <c r="E6" s="800"/>
      <c r="F6" s="800"/>
    </row>
    <row r="7" spans="1:11" x14ac:dyDescent="0.35">
      <c r="A7" s="317"/>
      <c r="B7" s="800" t="s">
        <v>497</v>
      </c>
      <c r="C7" s="800"/>
      <c r="D7" s="800"/>
      <c r="E7" s="800"/>
      <c r="F7" s="800"/>
    </row>
    <row r="8" spans="1:11" ht="25.5" customHeight="1" x14ac:dyDescent="0.35">
      <c r="B8" s="155"/>
      <c r="C8" s="303"/>
      <c r="D8" s="303"/>
      <c r="E8" s="297"/>
      <c r="F8" s="298"/>
    </row>
    <row r="9" spans="1:11" ht="46.5" customHeight="1" x14ac:dyDescent="0.2">
      <c r="B9" s="157" t="s">
        <v>86</v>
      </c>
      <c r="C9" s="304" t="s">
        <v>66</v>
      </c>
      <c r="D9" s="305" t="s">
        <v>87</v>
      </c>
      <c r="E9" s="801" t="s">
        <v>660</v>
      </c>
      <c r="F9" s="802"/>
      <c r="G9" s="404">
        <v>2</v>
      </c>
    </row>
    <row r="10" spans="1:11" ht="46.5" customHeight="1" x14ac:dyDescent="0.2">
      <c r="B10" s="158" t="s">
        <v>86</v>
      </c>
      <c r="C10" s="306" t="s">
        <v>67</v>
      </c>
      <c r="D10" s="307" t="s">
        <v>87</v>
      </c>
      <c r="E10" s="798" t="s">
        <v>661</v>
      </c>
      <c r="F10" s="798"/>
      <c r="G10" s="405">
        <v>3</v>
      </c>
    </row>
    <row r="11" spans="1:11" ht="46.5" customHeight="1" x14ac:dyDescent="0.2">
      <c r="B11" s="158" t="s">
        <v>86</v>
      </c>
      <c r="C11" s="306" t="s">
        <v>68</v>
      </c>
      <c r="D11" s="307" t="s">
        <v>87</v>
      </c>
      <c r="E11" s="798" t="s">
        <v>662</v>
      </c>
      <c r="F11" s="798"/>
      <c r="G11" s="405">
        <v>6</v>
      </c>
    </row>
    <row r="12" spans="1:11" ht="46.5" customHeight="1" x14ac:dyDescent="0.2">
      <c r="B12" s="158" t="s">
        <v>86</v>
      </c>
      <c r="C12" s="306" t="s">
        <v>21</v>
      </c>
      <c r="D12" s="307" t="s">
        <v>87</v>
      </c>
      <c r="E12" s="798" t="s">
        <v>663</v>
      </c>
      <c r="F12" s="798"/>
      <c r="G12" s="405">
        <v>8</v>
      </c>
    </row>
    <row r="13" spans="1:11" ht="46.5" customHeight="1" x14ac:dyDescent="0.2">
      <c r="B13" s="158" t="s">
        <v>86</v>
      </c>
      <c r="C13" s="306" t="s">
        <v>22</v>
      </c>
      <c r="D13" s="307" t="s">
        <v>87</v>
      </c>
      <c r="E13" s="798" t="s">
        <v>664</v>
      </c>
      <c r="F13" s="798"/>
      <c r="G13" s="405">
        <v>11</v>
      </c>
    </row>
    <row r="14" spans="1:11" ht="46.5" customHeight="1" x14ac:dyDescent="0.2">
      <c r="B14" s="158" t="s">
        <v>86</v>
      </c>
      <c r="C14" s="306" t="s">
        <v>23</v>
      </c>
      <c r="D14" s="307" t="s">
        <v>87</v>
      </c>
      <c r="E14" s="798" t="s">
        <v>681</v>
      </c>
      <c r="F14" s="798"/>
      <c r="G14" s="405">
        <v>13</v>
      </c>
      <c r="K14" s="159"/>
    </row>
    <row r="15" spans="1:11" ht="46.5" customHeight="1" x14ac:dyDescent="0.2">
      <c r="B15" s="158" t="s">
        <v>86</v>
      </c>
      <c r="C15" s="306" t="s">
        <v>435</v>
      </c>
      <c r="D15" s="307" t="s">
        <v>87</v>
      </c>
      <c r="E15" s="798" t="s">
        <v>665</v>
      </c>
      <c r="F15" s="798"/>
      <c r="G15" s="405">
        <v>15</v>
      </c>
      <c r="K15" s="159"/>
    </row>
    <row r="16" spans="1:11" ht="46.5" customHeight="1" x14ac:dyDescent="0.2">
      <c r="B16" s="158" t="s">
        <v>86</v>
      </c>
      <c r="C16" s="306" t="s">
        <v>436</v>
      </c>
      <c r="D16" s="307" t="s">
        <v>87</v>
      </c>
      <c r="E16" s="798" t="s">
        <v>666</v>
      </c>
      <c r="F16" s="798"/>
      <c r="G16" s="405">
        <v>18</v>
      </c>
    </row>
    <row r="17" spans="2:11" ht="46.5" customHeight="1" x14ac:dyDescent="0.2">
      <c r="B17" s="158" t="s">
        <v>86</v>
      </c>
      <c r="C17" s="306" t="s">
        <v>437</v>
      </c>
      <c r="D17" s="307" t="s">
        <v>87</v>
      </c>
      <c r="E17" s="798" t="s">
        <v>667</v>
      </c>
      <c r="F17" s="798"/>
      <c r="G17" s="405">
        <v>20</v>
      </c>
      <c r="K17" s="159"/>
    </row>
    <row r="18" spans="2:11" ht="46.5" customHeight="1" x14ac:dyDescent="0.2">
      <c r="B18" s="158" t="s">
        <v>86</v>
      </c>
      <c r="C18" s="306" t="s">
        <v>438</v>
      </c>
      <c r="D18" s="307" t="s">
        <v>87</v>
      </c>
      <c r="E18" s="798" t="s">
        <v>668</v>
      </c>
      <c r="F18" s="798"/>
      <c r="G18" s="405">
        <v>23</v>
      </c>
    </row>
    <row r="19" spans="2:11" ht="46.5" customHeight="1" x14ac:dyDescent="0.2">
      <c r="B19" s="158" t="s">
        <v>86</v>
      </c>
      <c r="C19" s="306" t="s">
        <v>439</v>
      </c>
      <c r="D19" s="307" t="s">
        <v>87</v>
      </c>
      <c r="E19" s="798" t="s">
        <v>669</v>
      </c>
      <c r="F19" s="798"/>
      <c r="G19" s="405">
        <v>25</v>
      </c>
      <c r="K19" s="159"/>
    </row>
    <row r="20" spans="2:11" ht="46.5" customHeight="1" x14ac:dyDescent="0.2">
      <c r="B20" s="158" t="s">
        <v>86</v>
      </c>
      <c r="C20" s="306" t="s">
        <v>440</v>
      </c>
      <c r="D20" s="307" t="s">
        <v>87</v>
      </c>
      <c r="E20" s="798" t="s">
        <v>670</v>
      </c>
      <c r="F20" s="798"/>
      <c r="G20" s="405">
        <v>28</v>
      </c>
    </row>
    <row r="21" spans="2:11" ht="46.5" customHeight="1" x14ac:dyDescent="0.2">
      <c r="B21" s="158" t="s">
        <v>86</v>
      </c>
      <c r="C21" s="306" t="s">
        <v>441</v>
      </c>
      <c r="D21" s="307" t="s">
        <v>87</v>
      </c>
      <c r="E21" s="798" t="s">
        <v>671</v>
      </c>
      <c r="F21" s="798"/>
      <c r="G21" s="405">
        <v>30</v>
      </c>
      <c r="K21" s="159"/>
    </row>
    <row r="22" spans="2:11" ht="46.5" customHeight="1" x14ac:dyDescent="0.2">
      <c r="B22" s="158" t="s">
        <v>86</v>
      </c>
      <c r="C22" s="306" t="s">
        <v>653</v>
      </c>
      <c r="D22" s="307" t="s">
        <v>87</v>
      </c>
      <c r="E22" s="798" t="s">
        <v>672</v>
      </c>
      <c r="F22" s="798"/>
      <c r="G22" s="405">
        <v>33</v>
      </c>
    </row>
    <row r="23" spans="2:11" ht="46.5" customHeight="1" x14ac:dyDescent="0.2">
      <c r="B23" s="158" t="s">
        <v>86</v>
      </c>
      <c r="C23" s="306" t="s">
        <v>442</v>
      </c>
      <c r="D23" s="307" t="s">
        <v>87</v>
      </c>
      <c r="E23" s="798" t="s">
        <v>673</v>
      </c>
      <c r="F23" s="798"/>
      <c r="G23" s="405">
        <v>35</v>
      </c>
      <c r="K23" s="159"/>
    </row>
    <row r="24" spans="2:11" ht="57.75" customHeight="1" x14ac:dyDescent="0.2">
      <c r="B24" s="158" t="s">
        <v>86</v>
      </c>
      <c r="C24" s="306" t="s">
        <v>654</v>
      </c>
      <c r="D24" s="307" t="s">
        <v>87</v>
      </c>
      <c r="E24" s="798" t="s">
        <v>674</v>
      </c>
      <c r="F24" s="798"/>
      <c r="G24" s="405">
        <v>38</v>
      </c>
    </row>
    <row r="25" spans="2:11" ht="54.75" customHeight="1" x14ac:dyDescent="0.2">
      <c r="B25" s="158" t="s">
        <v>86</v>
      </c>
      <c r="C25" s="306" t="s">
        <v>25</v>
      </c>
      <c r="D25" s="307" t="s">
        <v>87</v>
      </c>
      <c r="E25" s="798" t="s">
        <v>675</v>
      </c>
      <c r="F25" s="798"/>
      <c r="G25" s="405">
        <v>40</v>
      </c>
    </row>
    <row r="26" spans="2:11" ht="46.5" customHeight="1" x14ac:dyDescent="0.2">
      <c r="B26" s="158" t="s">
        <v>86</v>
      </c>
      <c r="C26" s="306" t="s">
        <v>26</v>
      </c>
      <c r="D26" s="307" t="s">
        <v>87</v>
      </c>
      <c r="E26" s="798" t="s">
        <v>676</v>
      </c>
      <c r="F26" s="798"/>
      <c r="G26" s="405">
        <v>44</v>
      </c>
    </row>
    <row r="27" spans="2:11" ht="63" customHeight="1" x14ac:dyDescent="0.2">
      <c r="B27" s="158" t="s">
        <v>86</v>
      </c>
      <c r="C27" s="306" t="s">
        <v>27</v>
      </c>
      <c r="D27" s="307" t="s">
        <v>87</v>
      </c>
      <c r="E27" s="798" t="s">
        <v>677</v>
      </c>
      <c r="F27" s="798"/>
      <c r="G27" s="405">
        <v>51</v>
      </c>
      <c r="K27" s="159"/>
    </row>
    <row r="28" spans="2:11" ht="46.5" customHeight="1" x14ac:dyDescent="0.2">
      <c r="B28" s="158" t="s">
        <v>86</v>
      </c>
      <c r="C28" s="306" t="s">
        <v>28</v>
      </c>
      <c r="D28" s="307" t="s">
        <v>87</v>
      </c>
      <c r="E28" s="798" t="s">
        <v>678</v>
      </c>
      <c r="F28" s="798"/>
      <c r="G28" s="405">
        <v>59</v>
      </c>
      <c r="K28" s="159"/>
    </row>
    <row r="29" spans="2:11" ht="46.5" customHeight="1" x14ac:dyDescent="0.2">
      <c r="B29" s="158" t="s">
        <v>86</v>
      </c>
      <c r="C29" s="306" t="s">
        <v>29</v>
      </c>
      <c r="D29" s="307" t="s">
        <v>87</v>
      </c>
      <c r="E29" s="798" t="s">
        <v>679</v>
      </c>
      <c r="F29" s="798"/>
      <c r="G29" s="405">
        <v>66</v>
      </c>
      <c r="K29" s="159"/>
    </row>
    <row r="30" spans="2:11" ht="54.75" customHeight="1" x14ac:dyDescent="0.2">
      <c r="B30" s="158" t="s">
        <v>86</v>
      </c>
      <c r="C30" s="306" t="s">
        <v>30</v>
      </c>
      <c r="D30" s="307" t="s">
        <v>87</v>
      </c>
      <c r="E30" s="798" t="s">
        <v>680</v>
      </c>
      <c r="F30" s="798"/>
      <c r="G30" s="405">
        <v>71</v>
      </c>
      <c r="K30" s="159"/>
    </row>
    <row r="31" spans="2:11" ht="58.5" customHeight="1" x14ac:dyDescent="0.2">
      <c r="B31" s="158" t="s">
        <v>86</v>
      </c>
      <c r="C31" s="306" t="s">
        <v>2</v>
      </c>
      <c r="D31" s="307" t="s">
        <v>87</v>
      </c>
      <c r="E31" s="798" t="s">
        <v>444</v>
      </c>
      <c r="F31" s="798"/>
      <c r="G31" s="405">
        <v>77</v>
      </c>
    </row>
    <row r="32" spans="2:11" ht="58.5" customHeight="1" x14ac:dyDescent="0.2">
      <c r="B32" s="158" t="s">
        <v>86</v>
      </c>
      <c r="C32" s="306" t="s">
        <v>3</v>
      </c>
      <c r="D32" s="307" t="s">
        <v>87</v>
      </c>
      <c r="E32" s="798" t="s">
        <v>443</v>
      </c>
      <c r="F32" s="798"/>
      <c r="G32" s="405">
        <v>80</v>
      </c>
      <c r="K32" s="159"/>
    </row>
    <row r="33" spans="2:11" ht="58.5" customHeight="1" x14ac:dyDescent="0.2">
      <c r="B33" s="158" t="s">
        <v>86</v>
      </c>
      <c r="C33" s="306" t="s">
        <v>4</v>
      </c>
      <c r="D33" s="307" t="s">
        <v>87</v>
      </c>
      <c r="E33" s="798" t="s">
        <v>445</v>
      </c>
      <c r="F33" s="798"/>
      <c r="G33" s="405">
        <v>83</v>
      </c>
      <c r="K33" s="159"/>
    </row>
    <row r="34" spans="2:11" ht="58.5" customHeight="1" x14ac:dyDescent="0.2">
      <c r="B34" s="158" t="s">
        <v>86</v>
      </c>
      <c r="C34" s="306" t="s">
        <v>5</v>
      </c>
      <c r="D34" s="307" t="s">
        <v>87</v>
      </c>
      <c r="E34" s="798" t="s">
        <v>446</v>
      </c>
      <c r="F34" s="798"/>
      <c r="G34" s="405">
        <v>86</v>
      </c>
    </row>
    <row r="35" spans="2:11" ht="58.5" customHeight="1" x14ac:dyDescent="0.2">
      <c r="B35" s="158" t="s">
        <v>86</v>
      </c>
      <c r="C35" s="306" t="s">
        <v>7</v>
      </c>
      <c r="D35" s="307" t="s">
        <v>87</v>
      </c>
      <c r="E35" s="798" t="s">
        <v>447</v>
      </c>
      <c r="F35" s="798"/>
      <c r="G35" s="405">
        <v>89</v>
      </c>
    </row>
    <row r="36" spans="2:11" ht="58.5" customHeight="1" x14ac:dyDescent="0.2">
      <c r="B36" s="158" t="s">
        <v>86</v>
      </c>
      <c r="C36" s="306" t="s">
        <v>173</v>
      </c>
      <c r="D36" s="307" t="s">
        <v>87</v>
      </c>
      <c r="E36" s="798" t="s">
        <v>448</v>
      </c>
      <c r="F36" s="798"/>
      <c r="G36" s="405">
        <v>92</v>
      </c>
    </row>
    <row r="37" spans="2:11" ht="58.5" customHeight="1" x14ac:dyDescent="0.2">
      <c r="B37" s="158" t="s">
        <v>86</v>
      </c>
      <c r="C37" s="306" t="s">
        <v>457</v>
      </c>
      <c r="D37" s="307" t="s">
        <v>87</v>
      </c>
      <c r="E37" s="798" t="s">
        <v>449</v>
      </c>
      <c r="F37" s="798"/>
      <c r="G37" s="405">
        <v>95</v>
      </c>
    </row>
    <row r="38" spans="2:11" ht="58.5" customHeight="1" x14ac:dyDescent="0.2">
      <c r="B38" s="158" t="s">
        <v>86</v>
      </c>
      <c r="C38" s="306" t="s">
        <v>458</v>
      </c>
      <c r="D38" s="307" t="s">
        <v>87</v>
      </c>
      <c r="E38" s="798" t="s">
        <v>450</v>
      </c>
      <c r="F38" s="798"/>
      <c r="G38" s="405">
        <v>98</v>
      </c>
    </row>
    <row r="39" spans="2:11" ht="58.5" customHeight="1" x14ac:dyDescent="0.2">
      <c r="B39" s="158" t="s">
        <v>86</v>
      </c>
      <c r="C39" s="306" t="s">
        <v>459</v>
      </c>
      <c r="D39" s="307" t="s">
        <v>87</v>
      </c>
      <c r="E39" s="798" t="s">
        <v>451</v>
      </c>
      <c r="F39" s="798"/>
      <c r="G39" s="405">
        <v>101</v>
      </c>
    </row>
    <row r="40" spans="2:11" ht="46.5" customHeight="1" x14ac:dyDescent="0.2">
      <c r="B40" s="158" t="s">
        <v>86</v>
      </c>
      <c r="C40" s="306" t="s">
        <v>235</v>
      </c>
      <c r="D40" s="307" t="s">
        <v>87</v>
      </c>
      <c r="E40" s="798" t="s">
        <v>11</v>
      </c>
      <c r="F40" s="798"/>
      <c r="G40" s="405">
        <v>104</v>
      </c>
    </row>
    <row r="41" spans="2:11" ht="46.5" customHeight="1" x14ac:dyDescent="0.2">
      <c r="B41" s="158" t="s">
        <v>86</v>
      </c>
      <c r="C41" s="306" t="s">
        <v>236</v>
      </c>
      <c r="D41" s="307" t="s">
        <v>87</v>
      </c>
      <c r="E41" s="798" t="s">
        <v>239</v>
      </c>
      <c r="F41" s="798"/>
      <c r="G41" s="405">
        <v>106</v>
      </c>
    </row>
    <row r="42" spans="2:11" ht="46.5" customHeight="1" x14ac:dyDescent="0.2">
      <c r="B42" s="160" t="s">
        <v>86</v>
      </c>
      <c r="C42" s="308" t="s">
        <v>237</v>
      </c>
      <c r="D42" s="309" t="s">
        <v>87</v>
      </c>
      <c r="E42" s="797" t="s">
        <v>238</v>
      </c>
      <c r="F42" s="797"/>
      <c r="G42" s="406">
        <v>107</v>
      </c>
    </row>
    <row r="43" spans="2:11" x14ac:dyDescent="0.35">
      <c r="E43" s="299"/>
    </row>
    <row r="44" spans="2:11" ht="18.75" customHeight="1" x14ac:dyDescent="0.35">
      <c r="B44" s="161"/>
      <c r="C44" s="312" t="s">
        <v>88</v>
      </c>
      <c r="D44" s="313"/>
      <c r="E44" s="796" t="s">
        <v>89</v>
      </c>
      <c r="F44" s="796"/>
    </row>
    <row r="45" spans="2:11" x14ac:dyDescent="0.35">
      <c r="B45" s="161"/>
      <c r="D45" s="314"/>
      <c r="E45" s="795" t="s">
        <v>90</v>
      </c>
      <c r="F45" s="795"/>
    </row>
    <row r="46" spans="2:11" x14ac:dyDescent="0.35">
      <c r="B46" s="161"/>
      <c r="D46" s="314"/>
      <c r="E46" s="795" t="s">
        <v>91</v>
      </c>
      <c r="F46" s="795"/>
    </row>
    <row r="47" spans="2:11" x14ac:dyDescent="0.35">
      <c r="B47" s="161"/>
      <c r="C47" s="312" t="s">
        <v>170</v>
      </c>
      <c r="D47" s="314"/>
      <c r="E47" s="301" t="s">
        <v>169</v>
      </c>
      <c r="F47" s="302"/>
    </row>
    <row r="48" spans="2:11" x14ac:dyDescent="0.35">
      <c r="B48" s="161"/>
      <c r="D48" s="314"/>
      <c r="E48" s="302"/>
      <c r="F48" s="302"/>
    </row>
    <row r="49" spans="2:6" x14ac:dyDescent="0.35">
      <c r="B49" s="161"/>
      <c r="D49" s="314"/>
      <c r="E49" s="302"/>
      <c r="F49" s="302"/>
    </row>
    <row r="50" spans="2:6" x14ac:dyDescent="0.35">
      <c r="B50" s="161"/>
      <c r="D50" s="314"/>
      <c r="E50" s="302"/>
      <c r="F50" s="302"/>
    </row>
    <row r="51" spans="2:6" x14ac:dyDescent="0.35">
      <c r="B51" s="161"/>
      <c r="D51" s="314"/>
      <c r="E51" s="302"/>
      <c r="F51" s="302"/>
    </row>
    <row r="52" spans="2:6" x14ac:dyDescent="0.35">
      <c r="B52" s="161"/>
      <c r="D52" s="314"/>
      <c r="E52" s="302"/>
      <c r="F52" s="302"/>
    </row>
    <row r="53" spans="2:6" x14ac:dyDescent="0.35">
      <c r="B53" s="161"/>
      <c r="D53" s="314"/>
      <c r="E53" s="302"/>
      <c r="F53" s="302"/>
    </row>
    <row r="54" spans="2:6" x14ac:dyDescent="0.35">
      <c r="B54" s="161"/>
      <c r="D54" s="314"/>
      <c r="E54" s="302"/>
      <c r="F54" s="302"/>
    </row>
  </sheetData>
  <mergeCells count="40">
    <mergeCell ref="E39:F39"/>
    <mergeCell ref="E20:F20"/>
    <mergeCell ref="E21:F21"/>
    <mergeCell ref="E22:F22"/>
    <mergeCell ref="E23:F23"/>
    <mergeCell ref="E24:F24"/>
    <mergeCell ref="E29:F29"/>
    <mergeCell ref="D4:F4"/>
    <mergeCell ref="B6:F6"/>
    <mergeCell ref="E10:F10"/>
    <mergeCell ref="E9:F9"/>
    <mergeCell ref="B7:F7"/>
    <mergeCell ref="E11:F11"/>
    <mergeCell ref="E33:F33"/>
    <mergeCell ref="E34:F34"/>
    <mergeCell ref="E25:F25"/>
    <mergeCell ref="E15:F15"/>
    <mergeCell ref="E12:F12"/>
    <mergeCell ref="E13:F13"/>
    <mergeCell ref="E14:F14"/>
    <mergeCell ref="E16:F16"/>
    <mergeCell ref="E17:F17"/>
    <mergeCell ref="E18:F18"/>
    <mergeCell ref="E19:F19"/>
    <mergeCell ref="E46:F46"/>
    <mergeCell ref="E45:F45"/>
    <mergeCell ref="E44:F44"/>
    <mergeCell ref="E42:F42"/>
    <mergeCell ref="E26:F26"/>
    <mergeCell ref="E27:F27"/>
    <mergeCell ref="E30:F30"/>
    <mergeCell ref="E28:F28"/>
    <mergeCell ref="E41:F41"/>
    <mergeCell ref="E31:F31"/>
    <mergeCell ref="E35:F35"/>
    <mergeCell ref="E32:F32"/>
    <mergeCell ref="E40:F40"/>
    <mergeCell ref="E36:F36"/>
    <mergeCell ref="E37:F37"/>
    <mergeCell ref="E38:F38"/>
  </mergeCells>
  <phoneticPr fontId="3" type="noConversion"/>
  <hyperlinks>
    <hyperlink ref="C9" location="'T 1.1'!A1" display="T 1.1"/>
    <hyperlink ref="C10" location="'T 1.2'!A1" display="T 1.2"/>
    <hyperlink ref="C11" location="'T 1.3'!A1" display="T 1.3"/>
    <hyperlink ref="C25" location="'T 4.1'!A1" display="T 4.1"/>
    <hyperlink ref="C42" location="'Annexe 3'!A1" display="Annexe 3"/>
    <hyperlink ref="C15" location="'T 2.4'!A1" display="T 2.3"/>
    <hyperlink ref="B7" r:id="rId1"/>
    <hyperlink ref="C26" location="'T 4.2'!A1" display="T 4.2"/>
    <hyperlink ref="C27" location="'T 4.3'!A1" display="T 4.3"/>
    <hyperlink ref="C30" location="'T 4.6'!A1" display="T 4.6"/>
    <hyperlink ref="C34" location="'T 5.4'!A1" display="T 5.4"/>
    <hyperlink ref="C41" location="'Annexe 2'!A1" display="Annexe 2"/>
    <hyperlink ref="C31" location="'T 5.1'!A1" display="T 5.1"/>
    <hyperlink ref="C32" location="'T 5.2'!A1" display="T 5.2"/>
    <hyperlink ref="C33" location="'T 5.3'!A1" display="T 5.3"/>
    <hyperlink ref="C28" location="'T 4.4'!A1" display="T 4.4"/>
    <hyperlink ref="C29" location="'T 4.5'!A1" display="T 4.5"/>
    <hyperlink ref="C35" location="'T 5.5'!A1" display="T 5.4"/>
    <hyperlink ref="C36" location="'T 5.6'!A1" display="T 5.6"/>
    <hyperlink ref="C40" location="'Annexe 1'!A1" display="Annexe 1"/>
    <hyperlink ref="C12" location="'T 2.1'!A1" display="T 2.1"/>
    <hyperlink ref="C13" location="'T 2.2'!A1" display="T 2.2"/>
    <hyperlink ref="C14" location="'T 2.3'!A1" display="T 2.3"/>
    <hyperlink ref="C16" location="'T 2.5'!A1" display="T 2.5"/>
    <hyperlink ref="C17" location="'T 2.6'!A1" display="T 2.6"/>
    <hyperlink ref="C18" location="'T 2.7'!A1" display="T 2.7"/>
    <hyperlink ref="C19" location="'T 2.8'!A1" display="T 2.8"/>
    <hyperlink ref="C20" location="'T 2.9'!A1" display="T 2.9"/>
    <hyperlink ref="C21" location="'T 3.1'!A1" display="T 3.1"/>
    <hyperlink ref="C22" location="'T 3.1.c'!Zone_d_impression" display="T 3.1"/>
    <hyperlink ref="C23" location="'T 3.2'!A1" display="T 3.2"/>
    <hyperlink ref="C24" location="'T 3.2.c'!A1" display="T 3.2"/>
    <hyperlink ref="C37" location="'T 5.7'!A1" display="T 5.7"/>
    <hyperlink ref="C38" location="'T 5.8'!A1" display="T 5.8"/>
    <hyperlink ref="C39" location="'T 5.9'!A1" display="T 5.9"/>
  </hyperlinks>
  <printOptions horizontalCentered="1" verticalCentered="1"/>
  <pageMargins left="0.59055118110236227" right="0.59055118110236227" top="0.59055118110236227" bottom="0.59055118110236227" header="0.23622047244094491" footer="0.35433070866141736"/>
  <pageSetup paperSize="9" scale="38" orientation="portrait" useFirstPageNumber="1" r:id="rId2"/>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Y55"/>
  <sheetViews>
    <sheetView zoomScaleNormal="100" zoomScalePageLayoutView="85" workbookViewId="0"/>
  </sheetViews>
  <sheetFormatPr baseColWidth="10" defaultRowHeight="12.75" x14ac:dyDescent="0.2"/>
  <cols>
    <col min="1" max="1" width="5.28515625" customWidth="1"/>
    <col min="2" max="2" width="33.42578125" customWidth="1"/>
    <col min="3" max="10" width="15.7109375" customWidth="1"/>
    <col min="11" max="11" width="15.7109375" style="74" customWidth="1"/>
    <col min="12" max="12" width="8.5703125" customWidth="1"/>
    <col min="13" max="13" width="35.42578125" customWidth="1"/>
    <col min="14" max="22" width="15.7109375" customWidth="1"/>
    <col min="23" max="23" width="6.42578125" customWidth="1"/>
    <col min="24" max="24" width="32.7109375" customWidth="1"/>
    <col min="25" max="32" width="15.7109375" customWidth="1"/>
    <col min="33" max="33" width="15.7109375" style="74" customWidth="1"/>
    <col min="34" max="34" width="5.85546875" customWidth="1"/>
    <col min="35" max="35" width="34.28515625" customWidth="1"/>
    <col min="36" max="43" width="15.7109375" customWidth="1"/>
    <col min="44" max="44" width="15.7109375" style="74" customWidth="1"/>
    <col min="45" max="45" width="5.85546875" customWidth="1"/>
    <col min="46" max="46" width="33.140625" customWidth="1"/>
    <col min="47" max="54" width="15.7109375" customWidth="1"/>
    <col min="55" max="55" width="15.7109375" style="74" customWidth="1"/>
    <col min="56" max="56" width="4.85546875" customWidth="1"/>
    <col min="57" max="57" width="33.5703125" customWidth="1"/>
    <col min="58" max="65" width="15.7109375" customWidth="1"/>
    <col min="66" max="66" width="15.7109375" style="74" customWidth="1"/>
    <col min="67" max="67" width="6.7109375" customWidth="1"/>
    <col min="68" max="68" width="30.85546875" customWidth="1"/>
    <col min="69" max="76" width="15.7109375" customWidth="1"/>
    <col min="77" max="77" width="15.7109375" style="74" customWidth="1"/>
  </cols>
  <sheetData>
    <row r="1" spans="1:77" s="12" customFormat="1" ht="20.25" x14ac:dyDescent="0.3">
      <c r="A1" s="9" t="s">
        <v>761</v>
      </c>
      <c r="B1" s="29"/>
      <c r="C1" s="49"/>
      <c r="D1" s="49"/>
      <c r="E1" s="49"/>
      <c r="F1" s="49"/>
      <c r="G1" s="49"/>
      <c r="H1" s="49"/>
      <c r="I1" s="49"/>
      <c r="J1" s="49"/>
      <c r="K1" s="69"/>
      <c r="L1" s="28"/>
      <c r="M1" s="29"/>
      <c r="N1" s="164"/>
      <c r="O1" s="164"/>
      <c r="P1" s="164"/>
      <c r="Q1" s="164"/>
      <c r="R1" s="164"/>
      <c r="S1" s="164"/>
      <c r="T1" s="164"/>
      <c r="U1" s="164"/>
      <c r="V1" s="165"/>
      <c r="W1" s="48"/>
      <c r="X1" s="57"/>
      <c r="Y1" s="46"/>
      <c r="Z1" s="46"/>
      <c r="AA1" s="46"/>
      <c r="AB1" s="46"/>
      <c r="AC1" s="46"/>
      <c r="AD1" s="46"/>
      <c r="AE1" s="46"/>
      <c r="AF1" s="46"/>
      <c r="AG1" s="69"/>
      <c r="AH1" s="48"/>
      <c r="AI1" s="57"/>
      <c r="AJ1" s="46"/>
      <c r="AK1" s="46"/>
      <c r="AL1" s="46"/>
      <c r="AM1" s="46"/>
      <c r="AN1" s="46"/>
      <c r="AO1" s="46"/>
      <c r="AP1" s="46"/>
      <c r="AQ1" s="46"/>
      <c r="AR1" s="69"/>
      <c r="AS1" s="48"/>
      <c r="AT1" s="58"/>
      <c r="AU1" s="59"/>
      <c r="AV1" s="59"/>
      <c r="AW1" s="59"/>
      <c r="AX1" s="59"/>
      <c r="AY1" s="46"/>
      <c r="AZ1" s="46"/>
      <c r="BA1" s="46"/>
      <c r="BB1" s="46"/>
      <c r="BC1" s="69"/>
      <c r="BD1" s="48"/>
      <c r="BE1" s="56"/>
      <c r="BF1" s="59"/>
      <c r="BG1" s="59"/>
      <c r="BH1" s="59"/>
      <c r="BI1" s="59"/>
      <c r="BJ1" s="59"/>
      <c r="BK1" s="59"/>
      <c r="BL1" s="59"/>
      <c r="BM1" s="59"/>
      <c r="BN1" s="78"/>
      <c r="BO1" s="48"/>
      <c r="BP1" s="56"/>
      <c r="BQ1" s="59"/>
      <c r="BR1" s="59"/>
      <c r="BS1" s="59"/>
      <c r="BT1" s="59"/>
      <c r="BU1" s="59"/>
      <c r="BV1" s="59"/>
      <c r="BW1" s="59"/>
      <c r="BX1" s="59"/>
      <c r="BY1" s="78"/>
    </row>
    <row r="2" spans="1:77" s="12" customFormat="1" ht="12.75" customHeight="1" x14ac:dyDescent="0.3">
      <c r="A2" s="8"/>
      <c r="B2" s="29"/>
      <c r="C2" s="49"/>
      <c r="D2" s="49"/>
      <c r="E2" s="49"/>
      <c r="F2" s="49"/>
      <c r="G2" s="49"/>
      <c r="H2" s="49"/>
      <c r="I2" s="49"/>
      <c r="J2" s="49"/>
      <c r="K2" s="69"/>
      <c r="M2" s="20"/>
      <c r="N2" s="31"/>
      <c r="O2" s="31"/>
      <c r="P2" s="31"/>
      <c r="Q2" s="31"/>
      <c r="R2" s="31"/>
      <c r="S2" s="31"/>
      <c r="T2" s="31"/>
      <c r="U2" s="31"/>
      <c r="V2" s="32"/>
      <c r="W2" s="48"/>
      <c r="X2" s="57"/>
      <c r="Y2" s="46"/>
      <c r="Z2" s="46"/>
      <c r="AA2" s="46"/>
      <c r="AB2" s="46"/>
      <c r="AC2" s="46"/>
      <c r="AD2" s="46"/>
      <c r="AE2" s="46"/>
      <c r="AF2" s="46"/>
      <c r="AG2" s="69"/>
      <c r="AH2" s="48"/>
      <c r="AI2" s="57"/>
      <c r="AJ2" s="46"/>
      <c r="AK2" s="46"/>
      <c r="AL2" s="46"/>
      <c r="AM2" s="46"/>
      <c r="AN2" s="46"/>
      <c r="AO2" s="46"/>
      <c r="AP2" s="46"/>
      <c r="AQ2" s="46"/>
      <c r="AR2" s="69"/>
      <c r="AS2" s="48"/>
      <c r="AT2" s="58"/>
      <c r="AU2" s="59"/>
      <c r="AV2" s="59"/>
      <c r="AW2" s="59"/>
      <c r="AX2" s="59"/>
      <c r="AY2" s="46"/>
      <c r="AZ2" s="46"/>
      <c r="BA2" s="46"/>
      <c r="BB2" s="46"/>
      <c r="BC2" s="69"/>
      <c r="BD2" s="48"/>
      <c r="BE2" s="56"/>
      <c r="BF2" s="59"/>
      <c r="BG2" s="59"/>
      <c r="BH2" s="59"/>
      <c r="BI2" s="59"/>
      <c r="BJ2" s="59"/>
      <c r="BK2" s="59"/>
      <c r="BL2" s="59"/>
      <c r="BM2" s="59"/>
      <c r="BN2" s="78"/>
      <c r="BO2" s="48"/>
      <c r="BP2" s="56"/>
      <c r="BQ2" s="59"/>
      <c r="BR2" s="59"/>
      <c r="BS2" s="59"/>
      <c r="BT2" s="59"/>
      <c r="BU2" s="59"/>
      <c r="BV2" s="59"/>
      <c r="BW2" s="59"/>
      <c r="BX2" s="59"/>
      <c r="BY2" s="78"/>
    </row>
    <row r="3" spans="1:77" x14ac:dyDescent="0.2">
      <c r="A3" s="12"/>
      <c r="B3" s="20"/>
      <c r="C3" s="31"/>
      <c r="D3" s="31"/>
      <c r="E3" s="31"/>
      <c r="F3" s="31"/>
      <c r="G3" s="31"/>
      <c r="H3" s="31"/>
      <c r="I3" s="31"/>
      <c r="J3" s="31"/>
      <c r="K3" s="70"/>
      <c r="W3" s="12"/>
      <c r="X3" s="12"/>
      <c r="Y3" s="51"/>
      <c r="Z3" s="51"/>
      <c r="AA3" s="51"/>
      <c r="AB3" s="51"/>
      <c r="AC3" s="51"/>
      <c r="AD3" s="51"/>
      <c r="AE3" s="51"/>
      <c r="AF3" s="51"/>
      <c r="AG3" s="75"/>
      <c r="AH3" s="12"/>
      <c r="AI3" s="12"/>
      <c r="AJ3" s="51"/>
      <c r="AK3" s="51"/>
      <c r="AL3" s="51"/>
      <c r="AM3" s="51"/>
      <c r="AN3" s="51"/>
      <c r="AO3" s="51"/>
      <c r="AP3" s="51"/>
      <c r="AQ3" s="51"/>
      <c r="AR3" s="75"/>
      <c r="AS3" s="12"/>
      <c r="AT3" s="26"/>
      <c r="AU3" s="51"/>
      <c r="AV3" s="51"/>
      <c r="AW3" s="51"/>
      <c r="AX3" s="51"/>
      <c r="AY3" s="51"/>
      <c r="AZ3" s="51"/>
      <c r="BA3" s="51"/>
      <c r="BB3" s="51"/>
      <c r="BC3" s="75"/>
      <c r="BD3" s="12"/>
      <c r="BE3" s="12"/>
      <c r="BF3" s="51"/>
      <c r="BG3" s="51"/>
      <c r="BH3" s="51"/>
      <c r="BI3" s="51"/>
      <c r="BJ3" s="51"/>
      <c r="BK3" s="51"/>
      <c r="BL3" s="51"/>
      <c r="BM3" s="51"/>
      <c r="BN3" s="75"/>
      <c r="BO3" s="12"/>
      <c r="BP3" s="12"/>
      <c r="BQ3" s="51"/>
      <c r="BR3" s="51"/>
      <c r="BS3" s="51"/>
      <c r="BT3" s="51"/>
      <c r="BU3" s="51"/>
      <c r="BV3" s="51"/>
      <c r="BW3" s="51"/>
      <c r="BX3" s="51"/>
      <c r="BY3" s="75"/>
    </row>
    <row r="4" spans="1:77" ht="16.5" x14ac:dyDescent="0.25">
      <c r="A4" s="33" t="s">
        <v>300</v>
      </c>
      <c r="B4" s="34"/>
      <c r="C4" s="35"/>
      <c r="D4" s="35"/>
      <c r="E4" s="35"/>
      <c r="F4" s="35"/>
      <c r="G4" s="35"/>
      <c r="H4" s="35"/>
      <c r="I4" s="35"/>
      <c r="J4" s="35"/>
      <c r="K4" s="71"/>
      <c r="L4" s="33" t="s">
        <v>301</v>
      </c>
      <c r="M4" s="34"/>
      <c r="N4" s="35"/>
      <c r="O4" s="35"/>
      <c r="P4" s="35"/>
      <c r="Q4" s="35"/>
      <c r="R4" s="35"/>
      <c r="S4" s="35"/>
      <c r="T4" s="35"/>
      <c r="U4" s="35"/>
      <c r="V4" s="166"/>
      <c r="W4" s="33" t="s">
        <v>302</v>
      </c>
      <c r="X4" s="33"/>
      <c r="Y4" s="52"/>
      <c r="Z4" s="52"/>
      <c r="AA4" s="52"/>
      <c r="AB4" s="52"/>
      <c r="AC4" s="52"/>
      <c r="AD4" s="52"/>
      <c r="AE4" s="52"/>
      <c r="AF4" s="52"/>
      <c r="AG4" s="76"/>
      <c r="AH4" s="33" t="s">
        <v>303</v>
      </c>
      <c r="AI4" s="33"/>
      <c r="AJ4" s="52"/>
      <c r="AK4" s="52"/>
      <c r="AL4" s="52"/>
      <c r="AM4" s="52"/>
      <c r="AN4" s="52"/>
      <c r="AO4" s="52"/>
      <c r="AP4" s="52"/>
      <c r="AQ4" s="52"/>
      <c r="AR4" s="76"/>
      <c r="AS4" s="33" t="s">
        <v>304</v>
      </c>
      <c r="AT4" s="33"/>
      <c r="AU4" s="60"/>
      <c r="AV4" s="60"/>
      <c r="AW4" s="60"/>
      <c r="AX4" s="60"/>
      <c r="AY4" s="52"/>
      <c r="AZ4" s="52"/>
      <c r="BA4" s="52"/>
      <c r="BB4" s="52"/>
      <c r="BC4" s="76"/>
      <c r="BD4" s="33" t="s">
        <v>305</v>
      </c>
      <c r="BE4" s="33"/>
      <c r="BF4" s="60"/>
      <c r="BG4" s="60"/>
      <c r="BH4" s="60"/>
      <c r="BI4" s="60"/>
      <c r="BJ4" s="60"/>
      <c r="BK4" s="60"/>
      <c r="BL4" s="60"/>
      <c r="BM4" s="60"/>
      <c r="BN4" s="79"/>
      <c r="BO4" s="33" t="s">
        <v>306</v>
      </c>
      <c r="BP4" s="61"/>
      <c r="BQ4" s="60"/>
      <c r="BR4" s="60"/>
      <c r="BS4" s="60"/>
      <c r="BT4" s="60"/>
      <c r="BU4" s="60"/>
      <c r="BV4" s="60"/>
      <c r="BW4" s="60"/>
      <c r="BX4" s="60"/>
      <c r="BY4" s="79"/>
    </row>
    <row r="5" spans="1:77" x14ac:dyDescent="0.2">
      <c r="A5" s="24"/>
      <c r="B5" s="20"/>
      <c r="C5" s="31"/>
      <c r="D5" s="31"/>
      <c r="E5" s="31"/>
      <c r="F5" s="31"/>
      <c r="G5" s="31"/>
      <c r="H5" s="31"/>
      <c r="I5" s="31"/>
      <c r="J5" s="31"/>
      <c r="K5" s="70"/>
      <c r="L5" s="24"/>
      <c r="M5" s="20"/>
      <c r="N5" s="31"/>
      <c r="O5" s="31"/>
      <c r="P5" s="31"/>
      <c r="Q5" s="31"/>
      <c r="R5" s="31"/>
      <c r="S5" s="31"/>
      <c r="T5" s="31"/>
      <c r="U5" s="31"/>
      <c r="V5" s="32"/>
      <c r="W5" s="24"/>
      <c r="X5" s="24"/>
      <c r="Y5" s="50"/>
      <c r="Z5" s="50"/>
      <c r="AA5" s="50"/>
      <c r="AB5" s="50"/>
      <c r="AC5" s="50"/>
      <c r="AD5" s="50"/>
      <c r="AE5" s="50"/>
      <c r="AF5" s="50"/>
      <c r="AG5" s="77"/>
      <c r="AH5" s="24"/>
      <c r="AI5" s="24"/>
      <c r="AJ5" s="50"/>
      <c r="AK5" s="50"/>
      <c r="AL5" s="50"/>
      <c r="AM5" s="50"/>
      <c r="AN5" s="50"/>
      <c r="AO5" s="50"/>
      <c r="AP5" s="50"/>
      <c r="AQ5" s="50"/>
      <c r="AR5" s="77"/>
      <c r="AS5" s="24"/>
      <c r="AT5" s="62"/>
      <c r="AU5" s="37"/>
      <c r="AV5" s="37"/>
      <c r="AW5" s="37"/>
      <c r="AX5" s="37"/>
      <c r="AY5" s="50"/>
      <c r="AZ5" s="50"/>
      <c r="BA5" s="50"/>
      <c r="BB5" s="50"/>
      <c r="BC5" s="77"/>
      <c r="BD5" s="24"/>
      <c r="BE5" s="63"/>
      <c r="BF5" s="37"/>
      <c r="BG5" s="37"/>
      <c r="BH5" s="37"/>
      <c r="BI5" s="37"/>
      <c r="BJ5" s="37"/>
      <c r="BK5" s="37"/>
      <c r="BL5" s="37"/>
      <c r="BM5" s="37"/>
      <c r="BN5" s="80"/>
      <c r="BO5" s="24"/>
      <c r="BP5" s="63"/>
      <c r="BQ5" s="37"/>
      <c r="BR5" s="37"/>
      <c r="BS5" s="37"/>
      <c r="BT5" s="37"/>
      <c r="BU5" s="37"/>
      <c r="BV5" s="37"/>
      <c r="BW5" s="37"/>
      <c r="BX5" s="37"/>
      <c r="BY5" s="80"/>
    </row>
    <row r="6" spans="1:77" x14ac:dyDescent="0.2">
      <c r="A6" s="12"/>
      <c r="B6" s="701" t="s">
        <v>560</v>
      </c>
      <c r="C6" s="37"/>
      <c r="D6" s="37"/>
      <c r="E6" s="37"/>
      <c r="F6" s="37"/>
      <c r="G6" s="37"/>
      <c r="H6" s="37"/>
      <c r="I6" s="37"/>
      <c r="J6" s="37"/>
      <c r="K6" s="72"/>
      <c r="L6" s="701" t="s">
        <v>560</v>
      </c>
      <c r="M6" s="36"/>
      <c r="N6" s="37"/>
      <c r="O6" s="37"/>
      <c r="P6" s="37"/>
      <c r="Q6" s="37"/>
      <c r="R6" s="37"/>
      <c r="S6" s="37"/>
      <c r="T6" s="37"/>
      <c r="U6" s="37"/>
      <c r="V6" s="167"/>
      <c r="W6" s="47" t="s">
        <v>560</v>
      </c>
      <c r="X6" s="12"/>
      <c r="Y6" s="51"/>
      <c r="Z6" s="51"/>
      <c r="AA6" s="51"/>
      <c r="AB6" s="51"/>
      <c r="AC6" s="51"/>
      <c r="AD6" s="51"/>
      <c r="AE6" s="51"/>
      <c r="AF6" s="51"/>
      <c r="AG6" s="75"/>
      <c r="AH6" s="47" t="s">
        <v>560</v>
      </c>
      <c r="AI6" s="12"/>
      <c r="AJ6" s="51"/>
      <c r="AK6" s="51"/>
      <c r="AL6" s="51"/>
      <c r="AM6" s="51"/>
      <c r="AN6" s="51"/>
      <c r="AO6" s="51"/>
      <c r="AP6" s="51"/>
      <c r="AQ6" s="51"/>
      <c r="AR6" s="75"/>
      <c r="AS6" s="12"/>
      <c r="AT6" s="26"/>
      <c r="AU6" s="51"/>
      <c r="AV6" s="51"/>
      <c r="AW6" s="51"/>
      <c r="AX6" s="51"/>
      <c r="AY6" s="51"/>
      <c r="AZ6" s="51"/>
      <c r="BA6" s="51"/>
      <c r="BB6" s="51"/>
      <c r="BC6" s="75"/>
      <c r="BD6" s="47" t="s">
        <v>560</v>
      </c>
      <c r="BE6" s="12"/>
      <c r="BF6" s="51"/>
      <c r="BG6" s="51"/>
      <c r="BH6" s="51"/>
      <c r="BI6" s="51"/>
      <c r="BJ6" s="51"/>
      <c r="BK6" s="51"/>
      <c r="BL6" s="51"/>
      <c r="BM6" s="51"/>
      <c r="BN6" s="75"/>
      <c r="BO6" s="47" t="s">
        <v>189</v>
      </c>
      <c r="BP6" s="12"/>
      <c r="BQ6" s="51"/>
      <c r="BR6" s="51"/>
      <c r="BS6" s="51"/>
      <c r="BT6" s="51"/>
      <c r="BU6" s="51"/>
      <c r="BV6" s="51"/>
      <c r="BW6" s="51"/>
      <c r="BX6" s="51"/>
      <c r="BY6" s="75"/>
    </row>
    <row r="7" spans="1:77" x14ac:dyDescent="0.2">
      <c r="A7" s="12"/>
      <c r="B7" s="226" t="s">
        <v>180</v>
      </c>
      <c r="C7" s="489" t="s">
        <v>181</v>
      </c>
      <c r="D7" s="51"/>
      <c r="E7" s="31"/>
      <c r="F7" s="31"/>
      <c r="G7" s="31"/>
      <c r="H7" s="31"/>
      <c r="I7" s="31"/>
      <c r="J7" s="31"/>
      <c r="K7" s="70"/>
      <c r="L7" s="226" t="s">
        <v>183</v>
      </c>
      <c r="M7" s="20"/>
      <c r="N7" s="31"/>
      <c r="O7" s="31"/>
      <c r="P7" s="31"/>
      <c r="Q7" s="31"/>
      <c r="R7" s="31"/>
      <c r="S7" s="31"/>
      <c r="T7" s="31"/>
      <c r="U7" s="31"/>
      <c r="V7" s="32"/>
      <c r="W7" s="47" t="s">
        <v>184</v>
      </c>
      <c r="X7" s="12"/>
      <c r="Y7" s="51"/>
      <c r="Z7" s="51"/>
      <c r="AA7" s="51"/>
      <c r="AB7" s="51"/>
      <c r="AC7" s="51"/>
      <c r="AD7" s="51"/>
      <c r="AE7" s="51"/>
      <c r="AF7" s="51"/>
      <c r="AG7" s="75"/>
      <c r="AH7" s="47" t="s">
        <v>225</v>
      </c>
      <c r="AI7" s="12"/>
      <c r="AJ7" s="51"/>
      <c r="AK7" s="51"/>
      <c r="AL7" s="51"/>
      <c r="AM7" s="51"/>
      <c r="AN7" s="51"/>
      <c r="AO7" s="51"/>
      <c r="AP7" s="51"/>
      <c r="AQ7" s="51"/>
      <c r="AR7" s="75"/>
      <c r="AS7" s="47" t="s">
        <v>332</v>
      </c>
      <c r="AT7" s="26"/>
      <c r="AU7" s="51"/>
      <c r="AV7" s="51"/>
      <c r="AW7" s="51"/>
      <c r="AX7" s="51"/>
      <c r="AY7" s="51"/>
      <c r="AZ7" s="51"/>
      <c r="BA7" s="51"/>
      <c r="BB7" s="51"/>
      <c r="BC7" s="75"/>
      <c r="BD7" s="47" t="s">
        <v>187</v>
      </c>
      <c r="BE7" s="47"/>
      <c r="BF7" s="51"/>
      <c r="BG7" s="51"/>
      <c r="BH7" s="51"/>
      <c r="BI7" s="51"/>
      <c r="BJ7" s="51"/>
      <c r="BK7" s="51"/>
      <c r="BL7" s="51"/>
      <c r="BM7" s="51"/>
      <c r="BN7" s="75"/>
      <c r="BO7" s="226" t="s">
        <v>561</v>
      </c>
      <c r="BP7" s="12"/>
      <c r="BQ7" s="51"/>
      <c r="BR7" s="51"/>
      <c r="BS7" s="51"/>
      <c r="BT7" s="51"/>
      <c r="BU7" s="51"/>
      <c r="BV7" s="51"/>
      <c r="BW7" s="51"/>
      <c r="BX7" s="51"/>
      <c r="BY7" s="75"/>
    </row>
    <row r="8" spans="1:77" x14ac:dyDescent="0.2">
      <c r="A8" s="7"/>
      <c r="B8" s="218"/>
      <c r="C8" s="32"/>
      <c r="D8" s="32"/>
      <c r="E8" s="32"/>
      <c r="F8" s="32"/>
      <c r="G8" s="32"/>
      <c r="H8" s="32"/>
      <c r="I8" s="32"/>
      <c r="J8" s="32"/>
      <c r="K8" s="70"/>
      <c r="L8" s="47" t="s">
        <v>217</v>
      </c>
      <c r="M8" s="21"/>
      <c r="N8" s="32"/>
      <c r="O8" s="32"/>
      <c r="P8" s="32"/>
      <c r="Q8" s="32"/>
      <c r="R8" s="32"/>
      <c r="S8" s="32"/>
      <c r="T8" s="32"/>
      <c r="U8" s="32"/>
      <c r="V8" s="32"/>
      <c r="W8" s="226" t="s">
        <v>183</v>
      </c>
      <c r="X8" s="12"/>
      <c r="Y8" s="51"/>
      <c r="Z8" s="51"/>
      <c r="AA8" s="51"/>
      <c r="AB8" s="51"/>
      <c r="AC8" s="51"/>
      <c r="AD8" s="51"/>
      <c r="AE8" s="51"/>
      <c r="AF8" s="51"/>
      <c r="AG8" s="75"/>
      <c r="AH8" s="226" t="s">
        <v>183</v>
      </c>
      <c r="AI8" s="12"/>
      <c r="AJ8" s="51"/>
      <c r="AK8" s="51"/>
      <c r="AL8" s="51"/>
      <c r="AM8" s="51"/>
      <c r="AN8" s="51"/>
      <c r="AO8" s="51"/>
      <c r="AP8" s="51"/>
      <c r="AQ8" s="51"/>
      <c r="AR8" s="75"/>
      <c r="AS8" s="226" t="s">
        <v>561</v>
      </c>
      <c r="AT8" s="26"/>
      <c r="AU8" s="51"/>
      <c r="AV8" s="51"/>
      <c r="AW8" s="51"/>
      <c r="AX8" s="51"/>
      <c r="AY8" s="51"/>
      <c r="AZ8" s="51"/>
      <c r="BA8" s="51"/>
      <c r="BB8" s="51"/>
      <c r="BC8" s="75"/>
      <c r="BD8" s="226" t="s">
        <v>183</v>
      </c>
      <c r="BE8" s="47"/>
      <c r="BF8" s="51"/>
      <c r="BG8" s="51"/>
      <c r="BH8" s="51"/>
      <c r="BI8" s="51"/>
      <c r="BJ8" s="51"/>
      <c r="BK8" s="51"/>
      <c r="BL8" s="51"/>
      <c r="BM8" s="51"/>
      <c r="BN8" s="75"/>
      <c r="BP8" s="12"/>
      <c r="BQ8" s="51"/>
      <c r="BR8" s="51"/>
      <c r="BS8" s="51"/>
      <c r="BT8" s="51"/>
      <c r="BU8" s="51"/>
      <c r="BV8" s="51"/>
      <c r="BW8" s="51"/>
      <c r="BX8" s="51"/>
      <c r="BY8" s="75"/>
    </row>
    <row r="9" spans="1:77" x14ac:dyDescent="0.2">
      <c r="A9" s="7"/>
      <c r="C9" s="32"/>
      <c r="D9" s="32"/>
      <c r="E9" s="32"/>
      <c r="F9" s="32"/>
      <c r="G9" s="32"/>
      <c r="H9" s="32"/>
      <c r="I9" s="32"/>
      <c r="J9" s="32"/>
      <c r="K9" s="70"/>
      <c r="L9" s="218"/>
      <c r="M9" s="21"/>
      <c r="N9" s="32"/>
      <c r="O9" s="32"/>
      <c r="P9" s="32"/>
      <c r="Q9" s="32"/>
      <c r="R9" s="32"/>
      <c r="S9" s="32"/>
      <c r="T9" s="32"/>
      <c r="U9" s="32"/>
      <c r="V9" s="32"/>
      <c r="W9" s="12"/>
      <c r="X9" s="7"/>
      <c r="Y9" s="64"/>
      <c r="Z9" s="64"/>
      <c r="AA9" s="64"/>
      <c r="AB9" s="64"/>
      <c r="AC9" s="64"/>
      <c r="AD9" s="64"/>
      <c r="AE9" s="64"/>
      <c r="AF9" s="64"/>
      <c r="AG9" s="69"/>
      <c r="AH9" s="12"/>
      <c r="AI9" s="7"/>
      <c r="AJ9" s="64"/>
      <c r="AK9" s="64"/>
      <c r="AL9" s="64"/>
      <c r="AM9" s="64"/>
      <c r="AN9" s="64"/>
      <c r="AO9" s="64"/>
      <c r="AP9" s="64"/>
      <c r="AQ9" s="64"/>
      <c r="AR9" s="69"/>
      <c r="AS9" s="12"/>
      <c r="AT9" s="26"/>
      <c r="AU9" s="64"/>
      <c r="AV9" s="64"/>
      <c r="AW9" s="64"/>
      <c r="AX9" s="64"/>
      <c r="AY9" s="64"/>
      <c r="AZ9" s="64"/>
      <c r="BA9" s="64"/>
      <c r="BB9" s="64"/>
      <c r="BC9" s="69"/>
      <c r="BE9" s="7"/>
      <c r="BF9" s="64"/>
      <c r="BG9" s="64"/>
      <c r="BH9" s="64"/>
      <c r="BI9" s="64"/>
      <c r="BJ9" s="64"/>
      <c r="BK9" s="64"/>
      <c r="BL9" s="64"/>
      <c r="BM9" s="64"/>
      <c r="BN9" s="69"/>
      <c r="BP9" s="7"/>
      <c r="BQ9" s="64"/>
      <c r="BR9" s="64"/>
      <c r="BS9" s="64"/>
      <c r="BT9" s="64"/>
      <c r="BU9" s="64"/>
      <c r="BV9" s="64"/>
      <c r="BW9" s="64"/>
      <c r="BX9" s="64"/>
      <c r="BY9" s="69"/>
    </row>
    <row r="10" spans="1:77" x14ac:dyDescent="0.2">
      <c r="B10" s="21"/>
      <c r="C10" s="32"/>
      <c r="D10" s="32"/>
      <c r="E10" s="32"/>
      <c r="F10" s="32"/>
      <c r="G10" s="32"/>
      <c r="H10" s="32"/>
      <c r="I10" s="32"/>
      <c r="J10" s="32"/>
      <c r="K10" s="70"/>
      <c r="M10" s="21"/>
      <c r="N10" s="32"/>
      <c r="O10" s="32"/>
      <c r="P10" s="32"/>
      <c r="Q10" s="32"/>
      <c r="R10" s="32"/>
      <c r="S10" s="32"/>
      <c r="T10" s="32"/>
      <c r="U10" s="32"/>
      <c r="V10" s="32"/>
      <c r="W10" s="12"/>
      <c r="X10" s="12"/>
      <c r="Y10" s="51"/>
      <c r="Z10" s="51"/>
      <c r="AA10" s="51"/>
      <c r="AB10" s="51"/>
      <c r="AC10" s="51"/>
      <c r="AD10" s="51"/>
      <c r="AE10" s="51"/>
      <c r="AF10" s="51"/>
      <c r="AG10" s="75"/>
      <c r="AH10" s="12"/>
      <c r="AI10" s="12"/>
      <c r="AJ10" s="51"/>
      <c r="AK10" s="51"/>
      <c r="AL10" s="51"/>
      <c r="AM10" s="51"/>
      <c r="AN10" s="51"/>
      <c r="AO10" s="51"/>
      <c r="AP10" s="51"/>
      <c r="AQ10" s="51"/>
      <c r="AR10" s="75"/>
      <c r="AS10" s="12"/>
      <c r="AT10" s="26"/>
      <c r="AU10" s="51"/>
      <c r="AV10" s="51"/>
      <c r="AW10" s="51"/>
      <c r="AX10" s="51"/>
      <c r="AY10" s="51"/>
      <c r="AZ10" s="51"/>
      <c r="BA10" s="51"/>
      <c r="BB10" s="51"/>
      <c r="BC10" s="75"/>
      <c r="BD10" s="12"/>
      <c r="BE10" s="12"/>
      <c r="BF10" s="51"/>
      <c r="BG10" s="51"/>
      <c r="BH10" s="51"/>
      <c r="BI10" s="51"/>
      <c r="BJ10" s="51"/>
      <c r="BK10" s="51"/>
      <c r="BL10" s="51"/>
      <c r="BM10" s="51"/>
      <c r="BN10" s="75"/>
      <c r="BO10" s="12"/>
      <c r="BP10" s="12"/>
      <c r="BQ10" s="51"/>
      <c r="BR10" s="51"/>
      <c r="BS10" s="51"/>
      <c r="BT10" s="51"/>
      <c r="BU10" s="51"/>
      <c r="BV10" s="51"/>
      <c r="BW10" s="51"/>
      <c r="BX10" s="51"/>
      <c r="BY10" s="75"/>
    </row>
    <row r="11" spans="1:77" s="38" customFormat="1" x14ac:dyDescent="0.2">
      <c r="B11" s="38" t="s">
        <v>243</v>
      </c>
      <c r="C11" s="232"/>
      <c r="D11" s="232"/>
      <c r="E11" s="232"/>
      <c r="F11" s="232"/>
      <c r="G11" s="232"/>
      <c r="H11" s="232"/>
      <c r="I11" s="232"/>
      <c r="J11" s="232"/>
      <c r="K11" s="233"/>
      <c r="L11" s="38" t="s">
        <v>250</v>
      </c>
      <c r="M11" s="234"/>
      <c r="N11" s="232"/>
      <c r="O11" s="232"/>
      <c r="P11" s="232"/>
      <c r="Q11" s="232"/>
      <c r="R11" s="232"/>
      <c r="S11" s="232"/>
      <c r="T11" s="232"/>
      <c r="U11" s="232"/>
      <c r="V11" s="232"/>
      <c r="W11" s="38" t="s">
        <v>244</v>
      </c>
      <c r="Y11" s="232"/>
      <c r="Z11" s="232"/>
      <c r="AA11" s="232"/>
      <c r="AB11" s="232"/>
      <c r="AC11" s="232"/>
      <c r="AD11" s="232"/>
      <c r="AE11" s="232"/>
      <c r="AF11" s="232"/>
      <c r="AG11" s="233"/>
      <c r="AH11" s="38" t="s">
        <v>31</v>
      </c>
      <c r="AJ11" s="232"/>
      <c r="AK11" s="232"/>
      <c r="AL11" s="232"/>
      <c r="AM11" s="232"/>
      <c r="AN11" s="232"/>
      <c r="AO11" s="232"/>
      <c r="AP11" s="232"/>
      <c r="AQ11" s="232"/>
      <c r="AR11" s="233"/>
      <c r="AS11" s="38" t="s">
        <v>251</v>
      </c>
      <c r="AT11" s="235"/>
      <c r="AU11" s="232"/>
      <c r="AV11" s="232"/>
      <c r="AW11" s="232"/>
      <c r="AX11" s="232"/>
      <c r="AY11" s="232"/>
      <c r="AZ11" s="232"/>
      <c r="BA11" s="232"/>
      <c r="BB11" s="232"/>
      <c r="BC11" s="233"/>
      <c r="BD11" s="38" t="s">
        <v>218</v>
      </c>
      <c r="BF11" s="232"/>
      <c r="BG11" s="232"/>
      <c r="BH11" s="232"/>
      <c r="BI11" s="232"/>
      <c r="BJ11" s="232"/>
      <c r="BK11" s="232"/>
      <c r="BL11" s="232"/>
      <c r="BM11" s="232"/>
      <c r="BN11" s="233"/>
      <c r="BO11" s="38" t="s">
        <v>197</v>
      </c>
      <c r="BQ11" s="232"/>
      <c r="BR11" s="232"/>
      <c r="BS11" s="232"/>
      <c r="BT11" s="232"/>
      <c r="BU11" s="232"/>
      <c r="BV11" s="232"/>
      <c r="BW11" s="232"/>
      <c r="BX11" s="232"/>
      <c r="BY11" s="233"/>
    </row>
    <row r="12" spans="1:77" x14ac:dyDescent="0.2">
      <c r="B12" s="21"/>
      <c r="C12" s="32"/>
      <c r="D12" s="32"/>
      <c r="E12" s="32"/>
      <c r="F12" s="32"/>
      <c r="G12" s="32"/>
      <c r="H12" s="32"/>
      <c r="I12" s="32"/>
      <c r="J12" s="32"/>
      <c r="K12" s="70"/>
      <c r="M12" s="21"/>
      <c r="N12" s="32"/>
      <c r="O12" s="32"/>
      <c r="P12" s="32"/>
      <c r="Q12" s="32"/>
      <c r="R12" s="32"/>
      <c r="S12" s="32"/>
      <c r="T12" s="32"/>
      <c r="U12" s="32"/>
      <c r="V12" s="32"/>
      <c r="W12" s="12"/>
      <c r="X12" s="12"/>
      <c r="Y12" s="51"/>
      <c r="Z12" s="51"/>
      <c r="AA12" s="51"/>
      <c r="AB12" s="51"/>
      <c r="AC12" s="51"/>
      <c r="AD12" s="51"/>
      <c r="AE12" s="51"/>
      <c r="AF12" s="51"/>
      <c r="AG12" s="75"/>
      <c r="AH12" s="12"/>
      <c r="AI12" s="12"/>
      <c r="AJ12" s="51"/>
      <c r="AK12" s="51"/>
      <c r="AL12" s="51"/>
      <c r="AM12" s="51"/>
      <c r="AN12" s="51"/>
      <c r="AO12" s="51"/>
      <c r="AP12" s="51"/>
      <c r="AQ12" s="51"/>
      <c r="AR12" s="75"/>
      <c r="AT12" s="12"/>
      <c r="AU12" s="51"/>
      <c r="AV12" s="51"/>
      <c r="AW12" s="51"/>
      <c r="AX12" s="51"/>
      <c r="AY12" s="51"/>
      <c r="AZ12" s="51"/>
      <c r="BA12" s="51"/>
      <c r="BB12" s="51"/>
      <c r="BC12" s="75"/>
      <c r="BD12" s="12"/>
      <c r="BE12" s="12"/>
      <c r="BF12" s="51"/>
      <c r="BG12" s="51"/>
      <c r="BH12" s="51"/>
      <c r="BI12" s="51"/>
      <c r="BJ12" s="51"/>
      <c r="BK12" s="51"/>
      <c r="BL12" s="51"/>
      <c r="BM12" s="51"/>
      <c r="BN12" s="75"/>
      <c r="BO12" s="12"/>
      <c r="BP12" s="12"/>
      <c r="BQ12" s="51"/>
      <c r="BR12" s="51"/>
      <c r="BS12" s="51"/>
      <c r="BT12" s="51"/>
      <c r="BU12" s="51"/>
      <c r="BV12" s="51"/>
      <c r="BW12" s="51"/>
      <c r="BX12" s="51"/>
      <c r="BY12" s="75"/>
    </row>
    <row r="13" spans="1:77" x14ac:dyDescent="0.2">
      <c r="B13" s="21"/>
      <c r="C13" s="32"/>
      <c r="D13" s="32"/>
      <c r="E13" s="32"/>
      <c r="F13" s="32"/>
      <c r="G13" s="32"/>
      <c r="H13" s="32"/>
      <c r="I13" s="32"/>
      <c r="J13" s="32"/>
      <c r="K13" s="70"/>
      <c r="L13" s="7" t="s">
        <v>185</v>
      </c>
      <c r="M13" s="21"/>
      <c r="N13" s="32"/>
      <c r="O13" s="32"/>
      <c r="P13" s="32"/>
      <c r="Q13" s="32"/>
      <c r="R13" s="32"/>
      <c r="S13" s="32"/>
      <c r="T13" s="32"/>
      <c r="U13" s="32"/>
      <c r="V13" s="32"/>
      <c r="W13" s="12"/>
      <c r="X13" s="12"/>
      <c r="Y13" s="51"/>
      <c r="Z13" s="51"/>
      <c r="AA13" s="51"/>
      <c r="AB13" s="51"/>
      <c r="AC13" s="65"/>
      <c r="AD13" s="51"/>
      <c r="AE13" s="51"/>
      <c r="AF13" s="51"/>
      <c r="AG13" s="75"/>
      <c r="AH13" s="7" t="s">
        <v>186</v>
      </c>
      <c r="AI13" s="12"/>
      <c r="AJ13" s="51"/>
      <c r="AK13" s="51"/>
      <c r="AL13" s="51"/>
      <c r="AM13" s="51"/>
      <c r="AN13" s="51"/>
      <c r="AO13" s="51"/>
      <c r="AP13" s="51"/>
      <c r="AQ13" s="51"/>
      <c r="AR13" s="75"/>
      <c r="AS13" s="66"/>
      <c r="AT13" s="12"/>
      <c r="AU13" s="51"/>
      <c r="AV13" s="51"/>
      <c r="AW13" s="51"/>
      <c r="AX13" s="51"/>
      <c r="AY13" s="51"/>
      <c r="AZ13" s="51"/>
      <c r="BA13" s="51"/>
      <c r="BB13" s="51"/>
      <c r="BC13" s="75"/>
      <c r="BD13" s="12"/>
      <c r="BE13" s="12"/>
      <c r="BF13" s="51"/>
      <c r="BG13" s="51"/>
      <c r="BH13" s="51"/>
      <c r="BI13" s="51"/>
      <c r="BJ13" s="51"/>
      <c r="BK13" s="51"/>
      <c r="BL13" s="51"/>
      <c r="BM13" s="51"/>
      <c r="BN13" s="75"/>
      <c r="BO13" s="12"/>
      <c r="BP13" s="12"/>
      <c r="BQ13" s="51"/>
      <c r="BR13" s="51"/>
      <c r="BS13" s="51"/>
      <c r="BT13" s="51"/>
      <c r="BU13" s="51"/>
      <c r="BV13" s="51"/>
      <c r="BW13" s="51"/>
      <c r="BX13" s="51"/>
      <c r="BY13" s="75"/>
    </row>
    <row r="14" spans="1:77" x14ac:dyDescent="0.2">
      <c r="B14" s="39"/>
      <c r="C14" s="10"/>
      <c r="D14" s="10"/>
      <c r="E14" s="10"/>
      <c r="F14" s="10"/>
      <c r="G14" s="10"/>
      <c r="H14" s="10"/>
      <c r="I14" s="10"/>
      <c r="J14" s="10"/>
      <c r="K14" s="40"/>
      <c r="M14" s="39"/>
      <c r="N14" s="10"/>
      <c r="O14" s="10"/>
      <c r="P14" s="10"/>
      <c r="Q14" s="10"/>
      <c r="R14" s="10"/>
      <c r="S14" s="10"/>
      <c r="T14" s="10"/>
      <c r="U14" s="10"/>
      <c r="V14" s="40"/>
      <c r="W14" s="12"/>
      <c r="X14" s="12"/>
      <c r="Y14" s="51"/>
      <c r="Z14" s="51"/>
      <c r="AA14" s="51"/>
      <c r="AB14" s="51"/>
      <c r="AC14" s="51"/>
      <c r="AD14" s="51"/>
      <c r="AE14" s="51"/>
      <c r="AF14" s="51"/>
      <c r="AG14" s="75"/>
      <c r="AH14" s="12"/>
      <c r="AI14" s="12"/>
      <c r="AJ14" s="51"/>
      <c r="AK14" s="51"/>
      <c r="AL14" s="51"/>
      <c r="AM14" s="51"/>
      <c r="AN14" s="51"/>
      <c r="AO14" s="51"/>
      <c r="AP14" s="51"/>
      <c r="AQ14" s="51"/>
      <c r="AR14" s="75"/>
      <c r="AS14" s="66"/>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row>
    <row r="15" spans="1:77" x14ac:dyDescent="0.2">
      <c r="B15" s="39"/>
      <c r="C15" s="10"/>
      <c r="D15" s="10"/>
      <c r="E15" s="10"/>
      <c r="F15" s="10"/>
      <c r="G15" s="10"/>
      <c r="H15" s="10"/>
      <c r="I15" s="10"/>
      <c r="J15" s="10"/>
      <c r="K15" s="40" t="s">
        <v>80</v>
      </c>
      <c r="M15" s="39"/>
      <c r="N15" s="10"/>
      <c r="O15" s="10"/>
      <c r="P15" s="10"/>
      <c r="Q15" s="10"/>
      <c r="R15" s="10"/>
      <c r="S15" s="10"/>
      <c r="T15" s="10"/>
      <c r="U15" s="10"/>
      <c r="V15" s="40" t="s">
        <v>80</v>
      </c>
      <c r="W15" s="6"/>
      <c r="X15" s="67"/>
      <c r="Y15" s="42"/>
      <c r="Z15" s="42"/>
      <c r="AA15" s="42"/>
      <c r="AB15" s="42"/>
      <c r="AC15" s="42"/>
      <c r="AD15" s="42"/>
      <c r="AE15" s="42"/>
      <c r="AF15" s="42"/>
      <c r="AG15" s="40" t="s">
        <v>81</v>
      </c>
      <c r="AH15" s="6"/>
      <c r="AI15" s="67"/>
      <c r="AJ15" s="42"/>
      <c r="AK15" s="42"/>
      <c r="AL15" s="42"/>
      <c r="AM15" s="42"/>
      <c r="AN15" s="42"/>
      <c r="AO15" s="42"/>
      <c r="AP15" s="42"/>
      <c r="AQ15" s="42"/>
      <c r="AR15" s="40" t="s">
        <v>81</v>
      </c>
      <c r="AS15" s="6"/>
      <c r="AT15" s="67"/>
      <c r="AU15" s="42"/>
      <c r="AV15" s="42"/>
      <c r="AW15" s="42"/>
      <c r="AX15" s="42"/>
      <c r="AY15" s="42"/>
      <c r="AZ15" s="42"/>
      <c r="BA15" s="42"/>
      <c r="BB15" s="42"/>
      <c r="BC15" s="40" t="s">
        <v>81</v>
      </c>
      <c r="BD15" s="6"/>
      <c r="BE15" s="67"/>
      <c r="BF15" s="42"/>
      <c r="BG15" s="42"/>
      <c r="BH15" s="42"/>
      <c r="BI15" s="42"/>
      <c r="BJ15" s="42"/>
      <c r="BK15" s="42"/>
      <c r="BL15" s="42"/>
      <c r="BM15" s="42"/>
      <c r="BN15" s="40" t="s">
        <v>81</v>
      </c>
      <c r="BO15" s="6"/>
      <c r="BP15" s="67"/>
      <c r="BQ15" s="42"/>
      <c r="BR15" s="42"/>
      <c r="BS15" s="42"/>
      <c r="BT15" s="42"/>
      <c r="BU15" s="42"/>
      <c r="BV15" s="42"/>
      <c r="BW15" s="42"/>
      <c r="BX15" s="42"/>
      <c r="BY15" s="40" t="s">
        <v>81</v>
      </c>
    </row>
    <row r="16" spans="1:77" x14ac:dyDescent="0.2">
      <c r="A16" s="6"/>
      <c r="B16" s="6"/>
      <c r="C16" s="6"/>
      <c r="D16" s="42"/>
      <c r="E16" s="42"/>
      <c r="F16" s="42"/>
      <c r="G16" s="42"/>
      <c r="H16" s="42"/>
      <c r="I16" s="42"/>
      <c r="J16" s="42"/>
      <c r="K16" s="73"/>
      <c r="L16" s="6"/>
      <c r="M16" s="6"/>
      <c r="N16" s="6"/>
      <c r="O16" s="6"/>
      <c r="P16" s="6"/>
      <c r="Q16" s="42"/>
      <c r="R16" s="42"/>
      <c r="S16" s="42"/>
      <c r="T16" s="42"/>
      <c r="U16" s="42"/>
      <c r="V16" s="31"/>
      <c r="W16" s="6"/>
      <c r="X16" s="67"/>
      <c r="Y16" s="42"/>
      <c r="Z16" s="42"/>
      <c r="AA16" s="42"/>
      <c r="AB16" s="42"/>
      <c r="AC16" s="42"/>
      <c r="AD16" s="42"/>
      <c r="AE16" s="42"/>
      <c r="AF16" s="42"/>
      <c r="AG16" s="41"/>
      <c r="AH16" s="6"/>
      <c r="AI16" s="67"/>
      <c r="AJ16" s="42"/>
      <c r="AK16" s="42"/>
      <c r="AL16" s="42"/>
      <c r="AM16" s="42"/>
      <c r="AN16" s="42"/>
      <c r="AO16" s="42"/>
      <c r="AP16" s="42"/>
      <c r="AQ16" s="42"/>
      <c r="AR16" s="41"/>
      <c r="AS16" s="6"/>
      <c r="AT16" s="67"/>
      <c r="AU16" s="42"/>
      <c r="AV16" s="42"/>
      <c r="AW16" s="42"/>
      <c r="AX16" s="42"/>
      <c r="AY16" s="42"/>
      <c r="AZ16" s="42"/>
      <c r="BA16" s="42"/>
      <c r="BB16" s="42"/>
      <c r="BC16" s="41"/>
      <c r="BD16" s="6"/>
      <c r="BE16" s="67"/>
      <c r="BF16" s="42"/>
      <c r="BG16" s="42"/>
      <c r="BH16" s="42"/>
      <c r="BI16" s="42"/>
      <c r="BJ16" s="42"/>
      <c r="BK16" s="42"/>
      <c r="BL16" s="42"/>
      <c r="BM16" s="42"/>
      <c r="BN16" s="41"/>
      <c r="BO16" s="6"/>
      <c r="BP16" s="67"/>
      <c r="BQ16" s="42"/>
      <c r="BR16" s="42"/>
      <c r="BS16" s="42"/>
      <c r="BT16" s="42"/>
      <c r="BU16" s="42"/>
      <c r="BV16" s="42"/>
      <c r="BW16" s="42"/>
      <c r="BX16" s="42"/>
      <c r="BY16" s="41"/>
    </row>
    <row r="17" spans="2:77" x14ac:dyDescent="0.2">
      <c r="B17" s="43" t="s">
        <v>298</v>
      </c>
      <c r="C17" s="220" t="s">
        <v>34</v>
      </c>
      <c r="D17" s="220" t="s">
        <v>533</v>
      </c>
      <c r="E17" s="220" t="s">
        <v>535</v>
      </c>
      <c r="F17" s="220" t="s">
        <v>97</v>
      </c>
      <c r="G17" s="220" t="s">
        <v>278</v>
      </c>
      <c r="H17" s="221">
        <v>300000</v>
      </c>
      <c r="I17" s="222" t="s">
        <v>294</v>
      </c>
      <c r="J17" s="222" t="s">
        <v>294</v>
      </c>
      <c r="K17" s="222" t="s">
        <v>61</v>
      </c>
      <c r="M17" s="43" t="s">
        <v>298</v>
      </c>
      <c r="N17" s="220" t="s">
        <v>34</v>
      </c>
      <c r="O17" s="220" t="s">
        <v>533</v>
      </c>
      <c r="P17" s="220" t="s">
        <v>535</v>
      </c>
      <c r="Q17" s="220" t="s">
        <v>97</v>
      </c>
      <c r="R17" s="220" t="s">
        <v>278</v>
      </c>
      <c r="S17" s="221">
        <v>300000</v>
      </c>
      <c r="T17" s="222" t="s">
        <v>294</v>
      </c>
      <c r="U17" s="222" t="s">
        <v>294</v>
      </c>
      <c r="V17" s="222" t="s">
        <v>61</v>
      </c>
      <c r="X17" s="43" t="s">
        <v>298</v>
      </c>
      <c r="Y17" s="220" t="s">
        <v>34</v>
      </c>
      <c r="Z17" s="220" t="s">
        <v>533</v>
      </c>
      <c r="AA17" s="220" t="s">
        <v>535</v>
      </c>
      <c r="AB17" s="220" t="s">
        <v>97</v>
      </c>
      <c r="AC17" s="220" t="s">
        <v>278</v>
      </c>
      <c r="AD17" s="221">
        <v>300000</v>
      </c>
      <c r="AE17" s="222" t="s">
        <v>294</v>
      </c>
      <c r="AF17" s="222" t="s">
        <v>294</v>
      </c>
      <c r="AG17" s="222" t="s">
        <v>61</v>
      </c>
      <c r="AI17" s="43" t="s">
        <v>298</v>
      </c>
      <c r="AJ17" s="220" t="s">
        <v>34</v>
      </c>
      <c r="AK17" s="220" t="s">
        <v>533</v>
      </c>
      <c r="AL17" s="220" t="s">
        <v>535</v>
      </c>
      <c r="AM17" s="220" t="s">
        <v>97</v>
      </c>
      <c r="AN17" s="220" t="s">
        <v>278</v>
      </c>
      <c r="AO17" s="221">
        <v>300000</v>
      </c>
      <c r="AP17" s="222" t="s">
        <v>294</v>
      </c>
      <c r="AQ17" s="222" t="s">
        <v>294</v>
      </c>
      <c r="AR17" s="222" t="s">
        <v>61</v>
      </c>
      <c r="AT17" s="43" t="s">
        <v>298</v>
      </c>
      <c r="AU17" s="220" t="s">
        <v>34</v>
      </c>
      <c r="AV17" s="220" t="s">
        <v>533</v>
      </c>
      <c r="AW17" s="220" t="s">
        <v>535</v>
      </c>
      <c r="AX17" s="220" t="s">
        <v>97</v>
      </c>
      <c r="AY17" s="220" t="s">
        <v>278</v>
      </c>
      <c r="AZ17" s="221">
        <v>300000</v>
      </c>
      <c r="BA17" s="222" t="s">
        <v>294</v>
      </c>
      <c r="BB17" s="222" t="s">
        <v>294</v>
      </c>
      <c r="BC17" s="222" t="s">
        <v>61</v>
      </c>
      <c r="BE17" s="43" t="s">
        <v>298</v>
      </c>
      <c r="BF17" s="220" t="s">
        <v>34</v>
      </c>
      <c r="BG17" s="220" t="s">
        <v>533</v>
      </c>
      <c r="BH17" s="220" t="s">
        <v>535</v>
      </c>
      <c r="BI17" s="220" t="s">
        <v>97</v>
      </c>
      <c r="BJ17" s="220" t="s">
        <v>278</v>
      </c>
      <c r="BK17" s="221">
        <v>300000</v>
      </c>
      <c r="BL17" s="222" t="s">
        <v>294</v>
      </c>
      <c r="BM17" s="222" t="s">
        <v>294</v>
      </c>
      <c r="BN17" s="222" t="s">
        <v>61</v>
      </c>
      <c r="BP17" s="43" t="s">
        <v>298</v>
      </c>
      <c r="BQ17" s="220" t="s">
        <v>34</v>
      </c>
      <c r="BR17" s="220" t="s">
        <v>533</v>
      </c>
      <c r="BS17" s="220" t="s">
        <v>535</v>
      </c>
      <c r="BT17" s="220" t="s">
        <v>97</v>
      </c>
      <c r="BU17" s="220" t="s">
        <v>278</v>
      </c>
      <c r="BV17" s="221">
        <v>300000</v>
      </c>
      <c r="BW17" s="222" t="s">
        <v>294</v>
      </c>
      <c r="BX17" s="222" t="s">
        <v>294</v>
      </c>
      <c r="BY17" s="222" t="s">
        <v>61</v>
      </c>
    </row>
    <row r="18" spans="2:77" x14ac:dyDescent="0.2">
      <c r="B18" s="44"/>
      <c r="C18" s="219" t="s">
        <v>532</v>
      </c>
      <c r="D18" s="219" t="s">
        <v>35</v>
      </c>
      <c r="E18" s="219" t="s">
        <v>35</v>
      </c>
      <c r="F18" s="219" t="s">
        <v>35</v>
      </c>
      <c r="G18" s="219" t="s">
        <v>35</v>
      </c>
      <c r="H18" s="219" t="s">
        <v>36</v>
      </c>
      <c r="I18" s="11" t="s">
        <v>292</v>
      </c>
      <c r="J18" s="11" t="s">
        <v>293</v>
      </c>
      <c r="K18" s="11" t="s">
        <v>111</v>
      </c>
      <c r="M18" s="44"/>
      <c r="N18" s="219" t="s">
        <v>532</v>
      </c>
      <c r="O18" s="219" t="s">
        <v>35</v>
      </c>
      <c r="P18" s="219" t="s">
        <v>35</v>
      </c>
      <c r="Q18" s="219" t="s">
        <v>35</v>
      </c>
      <c r="R18" s="219" t="s">
        <v>35</v>
      </c>
      <c r="S18" s="219" t="s">
        <v>36</v>
      </c>
      <c r="T18" s="11" t="s">
        <v>292</v>
      </c>
      <c r="U18" s="11" t="s">
        <v>293</v>
      </c>
      <c r="V18" s="11" t="s">
        <v>111</v>
      </c>
      <c r="X18" s="44"/>
      <c r="Y18" s="219" t="s">
        <v>532</v>
      </c>
      <c r="Z18" s="219" t="s">
        <v>35</v>
      </c>
      <c r="AA18" s="219" t="s">
        <v>35</v>
      </c>
      <c r="AB18" s="219" t="s">
        <v>35</v>
      </c>
      <c r="AC18" s="219" t="s">
        <v>35</v>
      </c>
      <c r="AD18" s="219" t="s">
        <v>36</v>
      </c>
      <c r="AE18" s="11" t="s">
        <v>292</v>
      </c>
      <c r="AF18" s="11" t="s">
        <v>293</v>
      </c>
      <c r="AG18" s="11" t="s">
        <v>111</v>
      </c>
      <c r="AI18" s="44"/>
      <c r="AJ18" s="219" t="s">
        <v>532</v>
      </c>
      <c r="AK18" s="219" t="s">
        <v>35</v>
      </c>
      <c r="AL18" s="219" t="s">
        <v>35</v>
      </c>
      <c r="AM18" s="219" t="s">
        <v>35</v>
      </c>
      <c r="AN18" s="219" t="s">
        <v>35</v>
      </c>
      <c r="AO18" s="219" t="s">
        <v>36</v>
      </c>
      <c r="AP18" s="11" t="s">
        <v>292</v>
      </c>
      <c r="AQ18" s="11" t="s">
        <v>293</v>
      </c>
      <c r="AR18" s="11" t="s">
        <v>111</v>
      </c>
      <c r="AT18" s="44"/>
      <c r="AU18" s="219" t="s">
        <v>532</v>
      </c>
      <c r="AV18" s="219" t="s">
        <v>35</v>
      </c>
      <c r="AW18" s="219" t="s">
        <v>35</v>
      </c>
      <c r="AX18" s="219" t="s">
        <v>35</v>
      </c>
      <c r="AY18" s="219" t="s">
        <v>35</v>
      </c>
      <c r="AZ18" s="219" t="s">
        <v>36</v>
      </c>
      <c r="BA18" s="11" t="s">
        <v>292</v>
      </c>
      <c r="BB18" s="11" t="s">
        <v>293</v>
      </c>
      <c r="BC18" s="11" t="s">
        <v>111</v>
      </c>
      <c r="BE18" s="44"/>
      <c r="BF18" s="219" t="s">
        <v>532</v>
      </c>
      <c r="BG18" s="219" t="s">
        <v>35</v>
      </c>
      <c r="BH18" s="219" t="s">
        <v>35</v>
      </c>
      <c r="BI18" s="219" t="s">
        <v>35</v>
      </c>
      <c r="BJ18" s="219" t="s">
        <v>35</v>
      </c>
      <c r="BK18" s="219" t="s">
        <v>36</v>
      </c>
      <c r="BL18" s="11" t="s">
        <v>292</v>
      </c>
      <c r="BM18" s="11" t="s">
        <v>293</v>
      </c>
      <c r="BN18" s="11" t="s">
        <v>111</v>
      </c>
      <c r="BP18" s="44"/>
      <c r="BQ18" s="219" t="s">
        <v>532</v>
      </c>
      <c r="BR18" s="219" t="s">
        <v>35</v>
      </c>
      <c r="BS18" s="219" t="s">
        <v>35</v>
      </c>
      <c r="BT18" s="219" t="s">
        <v>35</v>
      </c>
      <c r="BU18" s="219" t="s">
        <v>35</v>
      </c>
      <c r="BV18" s="219" t="s">
        <v>36</v>
      </c>
      <c r="BW18" s="11" t="s">
        <v>292</v>
      </c>
      <c r="BX18" s="11" t="s">
        <v>293</v>
      </c>
      <c r="BY18" s="11" t="s">
        <v>111</v>
      </c>
    </row>
    <row r="19" spans="2:77" x14ac:dyDescent="0.2">
      <c r="B19" s="45"/>
      <c r="C19" s="223" t="s">
        <v>36</v>
      </c>
      <c r="D19" s="223" t="s">
        <v>534</v>
      </c>
      <c r="E19" s="223" t="s">
        <v>99</v>
      </c>
      <c r="F19" s="223" t="s">
        <v>100</v>
      </c>
      <c r="G19" s="223" t="s">
        <v>279</v>
      </c>
      <c r="H19" s="223" t="s">
        <v>101</v>
      </c>
      <c r="I19" s="224" t="s">
        <v>100</v>
      </c>
      <c r="J19" s="224" t="s">
        <v>101</v>
      </c>
      <c r="K19" s="224" t="s">
        <v>276</v>
      </c>
      <c r="M19" s="45"/>
      <c r="N19" s="223" t="s">
        <v>36</v>
      </c>
      <c r="O19" s="223" t="s">
        <v>534</v>
      </c>
      <c r="P19" s="223" t="s">
        <v>99</v>
      </c>
      <c r="Q19" s="223" t="s">
        <v>100</v>
      </c>
      <c r="R19" s="223" t="s">
        <v>279</v>
      </c>
      <c r="S19" s="223" t="s">
        <v>101</v>
      </c>
      <c r="T19" s="224" t="s">
        <v>100</v>
      </c>
      <c r="U19" s="224" t="s">
        <v>101</v>
      </c>
      <c r="V19" s="224" t="s">
        <v>276</v>
      </c>
      <c r="X19" s="45"/>
      <c r="Y19" s="223" t="s">
        <v>36</v>
      </c>
      <c r="Z19" s="223" t="s">
        <v>534</v>
      </c>
      <c r="AA19" s="223" t="s">
        <v>99</v>
      </c>
      <c r="AB19" s="223" t="s">
        <v>100</v>
      </c>
      <c r="AC19" s="223" t="s">
        <v>279</v>
      </c>
      <c r="AD19" s="223" t="s">
        <v>101</v>
      </c>
      <c r="AE19" s="224" t="s">
        <v>100</v>
      </c>
      <c r="AF19" s="224" t="s">
        <v>101</v>
      </c>
      <c r="AG19" s="224" t="s">
        <v>276</v>
      </c>
      <c r="AI19" s="45"/>
      <c r="AJ19" s="223" t="s">
        <v>36</v>
      </c>
      <c r="AK19" s="223" t="s">
        <v>534</v>
      </c>
      <c r="AL19" s="223" t="s">
        <v>99</v>
      </c>
      <c r="AM19" s="223" t="s">
        <v>100</v>
      </c>
      <c r="AN19" s="223" t="s">
        <v>279</v>
      </c>
      <c r="AO19" s="223" t="s">
        <v>101</v>
      </c>
      <c r="AP19" s="224" t="s">
        <v>100</v>
      </c>
      <c r="AQ19" s="224" t="s">
        <v>101</v>
      </c>
      <c r="AR19" s="224" t="s">
        <v>276</v>
      </c>
      <c r="AT19" s="45"/>
      <c r="AU19" s="223" t="s">
        <v>36</v>
      </c>
      <c r="AV19" s="223" t="s">
        <v>534</v>
      </c>
      <c r="AW19" s="223" t="s">
        <v>99</v>
      </c>
      <c r="AX19" s="223" t="s">
        <v>100</v>
      </c>
      <c r="AY19" s="223" t="s">
        <v>279</v>
      </c>
      <c r="AZ19" s="223" t="s">
        <v>101</v>
      </c>
      <c r="BA19" s="224" t="s">
        <v>100</v>
      </c>
      <c r="BB19" s="224" t="s">
        <v>101</v>
      </c>
      <c r="BC19" s="224" t="s">
        <v>276</v>
      </c>
      <c r="BE19" s="45"/>
      <c r="BF19" s="223" t="s">
        <v>36</v>
      </c>
      <c r="BG19" s="223" t="s">
        <v>534</v>
      </c>
      <c r="BH19" s="223" t="s">
        <v>99</v>
      </c>
      <c r="BI19" s="223" t="s">
        <v>100</v>
      </c>
      <c r="BJ19" s="223" t="s">
        <v>279</v>
      </c>
      <c r="BK19" s="223" t="s">
        <v>101</v>
      </c>
      <c r="BL19" s="224" t="s">
        <v>100</v>
      </c>
      <c r="BM19" s="224" t="s">
        <v>101</v>
      </c>
      <c r="BN19" s="224" t="s">
        <v>276</v>
      </c>
      <c r="BP19" s="45"/>
      <c r="BQ19" s="223" t="s">
        <v>36</v>
      </c>
      <c r="BR19" s="223" t="s">
        <v>534</v>
      </c>
      <c r="BS19" s="223" t="s">
        <v>99</v>
      </c>
      <c r="BT19" s="223" t="s">
        <v>100</v>
      </c>
      <c r="BU19" s="223" t="s">
        <v>279</v>
      </c>
      <c r="BV19" s="223" t="s">
        <v>101</v>
      </c>
      <c r="BW19" s="224" t="s">
        <v>100</v>
      </c>
      <c r="BX19" s="224" t="s">
        <v>101</v>
      </c>
      <c r="BY19" s="224" t="s">
        <v>276</v>
      </c>
    </row>
    <row r="20" spans="2:77" s="323" customFormat="1" ht="15.75" customHeight="1" x14ac:dyDescent="0.25">
      <c r="B20" s="352" t="s">
        <v>72</v>
      </c>
      <c r="C20" s="353">
        <v>356.38181459200001</v>
      </c>
      <c r="D20" s="353">
        <v>314.361920467</v>
      </c>
      <c r="E20" s="353">
        <v>308.68292232700003</v>
      </c>
      <c r="F20" s="353">
        <v>368.37573413899997</v>
      </c>
      <c r="G20" s="353">
        <v>429.17282773099998</v>
      </c>
      <c r="H20" s="353">
        <v>445.70078539500003</v>
      </c>
      <c r="I20" s="354">
        <v>335.71611172299998</v>
      </c>
      <c r="J20" s="354">
        <v>438.183763473</v>
      </c>
      <c r="K20" s="355">
        <v>391.87309937399999</v>
      </c>
      <c r="M20" s="352" t="s">
        <v>72</v>
      </c>
      <c r="N20" s="353">
        <v>356.38181459200001</v>
      </c>
      <c r="O20" s="353">
        <v>314.361920467</v>
      </c>
      <c r="P20" s="353">
        <v>308.68292232700003</v>
      </c>
      <c r="Q20" s="353">
        <v>368.37573413899997</v>
      </c>
      <c r="R20" s="353">
        <v>429.17282773099998</v>
      </c>
      <c r="S20" s="353">
        <v>445.70078539500003</v>
      </c>
      <c r="T20" s="354">
        <v>335.71611172299998</v>
      </c>
      <c r="U20" s="354">
        <v>438.183763473</v>
      </c>
      <c r="V20" s="355">
        <v>391.87309937399999</v>
      </c>
      <c r="W20" s="380"/>
      <c r="X20" s="352" t="s">
        <v>72</v>
      </c>
      <c r="Y20" s="394">
        <v>24.432612854999999</v>
      </c>
      <c r="Z20" s="394">
        <v>26.266384817999999</v>
      </c>
      <c r="AA20" s="394">
        <v>26.174077192999999</v>
      </c>
      <c r="AB20" s="394">
        <v>27.858992654000001</v>
      </c>
      <c r="AC20" s="394">
        <v>26.988373056</v>
      </c>
      <c r="AD20" s="394">
        <v>24.672255162999999</v>
      </c>
      <c r="AE20" s="395">
        <v>26.640105721000001</v>
      </c>
      <c r="AF20" s="395">
        <v>25.703978426999999</v>
      </c>
      <c r="AG20" s="388">
        <v>26.066434905000001</v>
      </c>
      <c r="AI20" s="352" t="s">
        <v>72</v>
      </c>
      <c r="AJ20" s="394">
        <v>39.202143892999999</v>
      </c>
      <c r="AK20" s="394">
        <v>40.080350115000002</v>
      </c>
      <c r="AL20" s="394">
        <v>42.582009005000003</v>
      </c>
      <c r="AM20" s="394">
        <v>40.259065388000003</v>
      </c>
      <c r="AN20" s="394">
        <v>38.852843159000003</v>
      </c>
      <c r="AO20" s="394">
        <v>33.352056820999998</v>
      </c>
      <c r="AP20" s="395">
        <v>40.626606492999997</v>
      </c>
      <c r="AQ20" s="395">
        <v>35.802402397000002</v>
      </c>
      <c r="AR20" s="388">
        <v>37.670272328999999</v>
      </c>
      <c r="AT20" s="352" t="s">
        <v>72</v>
      </c>
      <c r="AU20" s="394">
        <v>27.387629360999998</v>
      </c>
      <c r="AV20" s="394">
        <v>26.385848892999999</v>
      </c>
      <c r="AW20" s="394">
        <v>23.297233651999999</v>
      </c>
      <c r="AX20" s="394">
        <v>24.28381263</v>
      </c>
      <c r="AY20" s="394">
        <v>25.503449389</v>
      </c>
      <c r="AZ20" s="394">
        <v>35.995653451999999</v>
      </c>
      <c r="BA20" s="395">
        <v>24.997968789000002</v>
      </c>
      <c r="BB20" s="395">
        <v>31.321862428999999</v>
      </c>
      <c r="BC20" s="388">
        <v>28.873331947</v>
      </c>
      <c r="BE20" s="352" t="s">
        <v>72</v>
      </c>
      <c r="BF20" s="394">
        <v>1.622622319</v>
      </c>
      <c r="BG20" s="394">
        <v>1.524289531</v>
      </c>
      <c r="BH20" s="394">
        <v>1.3755603080000001</v>
      </c>
      <c r="BI20" s="394">
        <v>1.592631412</v>
      </c>
      <c r="BJ20" s="394">
        <v>2.2366083319999999</v>
      </c>
      <c r="BK20" s="394">
        <v>2.5701760550000001</v>
      </c>
      <c r="BL20" s="395">
        <v>1.526442343</v>
      </c>
      <c r="BM20" s="395">
        <v>2.4215870810000002</v>
      </c>
      <c r="BN20" s="388">
        <v>2.0749985240000002</v>
      </c>
      <c r="BP20" s="352" t="s">
        <v>72</v>
      </c>
      <c r="BQ20" s="394">
        <v>7.3549915730000004</v>
      </c>
      <c r="BR20" s="394">
        <v>5.743126642</v>
      </c>
      <c r="BS20" s="394">
        <v>6.5711198419999999</v>
      </c>
      <c r="BT20" s="394">
        <v>6.0054979160000004</v>
      </c>
      <c r="BU20" s="394">
        <v>6.4187260650000004</v>
      </c>
      <c r="BV20" s="394">
        <v>3.4098585080000001</v>
      </c>
      <c r="BW20" s="395">
        <v>6.208876654</v>
      </c>
      <c r="BX20" s="395">
        <v>4.7501696659999997</v>
      </c>
      <c r="BY20" s="388">
        <v>5.3149622970000001</v>
      </c>
    </row>
    <row r="21" spans="2:77" s="323" customFormat="1" ht="15.75" customHeight="1" x14ac:dyDescent="0.25">
      <c r="B21" s="356" t="s">
        <v>176</v>
      </c>
      <c r="C21" s="357">
        <v>356.593354159</v>
      </c>
      <c r="D21" s="357">
        <v>314.361920467</v>
      </c>
      <c r="E21" s="357">
        <v>309.55011314900003</v>
      </c>
      <c r="F21" s="357">
        <v>376.96988140299999</v>
      </c>
      <c r="G21" s="357">
        <v>427.54558612599999</v>
      </c>
      <c r="H21" s="357">
        <v>445.70078539500003</v>
      </c>
      <c r="I21" s="358">
        <v>338.235832023</v>
      </c>
      <c r="J21" s="358">
        <v>437.85363444400002</v>
      </c>
      <c r="K21" s="359">
        <v>392.38812413599999</v>
      </c>
      <c r="M21" s="356" t="s">
        <v>176</v>
      </c>
      <c r="N21" s="357">
        <v>356.593354159</v>
      </c>
      <c r="O21" s="357">
        <v>314.361920467</v>
      </c>
      <c r="P21" s="357">
        <v>309.55011314900003</v>
      </c>
      <c r="Q21" s="357">
        <v>376.96988140299999</v>
      </c>
      <c r="R21" s="357">
        <v>427.54558612599999</v>
      </c>
      <c r="S21" s="357">
        <v>445.70078539500003</v>
      </c>
      <c r="T21" s="358">
        <v>338.235832023</v>
      </c>
      <c r="U21" s="358">
        <v>437.85363444400002</v>
      </c>
      <c r="V21" s="359">
        <v>392.38812413599999</v>
      </c>
      <c r="W21" s="380"/>
      <c r="X21" s="356" t="s">
        <v>176</v>
      </c>
      <c r="Y21" s="381">
        <v>24.41740033</v>
      </c>
      <c r="Z21" s="381">
        <v>26.266384817999999</v>
      </c>
      <c r="AA21" s="381">
        <v>26.161238924999999</v>
      </c>
      <c r="AB21" s="381">
        <v>26.959451402999999</v>
      </c>
      <c r="AC21" s="381">
        <v>24.593158363000001</v>
      </c>
      <c r="AD21" s="381">
        <v>24.672255162999999</v>
      </c>
      <c r="AE21" s="390">
        <v>26.291770387</v>
      </c>
      <c r="AF21" s="390">
        <v>24.638872317000001</v>
      </c>
      <c r="AG21" s="382">
        <v>25.289144152999999</v>
      </c>
      <c r="AI21" s="356" t="s">
        <v>176</v>
      </c>
      <c r="AJ21" s="381">
        <v>39.146361220000003</v>
      </c>
      <c r="AK21" s="381">
        <v>40.080350115000002</v>
      </c>
      <c r="AL21" s="381">
        <v>42.711415836999997</v>
      </c>
      <c r="AM21" s="381">
        <v>40.697473926000001</v>
      </c>
      <c r="AN21" s="381">
        <v>40.356240434</v>
      </c>
      <c r="AO21" s="381">
        <v>33.352056820999998</v>
      </c>
      <c r="AP21" s="390">
        <v>40.812703483</v>
      </c>
      <c r="AQ21" s="390">
        <v>36.308176263</v>
      </c>
      <c r="AR21" s="382">
        <v>38.080316506000003</v>
      </c>
      <c r="AT21" s="356" t="s">
        <v>176</v>
      </c>
      <c r="AU21" s="381">
        <v>27.462552565999999</v>
      </c>
      <c r="AV21" s="381">
        <v>26.385848892999999</v>
      </c>
      <c r="AW21" s="381">
        <v>23.149993922</v>
      </c>
      <c r="AX21" s="381">
        <v>24.761288778000001</v>
      </c>
      <c r="AY21" s="381">
        <v>25.974289473999999</v>
      </c>
      <c r="AZ21" s="381">
        <v>35.995653451999999</v>
      </c>
      <c r="BA21" s="390">
        <v>25.158996991999999</v>
      </c>
      <c r="BB21" s="390">
        <v>31.766131423000001</v>
      </c>
      <c r="BC21" s="382">
        <v>29.166797853999999</v>
      </c>
      <c r="BE21" s="356" t="s">
        <v>176</v>
      </c>
      <c r="BF21" s="381">
        <v>1.6188235879999999</v>
      </c>
      <c r="BG21" s="381">
        <v>1.524289531</v>
      </c>
      <c r="BH21" s="381">
        <v>1.3856938489999999</v>
      </c>
      <c r="BI21" s="381">
        <v>1.6308953070000001</v>
      </c>
      <c r="BJ21" s="381">
        <v>2.3302054920000002</v>
      </c>
      <c r="BK21" s="381">
        <v>2.5701760550000001</v>
      </c>
      <c r="BL21" s="390">
        <v>1.541874961</v>
      </c>
      <c r="BM21" s="390">
        <v>2.4688963510000002</v>
      </c>
      <c r="BN21" s="382">
        <v>2.1041939460000001</v>
      </c>
      <c r="BP21" s="356" t="s">
        <v>176</v>
      </c>
      <c r="BQ21" s="381">
        <v>7.3548622960000003</v>
      </c>
      <c r="BR21" s="381">
        <v>5.743126642</v>
      </c>
      <c r="BS21" s="381">
        <v>6.5916574670000001</v>
      </c>
      <c r="BT21" s="381">
        <v>5.9508905859999999</v>
      </c>
      <c r="BU21" s="381">
        <v>6.7461062370000002</v>
      </c>
      <c r="BV21" s="381">
        <v>3.4098585080000001</v>
      </c>
      <c r="BW21" s="390">
        <v>6.1946541770000003</v>
      </c>
      <c r="BX21" s="390">
        <v>4.8179236469999998</v>
      </c>
      <c r="BY21" s="382">
        <v>5.3595475410000004</v>
      </c>
    </row>
    <row r="22" spans="2:77" s="323" customFormat="1" ht="15.75" customHeight="1" x14ac:dyDescent="0.25">
      <c r="B22" s="360" t="s">
        <v>456</v>
      </c>
      <c r="C22" s="361"/>
      <c r="D22" s="361"/>
      <c r="E22" s="361"/>
      <c r="F22" s="361"/>
      <c r="G22" s="361"/>
      <c r="H22" s="361"/>
      <c r="I22" s="362"/>
      <c r="J22" s="362"/>
      <c r="K22" s="363"/>
      <c r="M22" s="360" t="s">
        <v>456</v>
      </c>
      <c r="N22" s="361"/>
      <c r="O22" s="361"/>
      <c r="P22" s="361"/>
      <c r="Q22" s="361"/>
      <c r="R22" s="361"/>
      <c r="S22" s="361"/>
      <c r="T22" s="362"/>
      <c r="U22" s="362"/>
      <c r="V22" s="363"/>
      <c r="W22" s="380"/>
      <c r="X22" s="360" t="s">
        <v>456</v>
      </c>
      <c r="Y22" s="383"/>
      <c r="Z22" s="383"/>
      <c r="AA22" s="383"/>
      <c r="AB22" s="383"/>
      <c r="AC22" s="383"/>
      <c r="AD22" s="383"/>
      <c r="AE22" s="391"/>
      <c r="AF22" s="391"/>
      <c r="AG22" s="384"/>
      <c r="AI22" s="360" t="s">
        <v>456</v>
      </c>
      <c r="AJ22" s="383"/>
      <c r="AK22" s="383"/>
      <c r="AL22" s="383"/>
      <c r="AM22" s="383"/>
      <c r="AN22" s="383"/>
      <c r="AO22" s="383"/>
      <c r="AP22" s="391"/>
      <c r="AQ22" s="391"/>
      <c r="AR22" s="384"/>
      <c r="AT22" s="360" t="s">
        <v>456</v>
      </c>
      <c r="AU22" s="383"/>
      <c r="AV22" s="383"/>
      <c r="AW22" s="383"/>
      <c r="AX22" s="383"/>
      <c r="AY22" s="383"/>
      <c r="AZ22" s="383"/>
      <c r="BA22" s="391"/>
      <c r="BB22" s="391"/>
      <c r="BC22" s="384"/>
      <c r="BE22" s="360" t="s">
        <v>456</v>
      </c>
      <c r="BF22" s="383"/>
      <c r="BG22" s="383"/>
      <c r="BH22" s="383"/>
      <c r="BI22" s="383"/>
      <c r="BJ22" s="383"/>
      <c r="BK22" s="383"/>
      <c r="BL22" s="391"/>
      <c r="BM22" s="391"/>
      <c r="BN22" s="384"/>
      <c r="BP22" s="360" t="s">
        <v>456</v>
      </c>
      <c r="BQ22" s="383"/>
      <c r="BR22" s="383"/>
      <c r="BS22" s="383"/>
      <c r="BT22" s="383"/>
      <c r="BU22" s="383"/>
      <c r="BV22" s="383"/>
      <c r="BW22" s="391"/>
      <c r="BX22" s="391"/>
      <c r="BY22" s="384"/>
    </row>
    <row r="23" spans="2:77" s="351" customFormat="1" ht="15.75" customHeight="1" x14ac:dyDescent="0.25">
      <c r="B23" s="364" t="s">
        <v>102</v>
      </c>
      <c r="C23" s="365">
        <v>452.53943249000002</v>
      </c>
      <c r="D23" s="365">
        <v>304.95397778400002</v>
      </c>
      <c r="E23" s="365">
        <v>267.92824836900002</v>
      </c>
      <c r="F23" s="365">
        <v>365.55768264199997</v>
      </c>
      <c r="G23" s="365">
        <v>420.94142799299999</v>
      </c>
      <c r="H23" s="365">
        <v>982.48776098899998</v>
      </c>
      <c r="I23" s="366">
        <v>337.969525594</v>
      </c>
      <c r="J23" s="366">
        <v>764.66740517300002</v>
      </c>
      <c r="K23" s="367">
        <v>532.53331811500004</v>
      </c>
      <c r="M23" s="364" t="s">
        <v>102</v>
      </c>
      <c r="N23" s="365">
        <v>452.53943249000002</v>
      </c>
      <c r="O23" s="365">
        <v>304.95397778400002</v>
      </c>
      <c r="P23" s="365">
        <v>267.92824836900002</v>
      </c>
      <c r="Q23" s="365">
        <v>365.55768264199997</v>
      </c>
      <c r="R23" s="365">
        <v>420.94142799299999</v>
      </c>
      <c r="S23" s="365">
        <v>982.48776098899998</v>
      </c>
      <c r="T23" s="366">
        <v>337.969525594</v>
      </c>
      <c r="U23" s="366">
        <v>764.66740517300002</v>
      </c>
      <c r="V23" s="367">
        <v>532.53331811500004</v>
      </c>
      <c r="W23" s="380"/>
      <c r="X23" s="364" t="s">
        <v>102</v>
      </c>
      <c r="Y23" s="385">
        <v>24.332673423999999</v>
      </c>
      <c r="Z23" s="385">
        <v>25.894622720000001</v>
      </c>
      <c r="AA23" s="385">
        <v>33.048337613999998</v>
      </c>
      <c r="AB23" s="385">
        <v>28.558081300000001</v>
      </c>
      <c r="AC23" s="385">
        <v>19.599655135999999</v>
      </c>
      <c r="AD23" s="385">
        <v>12.534378583000001</v>
      </c>
      <c r="AE23" s="392">
        <v>28.261449420999998</v>
      </c>
      <c r="AF23" s="392">
        <v>14.043037713</v>
      </c>
      <c r="AG23" s="386">
        <v>18.952119593999999</v>
      </c>
      <c r="AI23" s="364" t="s">
        <v>102</v>
      </c>
      <c r="AJ23" s="385">
        <v>34.319046145999998</v>
      </c>
      <c r="AK23" s="385">
        <v>35.765240392000003</v>
      </c>
      <c r="AL23" s="385">
        <v>35.081164082999997</v>
      </c>
      <c r="AM23" s="385">
        <v>37.401609501000003</v>
      </c>
      <c r="AN23" s="385">
        <v>47.236683417000002</v>
      </c>
      <c r="AO23" s="385">
        <v>22.406498271</v>
      </c>
      <c r="AP23" s="392">
        <v>36.168654785000001</v>
      </c>
      <c r="AQ23" s="392">
        <v>27.708525053999999</v>
      </c>
      <c r="AR23" s="386">
        <v>30.629489113000002</v>
      </c>
      <c r="AT23" s="364" t="s">
        <v>102</v>
      </c>
      <c r="AU23" s="385">
        <v>32.691688542000001</v>
      </c>
      <c r="AV23" s="385">
        <v>30.737185545999999</v>
      </c>
      <c r="AW23" s="385">
        <v>24.786662487000001</v>
      </c>
      <c r="AX23" s="385">
        <v>26.730236463000001</v>
      </c>
      <c r="AY23" s="385">
        <v>24.051986732</v>
      </c>
      <c r="AZ23" s="385">
        <v>60.803564412999997</v>
      </c>
      <c r="BA23" s="392">
        <v>28.044888254</v>
      </c>
      <c r="BB23" s="392">
        <v>52.955944750999997</v>
      </c>
      <c r="BC23" s="386">
        <v>44.355095470999998</v>
      </c>
      <c r="BE23" s="364" t="s">
        <v>102</v>
      </c>
      <c r="BF23" s="385">
        <v>1.921457873</v>
      </c>
      <c r="BG23" s="385">
        <v>1.6336407529999999</v>
      </c>
      <c r="BH23" s="385">
        <v>1.4799243339999999</v>
      </c>
      <c r="BI23" s="385">
        <v>1.375891083</v>
      </c>
      <c r="BJ23" s="385">
        <v>2.6574168629999999</v>
      </c>
      <c r="BK23" s="385">
        <v>2.0560005139999999</v>
      </c>
      <c r="BL23" s="392">
        <v>1.5286238409999999</v>
      </c>
      <c r="BM23" s="392">
        <v>2.1844218519999998</v>
      </c>
      <c r="BN23" s="386">
        <v>1.9579995059999999</v>
      </c>
      <c r="BP23" s="364" t="s">
        <v>102</v>
      </c>
      <c r="BQ23" s="385">
        <v>6.7351340149999999</v>
      </c>
      <c r="BR23" s="385">
        <v>5.969310589</v>
      </c>
      <c r="BS23" s="385">
        <v>5.6039114830000001</v>
      </c>
      <c r="BT23" s="385">
        <v>5.9341816529999996</v>
      </c>
      <c r="BU23" s="385">
        <v>6.4542578510000004</v>
      </c>
      <c r="BV23" s="385">
        <v>2.199558219</v>
      </c>
      <c r="BW23" s="392">
        <v>5.9963836989999999</v>
      </c>
      <c r="BX23" s="392">
        <v>3.1080706309999999</v>
      </c>
      <c r="BY23" s="386">
        <v>4.1052963159999996</v>
      </c>
    </row>
    <row r="24" spans="2:77" s="323" customFormat="1" ht="15.75" customHeight="1" x14ac:dyDescent="0.25">
      <c r="B24" s="368" t="s">
        <v>103</v>
      </c>
      <c r="C24" s="369">
        <v>270.00477163599999</v>
      </c>
      <c r="D24" s="369">
        <v>267.96270286499998</v>
      </c>
      <c r="E24" s="369">
        <v>404.05631571399999</v>
      </c>
      <c r="F24" s="369">
        <v>414.540585099</v>
      </c>
      <c r="G24" s="369">
        <v>460.082587402</v>
      </c>
      <c r="H24" s="369" t="s">
        <v>84</v>
      </c>
      <c r="I24" s="370">
        <v>316.84989832799999</v>
      </c>
      <c r="J24" s="370">
        <v>460.082587402</v>
      </c>
      <c r="K24" s="355">
        <v>357.669421183</v>
      </c>
      <c r="M24" s="368" t="s">
        <v>103</v>
      </c>
      <c r="N24" s="369">
        <v>270.00477163599999</v>
      </c>
      <c r="O24" s="369">
        <v>267.96270286499998</v>
      </c>
      <c r="P24" s="369">
        <v>404.05631571399999</v>
      </c>
      <c r="Q24" s="369">
        <v>414.540585099</v>
      </c>
      <c r="R24" s="369">
        <v>460.082587402</v>
      </c>
      <c r="S24" s="369" t="s">
        <v>84</v>
      </c>
      <c r="T24" s="370">
        <v>316.84989832799999</v>
      </c>
      <c r="U24" s="370">
        <v>460.082587402</v>
      </c>
      <c r="V24" s="355">
        <v>357.669421183</v>
      </c>
      <c r="W24" s="380"/>
      <c r="X24" s="368" t="s">
        <v>103</v>
      </c>
      <c r="Y24" s="387">
        <v>20.928073029</v>
      </c>
      <c r="Z24" s="387">
        <v>23.789556434000001</v>
      </c>
      <c r="AA24" s="387">
        <v>20.802827837999999</v>
      </c>
      <c r="AB24" s="387">
        <v>32.863434511999998</v>
      </c>
      <c r="AC24" s="387">
        <v>25.946366884</v>
      </c>
      <c r="AD24" s="387" t="s">
        <v>84</v>
      </c>
      <c r="AE24" s="393">
        <v>25.600949067999998</v>
      </c>
      <c r="AF24" s="393">
        <v>25.946366884</v>
      </c>
      <c r="AG24" s="388">
        <v>25.727575537</v>
      </c>
      <c r="AI24" s="368" t="s">
        <v>103</v>
      </c>
      <c r="AJ24" s="387">
        <v>42.970384504999998</v>
      </c>
      <c r="AK24" s="387">
        <v>43.624248393000002</v>
      </c>
      <c r="AL24" s="387">
        <v>50.346763125999999</v>
      </c>
      <c r="AM24" s="387">
        <v>45.496698487000003</v>
      </c>
      <c r="AN24" s="387">
        <v>37.993033529999998</v>
      </c>
      <c r="AO24" s="387" t="s">
        <v>84</v>
      </c>
      <c r="AP24" s="393">
        <v>44.958867816999998</v>
      </c>
      <c r="AQ24" s="393">
        <v>37.993033529999998</v>
      </c>
      <c r="AR24" s="388">
        <v>42.405267625999997</v>
      </c>
      <c r="AT24" s="368" t="s">
        <v>103</v>
      </c>
      <c r="AU24" s="387">
        <v>26.294165960000001</v>
      </c>
      <c r="AV24" s="387">
        <v>25.242651628000001</v>
      </c>
      <c r="AW24" s="387">
        <v>21.940296441000001</v>
      </c>
      <c r="AX24" s="387">
        <v>17.628920281999999</v>
      </c>
      <c r="AY24" s="387">
        <v>27.889032190000002</v>
      </c>
      <c r="AZ24" s="387" t="s">
        <v>84</v>
      </c>
      <c r="BA24" s="393">
        <v>22.684928578000001</v>
      </c>
      <c r="BB24" s="393">
        <v>27.889032190000002</v>
      </c>
      <c r="BC24" s="388">
        <v>24.592697184999999</v>
      </c>
      <c r="BE24" s="368" t="s">
        <v>103</v>
      </c>
      <c r="BF24" s="387">
        <v>1.548176714</v>
      </c>
      <c r="BG24" s="387">
        <v>1.633903237</v>
      </c>
      <c r="BH24" s="387">
        <v>1.6912924460000001</v>
      </c>
      <c r="BI24" s="387">
        <v>1.399138212</v>
      </c>
      <c r="BJ24" s="387">
        <v>1.5641132209999999</v>
      </c>
      <c r="BK24" s="387" t="s">
        <v>84</v>
      </c>
      <c r="BL24" s="393">
        <v>1.5527430280000001</v>
      </c>
      <c r="BM24" s="393">
        <v>1.5641132209999999</v>
      </c>
      <c r="BN24" s="388">
        <v>1.5569112190000001</v>
      </c>
      <c r="BP24" s="368" t="s">
        <v>103</v>
      </c>
      <c r="BQ24" s="387">
        <v>8.2591997920000004</v>
      </c>
      <c r="BR24" s="387">
        <v>5.7096403069999999</v>
      </c>
      <c r="BS24" s="387">
        <v>5.2188201489999999</v>
      </c>
      <c r="BT24" s="387">
        <v>2.6118085070000001</v>
      </c>
      <c r="BU24" s="387">
        <v>6.6074541739999999</v>
      </c>
      <c r="BV24" s="387" t="s">
        <v>84</v>
      </c>
      <c r="BW24" s="393">
        <v>5.2025115089999998</v>
      </c>
      <c r="BX24" s="393">
        <v>6.6074541739999999</v>
      </c>
      <c r="BY24" s="388">
        <v>5.7175484320000001</v>
      </c>
    </row>
    <row r="25" spans="2:77" s="351" customFormat="1" ht="15.75" customHeight="1" x14ac:dyDescent="0.25">
      <c r="B25" s="364" t="s">
        <v>41</v>
      </c>
      <c r="C25" s="365">
        <v>470.01373713599997</v>
      </c>
      <c r="D25" s="365">
        <v>261.73961015700002</v>
      </c>
      <c r="E25" s="365">
        <v>252.920630883</v>
      </c>
      <c r="F25" s="365">
        <v>327.95702729099997</v>
      </c>
      <c r="G25" s="365">
        <v>524.16826229799995</v>
      </c>
      <c r="H25" s="365">
        <v>497.39427302600001</v>
      </c>
      <c r="I25" s="366">
        <v>288.58029587800002</v>
      </c>
      <c r="J25" s="366">
        <v>515.53056193400005</v>
      </c>
      <c r="K25" s="367">
        <v>382.49451555799999</v>
      </c>
      <c r="M25" s="364" t="s">
        <v>41</v>
      </c>
      <c r="N25" s="365">
        <v>470.01373713599997</v>
      </c>
      <c r="O25" s="365">
        <v>261.73961015700002</v>
      </c>
      <c r="P25" s="365">
        <v>252.920630883</v>
      </c>
      <c r="Q25" s="365">
        <v>327.95702729099997</v>
      </c>
      <c r="R25" s="365">
        <v>524.16826229799995</v>
      </c>
      <c r="S25" s="365">
        <v>497.39427302600001</v>
      </c>
      <c r="T25" s="366">
        <v>288.58029587800002</v>
      </c>
      <c r="U25" s="366">
        <v>515.53056193400005</v>
      </c>
      <c r="V25" s="367">
        <v>382.49451555799999</v>
      </c>
      <c r="W25" s="380"/>
      <c r="X25" s="364" t="s">
        <v>41</v>
      </c>
      <c r="Y25" s="385">
        <v>28.513735063999999</v>
      </c>
      <c r="Z25" s="385">
        <v>25.332395484999999</v>
      </c>
      <c r="AA25" s="385">
        <v>25.389072763000001</v>
      </c>
      <c r="AB25" s="385">
        <v>24.033407737000001</v>
      </c>
      <c r="AC25" s="385">
        <v>19.013818883999999</v>
      </c>
      <c r="AD25" s="385">
        <v>15.093952279</v>
      </c>
      <c r="AE25" s="392">
        <v>24.754132380000001</v>
      </c>
      <c r="AF25" s="392">
        <v>17.793698447000001</v>
      </c>
      <c r="AG25" s="386">
        <v>20.872037210999999</v>
      </c>
      <c r="AI25" s="364" t="s">
        <v>41</v>
      </c>
      <c r="AJ25" s="385">
        <v>46.139784511999999</v>
      </c>
      <c r="AK25" s="385">
        <v>42.165332607000003</v>
      </c>
      <c r="AL25" s="385">
        <v>44.255495254000003</v>
      </c>
      <c r="AM25" s="385">
        <v>41.329007062000002</v>
      </c>
      <c r="AN25" s="385">
        <v>48.582436260999998</v>
      </c>
      <c r="AO25" s="385">
        <v>33.666409219000002</v>
      </c>
      <c r="AP25" s="392">
        <v>42.384184533999999</v>
      </c>
      <c r="AQ25" s="392">
        <v>43.939587086000003</v>
      </c>
      <c r="AR25" s="386">
        <v>43.251690898</v>
      </c>
      <c r="AT25" s="364" t="s">
        <v>41</v>
      </c>
      <c r="AU25" s="385">
        <v>3.836260937</v>
      </c>
      <c r="AV25" s="385">
        <v>24.440487486999999</v>
      </c>
      <c r="AW25" s="385">
        <v>16.878610969</v>
      </c>
      <c r="AX25" s="385">
        <v>24.213688844</v>
      </c>
      <c r="AY25" s="385">
        <v>21.255085196</v>
      </c>
      <c r="AZ25" s="385">
        <v>47.603294665999996</v>
      </c>
      <c r="BA25" s="392">
        <v>22.004674942000001</v>
      </c>
      <c r="BB25" s="392">
        <v>29.456381845999999</v>
      </c>
      <c r="BC25" s="386">
        <v>26.160771480000001</v>
      </c>
      <c r="BE25" s="364" t="s">
        <v>41</v>
      </c>
      <c r="BF25" s="385">
        <v>0.43630963699999997</v>
      </c>
      <c r="BG25" s="385">
        <v>1.4435278170000001</v>
      </c>
      <c r="BH25" s="385">
        <v>0.968274101</v>
      </c>
      <c r="BI25" s="385">
        <v>1.110712677</v>
      </c>
      <c r="BJ25" s="385">
        <v>1.1013363469999999</v>
      </c>
      <c r="BK25" s="385">
        <v>1.2134312709999999</v>
      </c>
      <c r="BL25" s="392">
        <v>1.1393310560000001</v>
      </c>
      <c r="BM25" s="392">
        <v>1.136227664</v>
      </c>
      <c r="BN25" s="386">
        <v>1.137600178</v>
      </c>
      <c r="BP25" s="364" t="s">
        <v>41</v>
      </c>
      <c r="BQ25" s="385">
        <v>21.073909849</v>
      </c>
      <c r="BR25" s="385">
        <v>6.6182566039999999</v>
      </c>
      <c r="BS25" s="385">
        <v>12.508546913</v>
      </c>
      <c r="BT25" s="385">
        <v>9.3131836809999999</v>
      </c>
      <c r="BU25" s="385">
        <v>10.047323312</v>
      </c>
      <c r="BV25" s="385">
        <v>2.4229125640000002</v>
      </c>
      <c r="BW25" s="392">
        <v>9.7176770880000003</v>
      </c>
      <c r="BX25" s="392">
        <v>7.6741049569999999</v>
      </c>
      <c r="BY25" s="386">
        <v>8.5779002329999994</v>
      </c>
    </row>
    <row r="26" spans="2:77" s="323" customFormat="1" ht="15.75" customHeight="1" x14ac:dyDescent="0.25">
      <c r="B26" s="368" t="s">
        <v>104</v>
      </c>
      <c r="C26" s="369">
        <v>228.56530269199999</v>
      </c>
      <c r="D26" s="369">
        <v>344.18721898500002</v>
      </c>
      <c r="E26" s="369">
        <v>271.28466640300002</v>
      </c>
      <c r="F26" s="369">
        <v>393.544707174</v>
      </c>
      <c r="G26" s="369">
        <v>412.79682684900001</v>
      </c>
      <c r="H26" s="369" t="s">
        <v>84</v>
      </c>
      <c r="I26" s="370">
        <v>316.59503948600002</v>
      </c>
      <c r="J26" s="370">
        <v>412.79682684900001</v>
      </c>
      <c r="K26" s="355">
        <v>355.29735885600002</v>
      </c>
      <c r="M26" s="368" t="s">
        <v>104</v>
      </c>
      <c r="N26" s="369">
        <v>228.56530269199999</v>
      </c>
      <c r="O26" s="369">
        <v>344.18721898500002</v>
      </c>
      <c r="P26" s="369">
        <v>271.28466640300002</v>
      </c>
      <c r="Q26" s="369">
        <v>393.544707174</v>
      </c>
      <c r="R26" s="369">
        <v>412.79682684900001</v>
      </c>
      <c r="S26" s="369" t="s">
        <v>84</v>
      </c>
      <c r="T26" s="370">
        <v>316.59503948600002</v>
      </c>
      <c r="U26" s="370">
        <v>412.79682684900001</v>
      </c>
      <c r="V26" s="355">
        <v>355.29735885600002</v>
      </c>
      <c r="W26" s="380"/>
      <c r="X26" s="368" t="s">
        <v>104</v>
      </c>
      <c r="Y26" s="387">
        <v>28.707775669</v>
      </c>
      <c r="Z26" s="387">
        <v>20.860163919000001</v>
      </c>
      <c r="AA26" s="387">
        <v>36.898214404999997</v>
      </c>
      <c r="AB26" s="387">
        <v>20.387012765000001</v>
      </c>
      <c r="AC26" s="387">
        <v>29.842113969</v>
      </c>
      <c r="AD26" s="387" t="s">
        <v>84</v>
      </c>
      <c r="AE26" s="393">
        <v>25.021323120000002</v>
      </c>
      <c r="AF26" s="393">
        <v>29.842113969</v>
      </c>
      <c r="AG26" s="388">
        <v>27.274610126999999</v>
      </c>
      <c r="AI26" s="368" t="s">
        <v>104</v>
      </c>
      <c r="AJ26" s="387">
        <v>43.939443253999997</v>
      </c>
      <c r="AK26" s="387">
        <v>40.473253001000003</v>
      </c>
      <c r="AL26" s="387">
        <v>33.034878489</v>
      </c>
      <c r="AM26" s="387">
        <v>46.018702005000002</v>
      </c>
      <c r="AN26" s="387">
        <v>41.250029744999999</v>
      </c>
      <c r="AO26" s="387" t="s">
        <v>84</v>
      </c>
      <c r="AP26" s="393">
        <v>40.672734785999999</v>
      </c>
      <c r="AQ26" s="393">
        <v>41.250029744999999</v>
      </c>
      <c r="AR26" s="388">
        <v>40.942568360999999</v>
      </c>
      <c r="AT26" s="368" t="s">
        <v>104</v>
      </c>
      <c r="AU26" s="387">
        <v>16.663020341999999</v>
      </c>
      <c r="AV26" s="387">
        <v>33.201221463000003</v>
      </c>
      <c r="AW26" s="387">
        <v>20.625807837</v>
      </c>
      <c r="AX26" s="387">
        <v>20.165126855</v>
      </c>
      <c r="AY26" s="387">
        <v>21.233328508</v>
      </c>
      <c r="AZ26" s="387" t="s">
        <v>84</v>
      </c>
      <c r="BA26" s="393">
        <v>25.487892023000001</v>
      </c>
      <c r="BB26" s="393">
        <v>21.233328508</v>
      </c>
      <c r="BC26" s="388">
        <v>23.499265470000001</v>
      </c>
      <c r="BE26" s="368" t="s">
        <v>104</v>
      </c>
      <c r="BF26" s="387">
        <v>1.6544555219999999</v>
      </c>
      <c r="BG26" s="387">
        <v>1.564463266</v>
      </c>
      <c r="BH26" s="387">
        <v>1.441420156</v>
      </c>
      <c r="BI26" s="387">
        <v>1.703523294</v>
      </c>
      <c r="BJ26" s="387">
        <v>2.1737783679999998</v>
      </c>
      <c r="BK26" s="387" t="s">
        <v>84</v>
      </c>
      <c r="BL26" s="393">
        <v>1.5829886200000001</v>
      </c>
      <c r="BM26" s="393">
        <v>2.1737783679999998</v>
      </c>
      <c r="BN26" s="388">
        <v>1.8591297979999999</v>
      </c>
      <c r="BP26" s="368" t="s">
        <v>104</v>
      </c>
      <c r="BQ26" s="387">
        <v>9.0353052129999991</v>
      </c>
      <c r="BR26" s="387">
        <v>3.9008983509999999</v>
      </c>
      <c r="BS26" s="387">
        <v>7.999679113</v>
      </c>
      <c r="BT26" s="387">
        <v>11.725635083</v>
      </c>
      <c r="BU26" s="387">
        <v>5.5007494110000001</v>
      </c>
      <c r="BV26" s="387" t="s">
        <v>84</v>
      </c>
      <c r="BW26" s="393">
        <v>7.235061451</v>
      </c>
      <c r="BX26" s="393">
        <v>5.5007494110000001</v>
      </c>
      <c r="BY26" s="388">
        <v>6.4244262440000002</v>
      </c>
    </row>
    <row r="27" spans="2:77" s="351" customFormat="1" ht="15.75" customHeight="1" x14ac:dyDescent="0.25">
      <c r="B27" s="364" t="s">
        <v>44</v>
      </c>
      <c r="C27" s="365">
        <v>399.00613374599999</v>
      </c>
      <c r="D27" s="365">
        <v>512.18323649299998</v>
      </c>
      <c r="E27" s="365" t="s">
        <v>84</v>
      </c>
      <c r="F27" s="365">
        <v>402.69635531</v>
      </c>
      <c r="G27" s="365" t="s">
        <v>84</v>
      </c>
      <c r="H27" s="385" t="s">
        <v>84</v>
      </c>
      <c r="I27" s="366">
        <v>415.80290383400001</v>
      </c>
      <c r="J27" s="366" t="s">
        <v>84</v>
      </c>
      <c r="K27" s="367">
        <v>415.80290383400001</v>
      </c>
      <c r="M27" s="364" t="s">
        <v>44</v>
      </c>
      <c r="N27" s="365">
        <v>399.00613374599999</v>
      </c>
      <c r="O27" s="365">
        <v>512.18323649299998</v>
      </c>
      <c r="P27" s="365" t="s">
        <v>84</v>
      </c>
      <c r="Q27" s="365">
        <v>402.69635531</v>
      </c>
      <c r="R27" s="365" t="s">
        <v>84</v>
      </c>
      <c r="S27" s="385" t="s">
        <v>84</v>
      </c>
      <c r="T27" s="366">
        <v>415.80290383400001</v>
      </c>
      <c r="U27" s="366" t="s">
        <v>84</v>
      </c>
      <c r="V27" s="367">
        <v>415.80290383400001</v>
      </c>
      <c r="W27" s="380"/>
      <c r="X27" s="364" t="s">
        <v>44</v>
      </c>
      <c r="Y27" s="385">
        <v>33.673276008000002</v>
      </c>
      <c r="Z27" s="385">
        <v>26.075083401000001</v>
      </c>
      <c r="AA27" s="385" t="s">
        <v>84</v>
      </c>
      <c r="AB27" s="385">
        <v>15.907835145</v>
      </c>
      <c r="AC27" s="385" t="s">
        <v>84</v>
      </c>
      <c r="AD27" s="385" t="s">
        <v>84</v>
      </c>
      <c r="AE27" s="392">
        <v>24.891846407999999</v>
      </c>
      <c r="AF27" s="392" t="s">
        <v>84</v>
      </c>
      <c r="AG27" s="386">
        <v>24.891846407999999</v>
      </c>
      <c r="AI27" s="364" t="s">
        <v>44</v>
      </c>
      <c r="AJ27" s="385">
        <v>38.543183951000003</v>
      </c>
      <c r="AK27" s="385">
        <v>25.011669000000001</v>
      </c>
      <c r="AL27" s="385" t="s">
        <v>84</v>
      </c>
      <c r="AM27" s="385">
        <v>38.310676931000003</v>
      </c>
      <c r="AN27" s="385" t="s">
        <v>84</v>
      </c>
      <c r="AO27" s="385" t="s">
        <v>84</v>
      </c>
      <c r="AP27" s="392">
        <v>36.208684736000002</v>
      </c>
      <c r="AQ27" s="392" t="s">
        <v>84</v>
      </c>
      <c r="AR27" s="386">
        <v>36.208684736000002</v>
      </c>
      <c r="AT27" s="364" t="s">
        <v>44</v>
      </c>
      <c r="AU27" s="385">
        <v>21.841746196999999</v>
      </c>
      <c r="AV27" s="385">
        <v>41.733022722999998</v>
      </c>
      <c r="AW27" s="385" t="s">
        <v>84</v>
      </c>
      <c r="AX27" s="385">
        <v>27.928523073000001</v>
      </c>
      <c r="AY27" s="385" t="s">
        <v>84</v>
      </c>
      <c r="AZ27" s="385" t="s">
        <v>84</v>
      </c>
      <c r="BA27" s="392">
        <v>27.707169838999999</v>
      </c>
      <c r="BB27" s="392" t="s">
        <v>84</v>
      </c>
      <c r="BC27" s="386">
        <v>27.707169838999999</v>
      </c>
      <c r="BE27" s="364" t="s">
        <v>44</v>
      </c>
      <c r="BF27" s="385">
        <v>0.66470382800000005</v>
      </c>
      <c r="BG27" s="385">
        <v>0.81221000799999998</v>
      </c>
      <c r="BH27" s="385" t="s">
        <v>84</v>
      </c>
      <c r="BI27" s="385">
        <v>1.147623922</v>
      </c>
      <c r="BJ27" s="385" t="s">
        <v>84</v>
      </c>
      <c r="BK27" s="385" t="s">
        <v>84</v>
      </c>
      <c r="BL27" s="392">
        <v>0.89365505599999995</v>
      </c>
      <c r="BM27" s="392" t="s">
        <v>84</v>
      </c>
      <c r="BN27" s="386">
        <v>0.89365505599999995</v>
      </c>
      <c r="BP27" s="364" t="s">
        <v>44</v>
      </c>
      <c r="BQ27" s="385">
        <v>5.2770900159999998</v>
      </c>
      <c r="BR27" s="385">
        <v>6.3680148680000004</v>
      </c>
      <c r="BS27" s="385" t="s">
        <v>84</v>
      </c>
      <c r="BT27" s="385">
        <v>16.705340928999998</v>
      </c>
      <c r="BU27" s="385" t="s">
        <v>84</v>
      </c>
      <c r="BV27" s="385" t="s">
        <v>84</v>
      </c>
      <c r="BW27" s="392">
        <v>10.298643961</v>
      </c>
      <c r="BX27" s="392" t="s">
        <v>84</v>
      </c>
      <c r="BY27" s="386">
        <v>10.298643961</v>
      </c>
    </row>
    <row r="28" spans="2:77" s="323" customFormat="1" ht="15.75" customHeight="1" x14ac:dyDescent="0.25">
      <c r="B28" s="368" t="s">
        <v>105</v>
      </c>
      <c r="C28" s="369">
        <v>315.84782759500001</v>
      </c>
      <c r="D28" s="369">
        <v>291.19718717900003</v>
      </c>
      <c r="E28" s="369">
        <v>321.77840306399997</v>
      </c>
      <c r="F28" s="369">
        <v>353.08598617899997</v>
      </c>
      <c r="G28" s="369">
        <v>457.93778454800002</v>
      </c>
      <c r="H28" s="369">
        <v>818.72752608799999</v>
      </c>
      <c r="I28" s="370">
        <v>318.89453881600002</v>
      </c>
      <c r="J28" s="370">
        <v>595.63824915500004</v>
      </c>
      <c r="K28" s="355">
        <v>421.35558063899998</v>
      </c>
      <c r="M28" s="368" t="s">
        <v>105</v>
      </c>
      <c r="N28" s="369">
        <v>315.84782759500001</v>
      </c>
      <c r="O28" s="369">
        <v>291.19718717900003</v>
      </c>
      <c r="P28" s="369">
        <v>321.77840306399997</v>
      </c>
      <c r="Q28" s="369">
        <v>353.08598617899997</v>
      </c>
      <c r="R28" s="369">
        <v>457.93778454800002</v>
      </c>
      <c r="S28" s="369">
        <v>818.72752608799999</v>
      </c>
      <c r="T28" s="370">
        <v>318.89453881600002</v>
      </c>
      <c r="U28" s="370">
        <v>595.63824915500004</v>
      </c>
      <c r="V28" s="355">
        <v>421.35558063899998</v>
      </c>
      <c r="W28" s="380"/>
      <c r="X28" s="368" t="s">
        <v>105</v>
      </c>
      <c r="Y28" s="387">
        <v>31.236581336</v>
      </c>
      <c r="Z28" s="387">
        <v>31.256573777</v>
      </c>
      <c r="AA28" s="387">
        <v>23.836897659000002</v>
      </c>
      <c r="AB28" s="387">
        <v>24.259135945000001</v>
      </c>
      <c r="AC28" s="387">
        <v>23.733529212000001</v>
      </c>
      <c r="AD28" s="387">
        <v>16.732482278999999</v>
      </c>
      <c r="AE28" s="393">
        <v>27.169644647999998</v>
      </c>
      <c r="AF28" s="393">
        <v>20.060697518000001</v>
      </c>
      <c r="AG28" s="388">
        <v>23.448983489</v>
      </c>
      <c r="AI28" s="368" t="s">
        <v>105</v>
      </c>
      <c r="AJ28" s="387">
        <v>42.352895193000002</v>
      </c>
      <c r="AK28" s="387">
        <v>39.05664788</v>
      </c>
      <c r="AL28" s="387">
        <v>47.026413251999998</v>
      </c>
      <c r="AM28" s="387">
        <v>41.834165143</v>
      </c>
      <c r="AN28" s="387">
        <v>39.567397956999997</v>
      </c>
      <c r="AO28" s="387">
        <v>57.273818513000002</v>
      </c>
      <c r="AP28" s="393">
        <v>42.380741891</v>
      </c>
      <c r="AQ28" s="393">
        <v>48.856394766000001</v>
      </c>
      <c r="AR28" s="388">
        <v>45.769951247999998</v>
      </c>
      <c r="AT28" s="368" t="s">
        <v>105</v>
      </c>
      <c r="AU28" s="387">
        <v>19.85295867</v>
      </c>
      <c r="AV28" s="387">
        <v>20.050737653999999</v>
      </c>
      <c r="AW28" s="387">
        <v>19.975061655000001</v>
      </c>
      <c r="AX28" s="387">
        <v>26.463494372</v>
      </c>
      <c r="AY28" s="387">
        <v>30.911788152</v>
      </c>
      <c r="AZ28" s="387">
        <v>17.403607790999999</v>
      </c>
      <c r="BA28" s="393">
        <v>21.94404986</v>
      </c>
      <c r="BB28" s="393">
        <v>23.825237606000002</v>
      </c>
      <c r="BC28" s="388">
        <v>22.928620718000001</v>
      </c>
      <c r="BE28" s="368" t="s">
        <v>105</v>
      </c>
      <c r="BF28" s="387">
        <v>1.8539595520000001</v>
      </c>
      <c r="BG28" s="387">
        <v>1.702997061</v>
      </c>
      <c r="BH28" s="387">
        <v>1.3944934950000001</v>
      </c>
      <c r="BI28" s="387">
        <v>1.235344556</v>
      </c>
      <c r="BJ28" s="387">
        <v>2.6667229610000001</v>
      </c>
      <c r="BK28" s="387">
        <v>1.782898184</v>
      </c>
      <c r="BL28" s="393">
        <v>1.4966233849999999</v>
      </c>
      <c r="BM28" s="393">
        <v>2.2030580710000001</v>
      </c>
      <c r="BN28" s="388">
        <v>1.8663552240000001</v>
      </c>
      <c r="BP28" s="368" t="s">
        <v>105</v>
      </c>
      <c r="BQ28" s="387">
        <v>4.7036052479999997</v>
      </c>
      <c r="BR28" s="387">
        <v>7.9330436280000001</v>
      </c>
      <c r="BS28" s="387">
        <v>7.7671339389999998</v>
      </c>
      <c r="BT28" s="387">
        <v>6.2078599839999997</v>
      </c>
      <c r="BU28" s="387">
        <v>3.1205617179999998</v>
      </c>
      <c r="BV28" s="387">
        <v>6.8071932320000004</v>
      </c>
      <c r="BW28" s="393">
        <v>7.0089402160000001</v>
      </c>
      <c r="BX28" s="393">
        <v>5.0546120390000002</v>
      </c>
      <c r="BY28" s="388">
        <v>5.9860893199999996</v>
      </c>
    </row>
    <row r="29" spans="2:77" s="351" customFormat="1" ht="15.75" customHeight="1" x14ac:dyDescent="0.25">
      <c r="B29" s="364" t="s">
        <v>106</v>
      </c>
      <c r="C29" s="365">
        <v>224.99259014399999</v>
      </c>
      <c r="D29" s="365">
        <v>265.06826099699998</v>
      </c>
      <c r="E29" s="365">
        <v>308.41505544699999</v>
      </c>
      <c r="F29" s="365">
        <v>321.65382173199998</v>
      </c>
      <c r="G29" s="365">
        <v>473.04614269400003</v>
      </c>
      <c r="H29" s="365">
        <v>445.52556362399997</v>
      </c>
      <c r="I29" s="366">
        <v>299.47357750800001</v>
      </c>
      <c r="J29" s="366">
        <v>463.74948347999998</v>
      </c>
      <c r="K29" s="367">
        <v>394.039765074</v>
      </c>
      <c r="M29" s="364" t="s">
        <v>106</v>
      </c>
      <c r="N29" s="365">
        <v>224.99259014399999</v>
      </c>
      <c r="O29" s="365">
        <v>265.06826099699998</v>
      </c>
      <c r="P29" s="365">
        <v>308.41505544699999</v>
      </c>
      <c r="Q29" s="365">
        <v>321.65382173199998</v>
      </c>
      <c r="R29" s="365">
        <v>473.04614269400003</v>
      </c>
      <c r="S29" s="365">
        <v>445.52556362399997</v>
      </c>
      <c r="T29" s="366">
        <v>299.47357750800001</v>
      </c>
      <c r="U29" s="366">
        <v>463.74948347999998</v>
      </c>
      <c r="V29" s="367">
        <v>394.039765074</v>
      </c>
      <c r="W29" s="380"/>
      <c r="X29" s="364" t="s">
        <v>106</v>
      </c>
      <c r="Y29" s="385">
        <v>33.016468865</v>
      </c>
      <c r="Z29" s="385">
        <v>31.981915868000002</v>
      </c>
      <c r="AA29" s="385">
        <v>30.926521608000002</v>
      </c>
      <c r="AB29" s="385">
        <v>25.026582343000001</v>
      </c>
      <c r="AC29" s="385">
        <v>24.173583367999999</v>
      </c>
      <c r="AD29" s="385">
        <v>36.206054037000001</v>
      </c>
      <c r="AE29" s="392">
        <v>28.700903410999999</v>
      </c>
      <c r="AF29" s="392">
        <v>28.078514192</v>
      </c>
      <c r="AG29" s="386">
        <v>28.279238503999998</v>
      </c>
      <c r="AI29" s="364" t="s">
        <v>106</v>
      </c>
      <c r="AJ29" s="385">
        <v>38.243492768000003</v>
      </c>
      <c r="AK29" s="385">
        <v>36.130397444000003</v>
      </c>
      <c r="AL29" s="385">
        <v>37.837458003000002</v>
      </c>
      <c r="AM29" s="385">
        <v>33.903540921999998</v>
      </c>
      <c r="AN29" s="385">
        <v>35.665738793000003</v>
      </c>
      <c r="AO29" s="385">
        <v>20.734123832000002</v>
      </c>
      <c r="AP29" s="392">
        <v>35.696634426000003</v>
      </c>
      <c r="AQ29" s="392">
        <v>30.819940692999999</v>
      </c>
      <c r="AR29" s="386">
        <v>32.392704109</v>
      </c>
      <c r="AT29" s="364" t="s">
        <v>106</v>
      </c>
      <c r="AU29" s="385">
        <v>20.567017337999999</v>
      </c>
      <c r="AV29" s="385">
        <v>21.768743189999999</v>
      </c>
      <c r="AW29" s="385">
        <v>23.773065455000001</v>
      </c>
      <c r="AX29" s="385">
        <v>31.796690354999999</v>
      </c>
      <c r="AY29" s="385">
        <v>28.723463600999999</v>
      </c>
      <c r="AZ29" s="385">
        <v>34.461357290999999</v>
      </c>
      <c r="BA29" s="392">
        <v>26.643486907</v>
      </c>
      <c r="BB29" s="392">
        <v>30.585598033</v>
      </c>
      <c r="BC29" s="386">
        <v>29.314243197</v>
      </c>
      <c r="BE29" s="364" t="s">
        <v>106</v>
      </c>
      <c r="BF29" s="385">
        <v>1.066732112</v>
      </c>
      <c r="BG29" s="385">
        <v>1.3503404219999999</v>
      </c>
      <c r="BH29" s="385">
        <v>1.085927943</v>
      </c>
      <c r="BI29" s="385">
        <v>2.7263520200000002</v>
      </c>
      <c r="BJ29" s="385">
        <v>2.1472654690000001</v>
      </c>
      <c r="BK29" s="385">
        <v>4.4229073669999996</v>
      </c>
      <c r="BL29" s="392">
        <v>1.85996761</v>
      </c>
      <c r="BM29" s="392">
        <v>2.885785797</v>
      </c>
      <c r="BN29" s="386">
        <v>2.5549531870000002</v>
      </c>
      <c r="BP29" s="364" t="s">
        <v>106</v>
      </c>
      <c r="BQ29" s="385">
        <v>7.1062889169999996</v>
      </c>
      <c r="BR29" s="385">
        <v>8.7686030759999998</v>
      </c>
      <c r="BS29" s="385">
        <v>6.3770269900000001</v>
      </c>
      <c r="BT29" s="385">
        <v>6.5468343600000001</v>
      </c>
      <c r="BU29" s="385">
        <v>9.2899487690000004</v>
      </c>
      <c r="BV29" s="385">
        <v>4.1755574720000004</v>
      </c>
      <c r="BW29" s="392">
        <v>7.0990076469999996</v>
      </c>
      <c r="BX29" s="392">
        <v>7.6301612849999998</v>
      </c>
      <c r="BY29" s="386">
        <v>7.458861003</v>
      </c>
    </row>
    <row r="30" spans="2:77" s="323" customFormat="1" ht="15.75" customHeight="1" x14ac:dyDescent="0.25">
      <c r="B30" s="368" t="s">
        <v>107</v>
      </c>
      <c r="C30" s="369">
        <v>437.145089477</v>
      </c>
      <c r="D30" s="369">
        <v>329.269069086</v>
      </c>
      <c r="E30" s="369">
        <v>311.60547945100001</v>
      </c>
      <c r="F30" s="369">
        <v>437.00300471399999</v>
      </c>
      <c r="G30" s="369">
        <v>501.52465473000001</v>
      </c>
      <c r="H30" s="369">
        <v>374.73083541199998</v>
      </c>
      <c r="I30" s="370">
        <v>367.303845846</v>
      </c>
      <c r="J30" s="370">
        <v>457.92514696699999</v>
      </c>
      <c r="K30" s="355">
        <v>405.62057550700001</v>
      </c>
      <c r="M30" s="368" t="s">
        <v>107</v>
      </c>
      <c r="N30" s="369">
        <v>437.145089477</v>
      </c>
      <c r="O30" s="369">
        <v>329.269069086</v>
      </c>
      <c r="P30" s="369">
        <v>311.60547945100001</v>
      </c>
      <c r="Q30" s="369">
        <v>437.00300471399999</v>
      </c>
      <c r="R30" s="369">
        <v>501.52465473000001</v>
      </c>
      <c r="S30" s="369">
        <v>374.73083541199998</v>
      </c>
      <c r="T30" s="370">
        <v>367.303845846</v>
      </c>
      <c r="U30" s="370">
        <v>457.92514696699999</v>
      </c>
      <c r="V30" s="355">
        <v>405.62057550700001</v>
      </c>
      <c r="W30" s="380"/>
      <c r="X30" s="368" t="s">
        <v>107</v>
      </c>
      <c r="Y30" s="387">
        <v>26.860376872</v>
      </c>
      <c r="Z30" s="387">
        <v>27.184351188000001</v>
      </c>
      <c r="AA30" s="387">
        <v>24.635550186</v>
      </c>
      <c r="AB30" s="387">
        <v>27.695350871999999</v>
      </c>
      <c r="AC30" s="387">
        <v>23.362337065999998</v>
      </c>
      <c r="AD30" s="387">
        <v>21.960162679</v>
      </c>
      <c r="AE30" s="393">
        <v>26.790817649000001</v>
      </c>
      <c r="AF30" s="393">
        <v>22.967779413999999</v>
      </c>
      <c r="AG30" s="388">
        <v>24.965908286000001</v>
      </c>
      <c r="AI30" s="368" t="s">
        <v>107</v>
      </c>
      <c r="AJ30" s="387">
        <v>41.188505784999997</v>
      </c>
      <c r="AK30" s="387">
        <v>41.692613764000001</v>
      </c>
      <c r="AL30" s="387">
        <v>43.106519568000003</v>
      </c>
      <c r="AM30" s="387">
        <v>44.102942452999997</v>
      </c>
      <c r="AN30" s="387">
        <v>42.792312101</v>
      </c>
      <c r="AO30" s="387">
        <v>28.939694603</v>
      </c>
      <c r="AP30" s="393">
        <v>42.985230141999999</v>
      </c>
      <c r="AQ30" s="393">
        <v>38.894326034000002</v>
      </c>
      <c r="AR30" s="388">
        <v>41.032456261</v>
      </c>
      <c r="AT30" s="368" t="s">
        <v>107</v>
      </c>
      <c r="AU30" s="387">
        <v>26.932017031000001</v>
      </c>
      <c r="AV30" s="387">
        <v>24.501909137999998</v>
      </c>
      <c r="AW30" s="387">
        <v>23.438311806000002</v>
      </c>
      <c r="AX30" s="387">
        <v>23.283299674999999</v>
      </c>
      <c r="AY30" s="387">
        <v>25.036494703999999</v>
      </c>
      <c r="AZ30" s="387">
        <v>44.358046260000002</v>
      </c>
      <c r="BA30" s="393">
        <v>23.89664226</v>
      </c>
      <c r="BB30" s="393">
        <v>30.473383348999999</v>
      </c>
      <c r="BC30" s="388">
        <v>27.036018761000001</v>
      </c>
      <c r="BE30" s="368" t="s">
        <v>107</v>
      </c>
      <c r="BF30" s="387">
        <v>1.494412115</v>
      </c>
      <c r="BG30" s="387">
        <v>1.5518355989999999</v>
      </c>
      <c r="BH30" s="387">
        <v>1.256586161</v>
      </c>
      <c r="BI30" s="387">
        <v>1.333142907</v>
      </c>
      <c r="BJ30" s="387">
        <v>2.15524169</v>
      </c>
      <c r="BK30" s="387">
        <v>2.5290123260000001</v>
      </c>
      <c r="BL30" s="393">
        <v>1.3900868500000001</v>
      </c>
      <c r="BM30" s="393">
        <v>2.2604169559999998</v>
      </c>
      <c r="BN30" s="388">
        <v>1.805534843</v>
      </c>
      <c r="BP30" s="368" t="s">
        <v>107</v>
      </c>
      <c r="BQ30" s="387">
        <v>3.5246881960000001</v>
      </c>
      <c r="BR30" s="387">
        <v>5.0692903100000004</v>
      </c>
      <c r="BS30" s="387">
        <v>7.5630322789999997</v>
      </c>
      <c r="BT30" s="387">
        <v>3.5852640930000002</v>
      </c>
      <c r="BU30" s="387">
        <v>6.653614439</v>
      </c>
      <c r="BV30" s="387">
        <v>2.213084131</v>
      </c>
      <c r="BW30" s="393">
        <v>4.9372230979999996</v>
      </c>
      <c r="BX30" s="393">
        <v>5.4040942469999997</v>
      </c>
      <c r="BY30" s="388">
        <v>5.1600818510000002</v>
      </c>
    </row>
    <row r="31" spans="2:77" s="351" customFormat="1" ht="15.75" customHeight="1" x14ac:dyDescent="0.25">
      <c r="B31" s="364" t="s">
        <v>108</v>
      </c>
      <c r="C31" s="365">
        <v>330.25703369500002</v>
      </c>
      <c r="D31" s="365">
        <v>350.94995112399999</v>
      </c>
      <c r="E31" s="365">
        <v>311.124687231</v>
      </c>
      <c r="F31" s="365">
        <v>428.35969089500003</v>
      </c>
      <c r="G31" s="365">
        <v>459.80544588700002</v>
      </c>
      <c r="H31" s="365">
        <v>638.9602678</v>
      </c>
      <c r="I31" s="366">
        <v>365.48225901500001</v>
      </c>
      <c r="J31" s="366">
        <v>544.96936557900005</v>
      </c>
      <c r="K31" s="367">
        <v>434.866179477</v>
      </c>
      <c r="M31" s="364" t="s">
        <v>108</v>
      </c>
      <c r="N31" s="365">
        <v>330.25703369500002</v>
      </c>
      <c r="O31" s="365">
        <v>350.94995112399999</v>
      </c>
      <c r="P31" s="365">
        <v>311.124687231</v>
      </c>
      <c r="Q31" s="365">
        <v>428.35969089500003</v>
      </c>
      <c r="R31" s="365">
        <v>459.80544588700002</v>
      </c>
      <c r="S31" s="365">
        <v>638.9602678</v>
      </c>
      <c r="T31" s="366">
        <v>365.48225901500001</v>
      </c>
      <c r="U31" s="366">
        <v>544.96936557900005</v>
      </c>
      <c r="V31" s="367">
        <v>434.866179477</v>
      </c>
      <c r="W31" s="380"/>
      <c r="X31" s="364" t="s">
        <v>108</v>
      </c>
      <c r="Y31" s="385">
        <v>20.361153407</v>
      </c>
      <c r="Z31" s="385">
        <v>23.556330032000002</v>
      </c>
      <c r="AA31" s="385">
        <v>24.050828606</v>
      </c>
      <c r="AB31" s="385">
        <v>23.153326843999999</v>
      </c>
      <c r="AC31" s="385">
        <v>22.164274965000001</v>
      </c>
      <c r="AD31" s="385">
        <v>24.16089509</v>
      </c>
      <c r="AE31" s="392">
        <v>23.095815479999999</v>
      </c>
      <c r="AF31" s="392">
        <v>23.277093492999999</v>
      </c>
      <c r="AG31" s="386">
        <v>23.183634213000001</v>
      </c>
      <c r="AI31" s="364" t="s">
        <v>108</v>
      </c>
      <c r="AJ31" s="385">
        <v>36.758775065000002</v>
      </c>
      <c r="AK31" s="385">
        <v>37.368597238</v>
      </c>
      <c r="AL31" s="385">
        <v>46.947184436999997</v>
      </c>
      <c r="AM31" s="385">
        <v>47.275795297999998</v>
      </c>
      <c r="AN31" s="385">
        <v>46.204068036000002</v>
      </c>
      <c r="AO31" s="385">
        <v>43.920971729999998</v>
      </c>
      <c r="AP31" s="392">
        <v>42.958315313</v>
      </c>
      <c r="AQ31" s="392">
        <v>44.931581678000001</v>
      </c>
      <c r="AR31" s="386">
        <v>43.914248962000002</v>
      </c>
      <c r="AT31" s="364" t="s">
        <v>108</v>
      </c>
      <c r="AU31" s="385">
        <v>30.078128849999999</v>
      </c>
      <c r="AV31" s="385">
        <v>32.134012067</v>
      </c>
      <c r="AW31" s="385">
        <v>22.377895641999999</v>
      </c>
      <c r="AX31" s="385">
        <v>21.845010915</v>
      </c>
      <c r="AY31" s="385">
        <v>24.402214441000002</v>
      </c>
      <c r="AZ31" s="385">
        <v>26.476014407000001</v>
      </c>
      <c r="BA31" s="392">
        <v>26.033283457</v>
      </c>
      <c r="BB31" s="392">
        <v>25.558049242999999</v>
      </c>
      <c r="BC31" s="386">
        <v>25.803059912999998</v>
      </c>
      <c r="BE31" s="364" t="s">
        <v>108</v>
      </c>
      <c r="BF31" s="385">
        <v>1.621291716</v>
      </c>
      <c r="BG31" s="385">
        <v>1.383844984</v>
      </c>
      <c r="BH31" s="385">
        <v>1.576627274</v>
      </c>
      <c r="BI31" s="385">
        <v>1.9357407200000001</v>
      </c>
      <c r="BJ31" s="385">
        <v>1.3732453710000001</v>
      </c>
      <c r="BK31" s="385">
        <v>1.767395874</v>
      </c>
      <c r="BL31" s="392">
        <v>1.6657487150000001</v>
      </c>
      <c r="BM31" s="392">
        <v>1.592925608</v>
      </c>
      <c r="BN31" s="386">
        <v>1.630470123</v>
      </c>
      <c r="BP31" s="364" t="s">
        <v>108</v>
      </c>
      <c r="BQ31" s="385">
        <v>11.180650963</v>
      </c>
      <c r="BR31" s="385">
        <v>5.5572156789999996</v>
      </c>
      <c r="BS31" s="385">
        <v>5.0474640400000004</v>
      </c>
      <c r="BT31" s="385">
        <v>5.7901262249999998</v>
      </c>
      <c r="BU31" s="385">
        <v>5.8561971860000002</v>
      </c>
      <c r="BV31" s="385">
        <v>3.6747228989999998</v>
      </c>
      <c r="BW31" s="392">
        <v>6.2468370359999996</v>
      </c>
      <c r="BX31" s="392">
        <v>4.6403499779999997</v>
      </c>
      <c r="BY31" s="386">
        <v>5.4685867889999997</v>
      </c>
    </row>
    <row r="32" spans="2:77" s="323" customFormat="1" ht="15.75" customHeight="1" x14ac:dyDescent="0.25">
      <c r="B32" s="368" t="s">
        <v>109</v>
      </c>
      <c r="C32" s="369">
        <v>400.28327035900003</v>
      </c>
      <c r="D32" s="369">
        <v>387.43774601500002</v>
      </c>
      <c r="E32" s="369">
        <v>404.273853718</v>
      </c>
      <c r="F32" s="369">
        <v>443.614686979</v>
      </c>
      <c r="G32" s="369">
        <v>385.45984365800001</v>
      </c>
      <c r="H32" s="369">
        <v>668.78060072599999</v>
      </c>
      <c r="I32" s="370">
        <v>406.81430114599999</v>
      </c>
      <c r="J32" s="370">
        <v>518.88096782000002</v>
      </c>
      <c r="K32" s="355">
        <v>457.39292632399997</v>
      </c>
      <c r="M32" s="368" t="s">
        <v>109</v>
      </c>
      <c r="N32" s="369">
        <v>400.28327035900003</v>
      </c>
      <c r="O32" s="369">
        <v>387.43774601500002</v>
      </c>
      <c r="P32" s="369">
        <v>404.273853718</v>
      </c>
      <c r="Q32" s="369">
        <v>443.614686979</v>
      </c>
      <c r="R32" s="369">
        <v>385.45984365800001</v>
      </c>
      <c r="S32" s="369">
        <v>668.78060072599999</v>
      </c>
      <c r="T32" s="370">
        <v>406.81430114599999</v>
      </c>
      <c r="U32" s="370">
        <v>518.88096782000002</v>
      </c>
      <c r="V32" s="355">
        <v>457.39292632399997</v>
      </c>
      <c r="W32" s="380"/>
      <c r="X32" s="368" t="s">
        <v>109</v>
      </c>
      <c r="Y32" s="387">
        <v>22.606974765</v>
      </c>
      <c r="Z32" s="387">
        <v>24.192361468000001</v>
      </c>
      <c r="AA32" s="387">
        <v>22.280127599</v>
      </c>
      <c r="AB32" s="387">
        <v>25.050861832999999</v>
      </c>
      <c r="AC32" s="387">
        <v>23.021577493999999</v>
      </c>
      <c r="AD32" s="387">
        <v>27.169022232</v>
      </c>
      <c r="AE32" s="393">
        <v>23.603061433000001</v>
      </c>
      <c r="AF32" s="393">
        <v>25.538922473</v>
      </c>
      <c r="AG32" s="388">
        <v>24.59421978</v>
      </c>
      <c r="AI32" s="368" t="s">
        <v>109</v>
      </c>
      <c r="AJ32" s="387">
        <v>40.675865598000001</v>
      </c>
      <c r="AK32" s="387">
        <v>46.330974017999999</v>
      </c>
      <c r="AL32" s="387">
        <v>48.214087927999998</v>
      </c>
      <c r="AM32" s="387">
        <v>47.673022592000002</v>
      </c>
      <c r="AN32" s="387">
        <v>42.638185608000001</v>
      </c>
      <c r="AO32" s="387">
        <v>34.130669892999997</v>
      </c>
      <c r="AP32" s="393">
        <v>46.162771872</v>
      </c>
      <c r="AQ32" s="393">
        <v>37.474439416999999</v>
      </c>
      <c r="AR32" s="388">
        <v>41.714356897999998</v>
      </c>
      <c r="AT32" s="368" t="s">
        <v>109</v>
      </c>
      <c r="AU32" s="387">
        <v>28.767248594000002</v>
      </c>
      <c r="AV32" s="387">
        <v>24.085417944</v>
      </c>
      <c r="AW32" s="387">
        <v>22.41832982</v>
      </c>
      <c r="AX32" s="387">
        <v>19.250840703000001</v>
      </c>
      <c r="AY32" s="387">
        <v>25.103033245999999</v>
      </c>
      <c r="AZ32" s="387">
        <v>29.511260276000002</v>
      </c>
      <c r="BA32" s="393">
        <v>23.292922958999998</v>
      </c>
      <c r="BB32" s="393">
        <v>27.778663393999999</v>
      </c>
      <c r="BC32" s="388">
        <v>25.589616256999999</v>
      </c>
      <c r="BE32" s="368" t="s">
        <v>109</v>
      </c>
      <c r="BF32" s="387">
        <v>1.6653080010000001</v>
      </c>
      <c r="BG32" s="387">
        <v>1.5551992020000001</v>
      </c>
      <c r="BH32" s="387">
        <v>1.717143439</v>
      </c>
      <c r="BI32" s="387">
        <v>2.1407807719999998</v>
      </c>
      <c r="BJ32" s="387">
        <v>2.946872742</v>
      </c>
      <c r="BK32" s="387">
        <v>2.9202469560000002</v>
      </c>
      <c r="BL32" s="393">
        <v>1.760391571</v>
      </c>
      <c r="BM32" s="393">
        <v>2.9307118779999999</v>
      </c>
      <c r="BN32" s="388">
        <v>2.359594054</v>
      </c>
      <c r="BP32" s="368" t="s">
        <v>109</v>
      </c>
      <c r="BQ32" s="387">
        <v>6.2846030419999996</v>
      </c>
      <c r="BR32" s="387">
        <v>3.836047368</v>
      </c>
      <c r="BS32" s="387">
        <v>5.370311214</v>
      </c>
      <c r="BT32" s="387">
        <v>5.8844941000000004</v>
      </c>
      <c r="BU32" s="387">
        <v>6.2903309089999997</v>
      </c>
      <c r="BV32" s="387">
        <v>6.2688006429999996</v>
      </c>
      <c r="BW32" s="393">
        <v>5.1808521650000001</v>
      </c>
      <c r="BX32" s="393">
        <v>6.2772628370000003</v>
      </c>
      <c r="BY32" s="388">
        <v>5.7422130100000004</v>
      </c>
    </row>
    <row r="33" spans="2:77" s="351" customFormat="1" ht="15.75" customHeight="1" x14ac:dyDescent="0.25">
      <c r="B33" s="364" t="s">
        <v>53</v>
      </c>
      <c r="C33" s="365">
        <v>526.82159332100002</v>
      </c>
      <c r="D33" s="365">
        <v>316.72559811000002</v>
      </c>
      <c r="E33" s="365">
        <v>288.84605915200001</v>
      </c>
      <c r="F33" s="365">
        <v>336.658191117</v>
      </c>
      <c r="G33" s="365">
        <v>407.69099143</v>
      </c>
      <c r="H33" s="365">
        <v>487.66239484599998</v>
      </c>
      <c r="I33" s="366">
        <v>313.34780473000001</v>
      </c>
      <c r="J33" s="366">
        <v>449.27613504700003</v>
      </c>
      <c r="K33" s="367">
        <v>379.17566545900002</v>
      </c>
      <c r="M33" s="364" t="s">
        <v>53</v>
      </c>
      <c r="N33" s="365">
        <v>526.82159332100002</v>
      </c>
      <c r="O33" s="365">
        <v>316.72559811000002</v>
      </c>
      <c r="P33" s="365">
        <v>288.84605915200001</v>
      </c>
      <c r="Q33" s="365">
        <v>336.658191117</v>
      </c>
      <c r="R33" s="365">
        <v>407.69099143</v>
      </c>
      <c r="S33" s="365">
        <v>487.66239484599998</v>
      </c>
      <c r="T33" s="366">
        <v>313.34780473000001</v>
      </c>
      <c r="U33" s="366">
        <v>449.27613504700003</v>
      </c>
      <c r="V33" s="367">
        <v>379.17566545900002</v>
      </c>
      <c r="W33" s="380"/>
      <c r="X33" s="364" t="s">
        <v>53</v>
      </c>
      <c r="Y33" s="385">
        <v>18.854322067999998</v>
      </c>
      <c r="Z33" s="385">
        <v>24.024544027000001</v>
      </c>
      <c r="AA33" s="385">
        <v>20.767701331000001</v>
      </c>
      <c r="AB33" s="385">
        <v>30.068265508</v>
      </c>
      <c r="AC33" s="385">
        <v>18.851455236</v>
      </c>
      <c r="AD33" s="385">
        <v>19.401837402000002</v>
      </c>
      <c r="AE33" s="392">
        <v>24.376191576</v>
      </c>
      <c r="AF33" s="392">
        <v>19.162106952999999</v>
      </c>
      <c r="AG33" s="386">
        <v>21.384266406999998</v>
      </c>
      <c r="AI33" s="364" t="s">
        <v>53</v>
      </c>
      <c r="AJ33" s="385">
        <v>43.156836306999999</v>
      </c>
      <c r="AK33" s="385">
        <v>47.631029431999998</v>
      </c>
      <c r="AL33" s="385">
        <v>51.121653180000003</v>
      </c>
      <c r="AM33" s="385">
        <v>36.947217477000002</v>
      </c>
      <c r="AN33" s="385">
        <v>46.262165422000002</v>
      </c>
      <c r="AO33" s="385">
        <v>38.183833665999998</v>
      </c>
      <c r="AP33" s="392">
        <v>45.912421617</v>
      </c>
      <c r="AQ33" s="392">
        <v>41.702519807000002</v>
      </c>
      <c r="AR33" s="386">
        <v>43.496712610000003</v>
      </c>
      <c r="AT33" s="364" t="s">
        <v>53</v>
      </c>
      <c r="AU33" s="385">
        <v>32.357463744</v>
      </c>
      <c r="AV33" s="385">
        <v>19.388586601</v>
      </c>
      <c r="AW33" s="385">
        <v>19.509212183999999</v>
      </c>
      <c r="AX33" s="385">
        <v>24.169415701999998</v>
      </c>
      <c r="AY33" s="385">
        <v>27.413843916000001</v>
      </c>
      <c r="AZ33" s="385">
        <v>37.440028327999997</v>
      </c>
      <c r="BA33" s="392">
        <v>20.989477802</v>
      </c>
      <c r="BB33" s="392">
        <v>33.072914275000002</v>
      </c>
      <c r="BC33" s="386">
        <v>27.923146955</v>
      </c>
      <c r="BE33" s="364" t="s">
        <v>53</v>
      </c>
      <c r="BF33" s="385">
        <v>0.91355569299999995</v>
      </c>
      <c r="BG33" s="385">
        <v>1.778721808</v>
      </c>
      <c r="BH33" s="385">
        <v>1.0984811240000001</v>
      </c>
      <c r="BI33" s="385">
        <v>1.2534044929999999</v>
      </c>
      <c r="BJ33" s="385">
        <v>1.641560262</v>
      </c>
      <c r="BK33" s="385">
        <v>2.1449291210000001</v>
      </c>
      <c r="BL33" s="392">
        <v>1.3729499110000001</v>
      </c>
      <c r="BM33" s="392">
        <v>1.9256762999999999</v>
      </c>
      <c r="BN33" s="386">
        <v>1.6901131549999999</v>
      </c>
      <c r="BP33" s="364" t="s">
        <v>53</v>
      </c>
      <c r="BQ33" s="385">
        <v>4.7178221880000004</v>
      </c>
      <c r="BR33" s="385">
        <v>7.1771181310000003</v>
      </c>
      <c r="BS33" s="385">
        <v>7.5029521819999996</v>
      </c>
      <c r="BT33" s="385">
        <v>7.5616968199999999</v>
      </c>
      <c r="BU33" s="385">
        <v>5.8309751639999998</v>
      </c>
      <c r="BV33" s="385">
        <v>2.8293714830000001</v>
      </c>
      <c r="BW33" s="392">
        <v>7.3489590939999996</v>
      </c>
      <c r="BX33" s="392">
        <v>4.1367826650000001</v>
      </c>
      <c r="BY33" s="386">
        <v>5.5057608729999998</v>
      </c>
    </row>
    <row r="34" spans="2:77" s="323" customFormat="1" ht="15.75" customHeight="1" x14ac:dyDescent="0.25">
      <c r="B34" s="368" t="s">
        <v>75</v>
      </c>
      <c r="C34" s="369">
        <v>505.38906773999997</v>
      </c>
      <c r="D34" s="369">
        <v>345.04673818800001</v>
      </c>
      <c r="E34" s="369">
        <v>384.03094216599999</v>
      </c>
      <c r="F34" s="369">
        <v>397.45658731399999</v>
      </c>
      <c r="G34" s="369">
        <v>414.009482306</v>
      </c>
      <c r="H34" s="369">
        <v>455.72725895399998</v>
      </c>
      <c r="I34" s="370">
        <v>393.093677732</v>
      </c>
      <c r="J34" s="370">
        <v>445.27007912099998</v>
      </c>
      <c r="K34" s="355">
        <v>432.01814886900002</v>
      </c>
      <c r="M34" s="368" t="s">
        <v>75</v>
      </c>
      <c r="N34" s="369">
        <v>505.38906773999997</v>
      </c>
      <c r="O34" s="369">
        <v>345.04673818800001</v>
      </c>
      <c r="P34" s="369">
        <v>384.03094216599999</v>
      </c>
      <c r="Q34" s="369">
        <v>397.45658731399999</v>
      </c>
      <c r="R34" s="369">
        <v>414.009482306</v>
      </c>
      <c r="S34" s="369">
        <v>455.72725895399998</v>
      </c>
      <c r="T34" s="370">
        <v>393.093677732</v>
      </c>
      <c r="U34" s="370">
        <v>445.27007912099998</v>
      </c>
      <c r="V34" s="355">
        <v>432.01814886900002</v>
      </c>
      <c r="W34" s="380"/>
      <c r="X34" s="368" t="s">
        <v>75</v>
      </c>
      <c r="Y34" s="387">
        <v>20.922323957</v>
      </c>
      <c r="Z34" s="387">
        <v>35.866983687000001</v>
      </c>
      <c r="AA34" s="387">
        <v>41.296281923999999</v>
      </c>
      <c r="AB34" s="387">
        <v>37.80085656</v>
      </c>
      <c r="AC34" s="387">
        <v>31.677867349</v>
      </c>
      <c r="AD34" s="387">
        <v>17.301185644</v>
      </c>
      <c r="AE34" s="393">
        <v>36.214773792000003</v>
      </c>
      <c r="AF34" s="393">
        <v>20.651911177999999</v>
      </c>
      <c r="AG34" s="388">
        <v>24.248481611999999</v>
      </c>
      <c r="AI34" s="368" t="s">
        <v>75</v>
      </c>
      <c r="AJ34" s="387">
        <v>35.408755427000003</v>
      </c>
      <c r="AK34" s="387">
        <v>36.131728320999997</v>
      </c>
      <c r="AL34" s="387">
        <v>31.659766298000001</v>
      </c>
      <c r="AM34" s="387">
        <v>33.432933087000002</v>
      </c>
      <c r="AN34" s="387">
        <v>26.909951912</v>
      </c>
      <c r="AO34" s="387">
        <v>41.610784103999997</v>
      </c>
      <c r="AP34" s="393">
        <v>33.799254318999999</v>
      </c>
      <c r="AQ34" s="393">
        <v>38.184509890999998</v>
      </c>
      <c r="AR34" s="388">
        <v>37.171079333999998</v>
      </c>
      <c r="AT34" s="368" t="s">
        <v>75</v>
      </c>
      <c r="AU34" s="387">
        <v>33.468865885</v>
      </c>
      <c r="AV34" s="387">
        <v>22.443559930999999</v>
      </c>
      <c r="AW34" s="387">
        <v>21.982085905000002</v>
      </c>
      <c r="AX34" s="387">
        <v>25.386475568000002</v>
      </c>
      <c r="AY34" s="387">
        <v>28.863808762000001</v>
      </c>
      <c r="AZ34" s="387">
        <v>34.704833184000002</v>
      </c>
      <c r="BA34" s="393">
        <v>25.060612613</v>
      </c>
      <c r="BB34" s="393">
        <v>33.34348499</v>
      </c>
      <c r="BC34" s="388">
        <v>31.429316970999999</v>
      </c>
      <c r="BE34" s="368" t="s">
        <v>75</v>
      </c>
      <c r="BF34" s="387">
        <v>1.2901612229999999</v>
      </c>
      <c r="BG34" s="387">
        <v>1.1748798970000001</v>
      </c>
      <c r="BH34" s="387">
        <v>1.4524692509999999</v>
      </c>
      <c r="BI34" s="387">
        <v>1.061827914</v>
      </c>
      <c r="BJ34" s="387">
        <v>2.469794067</v>
      </c>
      <c r="BK34" s="387">
        <v>4.578737684</v>
      </c>
      <c r="BL34" s="393">
        <v>1.190535739</v>
      </c>
      <c r="BM34" s="393">
        <v>4.0872131879999998</v>
      </c>
      <c r="BN34" s="388">
        <v>3.4177923539999999</v>
      </c>
      <c r="BP34" s="368" t="s">
        <v>75</v>
      </c>
      <c r="BQ34" s="387">
        <v>8.9098935089999998</v>
      </c>
      <c r="BR34" s="387">
        <v>4.3828481640000003</v>
      </c>
      <c r="BS34" s="387">
        <v>3.6093966220000002</v>
      </c>
      <c r="BT34" s="387">
        <v>2.3179068709999999</v>
      </c>
      <c r="BU34" s="387">
        <v>10.07857791</v>
      </c>
      <c r="BV34" s="387">
        <v>1.8044593840000001</v>
      </c>
      <c r="BW34" s="393">
        <v>3.7348235380000001</v>
      </c>
      <c r="BX34" s="393">
        <v>3.7328807529999999</v>
      </c>
      <c r="BY34" s="388">
        <v>3.7333297289999998</v>
      </c>
    </row>
    <row r="35" spans="2:77" s="351" customFormat="1" ht="15.75" customHeight="1" x14ac:dyDescent="0.25">
      <c r="B35" s="364" t="s">
        <v>110</v>
      </c>
      <c r="C35" s="365" t="s">
        <v>84</v>
      </c>
      <c r="D35" s="365">
        <v>263.66702407899999</v>
      </c>
      <c r="E35" s="365">
        <v>232.541946774</v>
      </c>
      <c r="F35" s="365">
        <v>310.749046744</v>
      </c>
      <c r="G35" s="365">
        <v>305.91702168199998</v>
      </c>
      <c r="H35" s="365">
        <v>213.38761542899999</v>
      </c>
      <c r="I35" s="366">
        <v>272.29999576199998</v>
      </c>
      <c r="J35" s="366">
        <v>231.24668777900001</v>
      </c>
      <c r="K35" s="367">
        <v>235.47735574999999</v>
      </c>
      <c r="M35" s="364" t="s">
        <v>110</v>
      </c>
      <c r="N35" s="365" t="s">
        <v>84</v>
      </c>
      <c r="O35" s="365">
        <v>263.66702407899999</v>
      </c>
      <c r="P35" s="365">
        <v>232.541946774</v>
      </c>
      <c r="Q35" s="365">
        <v>310.749046744</v>
      </c>
      <c r="R35" s="365">
        <v>305.91702168199998</v>
      </c>
      <c r="S35" s="365">
        <v>213.38761542899999</v>
      </c>
      <c r="T35" s="366">
        <v>272.29999576199998</v>
      </c>
      <c r="U35" s="366">
        <v>231.24668777900001</v>
      </c>
      <c r="V35" s="367">
        <v>235.47735574999999</v>
      </c>
      <c r="W35" s="380"/>
      <c r="X35" s="364" t="s">
        <v>110</v>
      </c>
      <c r="Y35" s="385" t="s">
        <v>84</v>
      </c>
      <c r="Z35" s="385">
        <v>28.796422464999999</v>
      </c>
      <c r="AA35" s="385">
        <v>12.231136676</v>
      </c>
      <c r="AB35" s="385">
        <v>32.151815665999997</v>
      </c>
      <c r="AC35" s="385">
        <v>33.8751459</v>
      </c>
      <c r="AD35" s="385">
        <v>45.319429872000001</v>
      </c>
      <c r="AE35" s="392">
        <v>26.330972795000001</v>
      </c>
      <c r="AF35" s="392">
        <v>42.397324527999999</v>
      </c>
      <c r="AG35" s="386">
        <v>40.482731205</v>
      </c>
      <c r="AI35" s="364" t="s">
        <v>110</v>
      </c>
      <c r="AJ35" s="385" t="s">
        <v>84</v>
      </c>
      <c r="AK35" s="385">
        <v>28.497569831</v>
      </c>
      <c r="AL35" s="385">
        <v>21.401328135</v>
      </c>
      <c r="AM35" s="385">
        <v>27.740125815999999</v>
      </c>
      <c r="AN35" s="385">
        <v>33.183622933000002</v>
      </c>
      <c r="AO35" s="385">
        <v>30.575183991999999</v>
      </c>
      <c r="AP35" s="392">
        <v>26.530588603000002</v>
      </c>
      <c r="AQ35" s="392">
        <v>31.241204983999999</v>
      </c>
      <c r="AR35" s="386">
        <v>30.679850743999999</v>
      </c>
      <c r="AT35" s="364" t="s">
        <v>110</v>
      </c>
      <c r="AU35" s="385" t="s">
        <v>84</v>
      </c>
      <c r="AV35" s="385">
        <v>39.056318785000002</v>
      </c>
      <c r="AW35" s="385">
        <v>61.321015848000002</v>
      </c>
      <c r="AX35" s="385">
        <v>34.536401804</v>
      </c>
      <c r="AY35" s="385">
        <v>24.57051791</v>
      </c>
      <c r="AZ35" s="385">
        <v>18.581802461999999</v>
      </c>
      <c r="BA35" s="392">
        <v>42.365843748000003</v>
      </c>
      <c r="BB35" s="392">
        <v>20.110920182000001</v>
      </c>
      <c r="BC35" s="386">
        <v>22.762992585999999</v>
      </c>
      <c r="BE35" s="364" t="s">
        <v>110</v>
      </c>
      <c r="BF35" s="385" t="s">
        <v>84</v>
      </c>
      <c r="BG35" s="385">
        <v>1.1014409089999999</v>
      </c>
      <c r="BH35" s="385">
        <v>1.196539206</v>
      </c>
      <c r="BI35" s="385">
        <v>2.5248912909999999</v>
      </c>
      <c r="BJ35" s="385">
        <v>4.271554987</v>
      </c>
      <c r="BK35" s="385">
        <v>1.958021472</v>
      </c>
      <c r="BL35" s="392">
        <v>1.714305736</v>
      </c>
      <c r="BM35" s="392">
        <v>2.5487433259999999</v>
      </c>
      <c r="BN35" s="386">
        <v>2.4493051549999998</v>
      </c>
      <c r="BP35" s="364" t="s">
        <v>110</v>
      </c>
      <c r="BQ35" s="385" t="s">
        <v>84</v>
      </c>
      <c r="BR35" s="385">
        <v>2.5482480110000001</v>
      </c>
      <c r="BS35" s="385">
        <v>3.849980135</v>
      </c>
      <c r="BT35" s="385">
        <v>3.0467654230000001</v>
      </c>
      <c r="BU35" s="385">
        <v>4.0991582700000002</v>
      </c>
      <c r="BV35" s="385">
        <v>3.5655622020000002</v>
      </c>
      <c r="BW35" s="392">
        <v>3.0582891179999998</v>
      </c>
      <c r="BX35" s="392">
        <v>3.7018069790000001</v>
      </c>
      <c r="BY35" s="386">
        <v>3.6251203099999998</v>
      </c>
    </row>
    <row r="36" spans="2:77" s="323" customFormat="1" ht="15.75" customHeight="1" x14ac:dyDescent="0.25">
      <c r="B36" s="368" t="s">
        <v>559</v>
      </c>
      <c r="C36" s="371">
        <v>319.526358926</v>
      </c>
      <c r="D36" s="369" t="s">
        <v>84</v>
      </c>
      <c r="E36" s="369">
        <v>237.740661953</v>
      </c>
      <c r="F36" s="369">
        <v>220.84319527400001</v>
      </c>
      <c r="G36" s="369">
        <v>446.154593035</v>
      </c>
      <c r="H36" s="369" t="s">
        <v>84</v>
      </c>
      <c r="I36" s="370">
        <v>225.724537301</v>
      </c>
      <c r="J36" s="370">
        <v>446.154593035</v>
      </c>
      <c r="K36" s="355">
        <v>376.25195545600002</v>
      </c>
      <c r="M36" s="368" t="s">
        <v>559</v>
      </c>
      <c r="N36" s="371">
        <v>319.526358926</v>
      </c>
      <c r="O36" s="369" t="s">
        <v>84</v>
      </c>
      <c r="P36" s="369">
        <v>237.740661953</v>
      </c>
      <c r="Q36" s="369">
        <v>220.84319527400001</v>
      </c>
      <c r="R36" s="369">
        <v>446.154593035</v>
      </c>
      <c r="S36" s="369" t="s">
        <v>84</v>
      </c>
      <c r="T36" s="370">
        <v>225.724537301</v>
      </c>
      <c r="U36" s="370">
        <v>446.154593035</v>
      </c>
      <c r="V36" s="355">
        <v>376.25195545600002</v>
      </c>
      <c r="W36" s="380"/>
      <c r="X36" s="368" t="s">
        <v>559</v>
      </c>
      <c r="Y36" s="389">
        <v>27.390475623</v>
      </c>
      <c r="Z36" s="369" t="s">
        <v>84</v>
      </c>
      <c r="AA36" s="387">
        <v>27.541567595</v>
      </c>
      <c r="AB36" s="387">
        <v>54.217981074000001</v>
      </c>
      <c r="AC36" s="387">
        <v>50.942056215000001</v>
      </c>
      <c r="AD36" s="369" t="s">
        <v>84</v>
      </c>
      <c r="AE36" s="393">
        <v>49.424918085000002</v>
      </c>
      <c r="AF36" s="393">
        <v>50.942056215000001</v>
      </c>
      <c r="AG36" s="388">
        <v>50.653421952999999</v>
      </c>
      <c r="AI36" s="368" t="s">
        <v>559</v>
      </c>
      <c r="AJ36" s="389">
        <v>50.048305061999997</v>
      </c>
      <c r="AK36" s="369" t="s">
        <v>84</v>
      </c>
      <c r="AL36" s="387">
        <v>28.798015721999999</v>
      </c>
      <c r="AM36" s="387">
        <v>27.412511034000001</v>
      </c>
      <c r="AN36" s="387">
        <v>23.817906170000001</v>
      </c>
      <c r="AO36" s="369" t="s">
        <v>84</v>
      </c>
      <c r="AP36" s="393">
        <v>28.453896485000001</v>
      </c>
      <c r="AQ36" s="393">
        <v>23.817906170000001</v>
      </c>
      <c r="AR36" s="388">
        <v>24.699899454000001</v>
      </c>
      <c r="AT36" s="368" t="s">
        <v>559</v>
      </c>
      <c r="AU36" s="389">
        <v>12.819859332</v>
      </c>
      <c r="AV36" s="369" t="s">
        <v>84</v>
      </c>
      <c r="AW36" s="387">
        <v>38.980729015999998</v>
      </c>
      <c r="AX36" s="387">
        <v>10.292471775999999</v>
      </c>
      <c r="AY36" s="387">
        <v>20.794746551999999</v>
      </c>
      <c r="AZ36" s="369" t="s">
        <v>84</v>
      </c>
      <c r="BA36" s="393">
        <v>14.465022416</v>
      </c>
      <c r="BB36" s="393">
        <v>20.794746551999999</v>
      </c>
      <c r="BC36" s="388">
        <v>19.590521823</v>
      </c>
      <c r="BE36" s="368" t="s">
        <v>559</v>
      </c>
      <c r="BF36" s="389">
        <v>2.3612324149999999</v>
      </c>
      <c r="BG36" s="369" t="s">
        <v>84</v>
      </c>
      <c r="BH36" s="387">
        <v>0.29616857400000002</v>
      </c>
      <c r="BI36" s="387">
        <v>0.47139594699999998</v>
      </c>
      <c r="BJ36" s="387">
        <v>1.3005766919999999</v>
      </c>
      <c r="BK36" s="369" t="s">
        <v>84</v>
      </c>
      <c r="BL36" s="393">
        <v>0.51698602199999999</v>
      </c>
      <c r="BM36" s="393">
        <v>1.3005766919999999</v>
      </c>
      <c r="BN36" s="388">
        <v>1.151499222</v>
      </c>
      <c r="BP36" s="368" t="s">
        <v>559</v>
      </c>
      <c r="BQ36" s="389">
        <v>7.3801275679999998</v>
      </c>
      <c r="BR36" s="369" t="s">
        <v>84</v>
      </c>
      <c r="BS36" s="387">
        <v>4.3835190930000003</v>
      </c>
      <c r="BT36" s="387">
        <v>7.6056401679999999</v>
      </c>
      <c r="BU36" s="387">
        <v>3.1447143710000001</v>
      </c>
      <c r="BV36" s="369" t="s">
        <v>84</v>
      </c>
      <c r="BW36" s="393">
        <v>7.1391769920000003</v>
      </c>
      <c r="BX36" s="393">
        <v>3.1447143710000001</v>
      </c>
      <c r="BY36" s="388">
        <v>3.9046575469999998</v>
      </c>
    </row>
    <row r="37" spans="2:77" s="323" customFormat="1" ht="15.75" customHeight="1" x14ac:dyDescent="0.25">
      <c r="B37" s="364" t="s">
        <v>554</v>
      </c>
      <c r="C37" s="365">
        <v>398.05622759900001</v>
      </c>
      <c r="D37" s="365" t="s">
        <v>84</v>
      </c>
      <c r="E37" s="365" t="s">
        <v>84</v>
      </c>
      <c r="F37" s="365">
        <v>348.42890960599999</v>
      </c>
      <c r="G37" s="365">
        <v>247.14317790000001</v>
      </c>
      <c r="H37" s="365" t="s">
        <v>84</v>
      </c>
      <c r="I37" s="366">
        <v>350.28042633299998</v>
      </c>
      <c r="J37" s="366">
        <v>247.14317790000001</v>
      </c>
      <c r="K37" s="367">
        <v>323.85494462999998</v>
      </c>
      <c r="M37" s="364" t="s">
        <v>554</v>
      </c>
      <c r="N37" s="365">
        <v>398.05622759900001</v>
      </c>
      <c r="O37" s="365" t="s">
        <v>84</v>
      </c>
      <c r="P37" s="365" t="s">
        <v>84</v>
      </c>
      <c r="Q37" s="365">
        <v>348.42890960599999</v>
      </c>
      <c r="R37" s="365">
        <v>247.14317790000001</v>
      </c>
      <c r="S37" s="365" t="s">
        <v>84</v>
      </c>
      <c r="T37" s="366">
        <v>350.28042633299998</v>
      </c>
      <c r="U37" s="366">
        <v>247.14317790000001</v>
      </c>
      <c r="V37" s="367">
        <v>323.85494462999998</v>
      </c>
      <c r="W37" s="380"/>
      <c r="X37" s="364" t="s">
        <v>554</v>
      </c>
      <c r="Y37" s="385">
        <v>21.388584306999999</v>
      </c>
      <c r="Z37" s="365" t="s">
        <v>84</v>
      </c>
      <c r="AA37" s="385" t="s">
        <v>84</v>
      </c>
      <c r="AB37" s="385">
        <v>62.123623342999998</v>
      </c>
      <c r="AC37" s="385">
        <v>27.332378039999998</v>
      </c>
      <c r="AD37" s="365" t="s">
        <v>84</v>
      </c>
      <c r="AE37" s="392">
        <v>60.396578855999998</v>
      </c>
      <c r="AF37" s="392">
        <v>27.332378039999998</v>
      </c>
      <c r="AG37" s="386">
        <v>53.931653775999997</v>
      </c>
      <c r="AI37" s="364" t="s">
        <v>554</v>
      </c>
      <c r="AJ37" s="385">
        <v>52.980278075999998</v>
      </c>
      <c r="AK37" s="365" t="s">
        <v>84</v>
      </c>
      <c r="AL37" s="385" t="s">
        <v>84</v>
      </c>
      <c r="AM37" s="385">
        <v>28.050749898999999</v>
      </c>
      <c r="AN37" s="385">
        <v>38.329151498000002</v>
      </c>
      <c r="AO37" s="365" t="s">
        <v>84</v>
      </c>
      <c r="AP37" s="392">
        <v>29.107687739999999</v>
      </c>
      <c r="AQ37" s="392">
        <v>38.329151498000002</v>
      </c>
      <c r="AR37" s="386">
        <v>30.910727608999998</v>
      </c>
      <c r="AT37" s="364" t="s">
        <v>554</v>
      </c>
      <c r="AU37" s="385">
        <v>16.983938169999998</v>
      </c>
      <c r="AV37" s="365" t="s">
        <v>84</v>
      </c>
      <c r="AW37" s="385" t="s">
        <v>84</v>
      </c>
      <c r="AX37" s="385">
        <v>3.0792305569999998</v>
      </c>
      <c r="AY37" s="385">
        <v>13.854010325999999</v>
      </c>
      <c r="AZ37" s="365" t="s">
        <v>84</v>
      </c>
      <c r="BA37" s="392">
        <v>3.6687487999999999</v>
      </c>
      <c r="BB37" s="392">
        <v>13.854010325999999</v>
      </c>
      <c r="BC37" s="386">
        <v>5.6602366039999996</v>
      </c>
      <c r="BE37" s="364" t="s">
        <v>554</v>
      </c>
      <c r="BF37" s="385">
        <v>1.5489803609999999</v>
      </c>
      <c r="BG37" s="365" t="s">
        <v>84</v>
      </c>
      <c r="BH37" s="385" t="s">
        <v>84</v>
      </c>
      <c r="BI37" s="385">
        <v>0.58519317299999996</v>
      </c>
      <c r="BJ37" s="385">
        <v>6.1371475560000004</v>
      </c>
      <c r="BK37" s="365" t="s">
        <v>84</v>
      </c>
      <c r="BL37" s="392">
        <v>0.62605488300000001</v>
      </c>
      <c r="BM37" s="392">
        <v>6.1371475560000004</v>
      </c>
      <c r="BN37" s="386">
        <v>1.703619148</v>
      </c>
      <c r="BP37" s="364" t="s">
        <v>554</v>
      </c>
      <c r="BQ37" s="385">
        <v>7.0982190860000003</v>
      </c>
      <c r="BR37" s="365" t="s">
        <v>84</v>
      </c>
      <c r="BS37" s="385" t="s">
        <v>84</v>
      </c>
      <c r="BT37" s="385">
        <v>6.161203027</v>
      </c>
      <c r="BU37" s="385">
        <v>14.347312579</v>
      </c>
      <c r="BV37" s="365" t="s">
        <v>84</v>
      </c>
      <c r="BW37" s="392">
        <v>6.2009297209999996</v>
      </c>
      <c r="BX37" s="392">
        <v>14.347312579</v>
      </c>
      <c r="BY37" s="386">
        <v>7.7937628630000004</v>
      </c>
    </row>
    <row r="38" spans="2:77" s="323" customFormat="1" ht="15.75" customHeight="1" x14ac:dyDescent="0.25">
      <c r="B38" s="368" t="s">
        <v>555</v>
      </c>
      <c r="C38" s="369" t="s">
        <v>84</v>
      </c>
      <c r="D38" s="369" t="s">
        <v>84</v>
      </c>
      <c r="E38" s="369" t="s">
        <v>84</v>
      </c>
      <c r="F38" s="369" t="s">
        <v>84</v>
      </c>
      <c r="G38" s="369">
        <v>453.06503988499998</v>
      </c>
      <c r="H38" s="369" t="s">
        <v>84</v>
      </c>
      <c r="I38" s="370" t="s">
        <v>84</v>
      </c>
      <c r="J38" s="370">
        <v>453.06503988499998</v>
      </c>
      <c r="K38" s="355">
        <v>453.06503988499998</v>
      </c>
      <c r="M38" s="368" t="s">
        <v>555</v>
      </c>
      <c r="N38" s="369" t="s">
        <v>84</v>
      </c>
      <c r="O38" s="369" t="s">
        <v>84</v>
      </c>
      <c r="P38" s="369" t="s">
        <v>84</v>
      </c>
      <c r="Q38" s="369" t="s">
        <v>84</v>
      </c>
      <c r="R38" s="369">
        <v>453.06503988499998</v>
      </c>
      <c r="S38" s="369" t="s">
        <v>84</v>
      </c>
      <c r="T38" s="370" t="s">
        <v>84</v>
      </c>
      <c r="U38" s="370">
        <v>453.06503988499998</v>
      </c>
      <c r="V38" s="355">
        <v>453.06503988499998</v>
      </c>
      <c r="W38" s="380"/>
      <c r="X38" s="368" t="s">
        <v>555</v>
      </c>
      <c r="Y38" s="387" t="s">
        <v>84</v>
      </c>
      <c r="Z38" s="369" t="s">
        <v>84</v>
      </c>
      <c r="AA38" s="387" t="s">
        <v>84</v>
      </c>
      <c r="AB38" s="387" t="s">
        <v>84</v>
      </c>
      <c r="AC38" s="387">
        <v>40.773108164</v>
      </c>
      <c r="AD38" s="369" t="s">
        <v>84</v>
      </c>
      <c r="AE38" s="393" t="s">
        <v>84</v>
      </c>
      <c r="AF38" s="393">
        <v>40.773108164</v>
      </c>
      <c r="AG38" s="388">
        <v>40.773108164</v>
      </c>
      <c r="AI38" s="368" t="s">
        <v>555</v>
      </c>
      <c r="AJ38" s="387" t="s">
        <v>84</v>
      </c>
      <c r="AK38" s="369" t="s">
        <v>84</v>
      </c>
      <c r="AL38" s="387" t="s">
        <v>84</v>
      </c>
      <c r="AM38" s="387" t="s">
        <v>84</v>
      </c>
      <c r="AN38" s="387">
        <v>28.329190089000001</v>
      </c>
      <c r="AO38" s="369" t="s">
        <v>84</v>
      </c>
      <c r="AP38" s="393" t="s">
        <v>84</v>
      </c>
      <c r="AQ38" s="393">
        <v>28.329190089000001</v>
      </c>
      <c r="AR38" s="388">
        <v>28.329190089000001</v>
      </c>
      <c r="AT38" s="368" t="s">
        <v>555</v>
      </c>
      <c r="AU38" s="387" t="s">
        <v>84</v>
      </c>
      <c r="AV38" s="369" t="s">
        <v>84</v>
      </c>
      <c r="AW38" s="387" t="s">
        <v>84</v>
      </c>
      <c r="AX38" s="387" t="s">
        <v>84</v>
      </c>
      <c r="AY38" s="387">
        <v>26.715081129000001</v>
      </c>
      <c r="AZ38" s="369" t="s">
        <v>84</v>
      </c>
      <c r="BA38" s="393" t="s">
        <v>84</v>
      </c>
      <c r="BB38" s="393">
        <v>26.715081129000001</v>
      </c>
      <c r="BC38" s="388">
        <v>26.715081129000001</v>
      </c>
      <c r="BE38" s="368" t="s">
        <v>555</v>
      </c>
      <c r="BF38" s="387" t="s">
        <v>84</v>
      </c>
      <c r="BG38" s="369" t="s">
        <v>84</v>
      </c>
      <c r="BH38" s="387" t="s">
        <v>84</v>
      </c>
      <c r="BI38" s="387" t="s">
        <v>84</v>
      </c>
      <c r="BJ38" s="387">
        <v>0.86685509699999996</v>
      </c>
      <c r="BK38" s="369" t="s">
        <v>84</v>
      </c>
      <c r="BL38" s="393" t="s">
        <v>84</v>
      </c>
      <c r="BM38" s="393">
        <v>0.86685509699999996</v>
      </c>
      <c r="BN38" s="388">
        <v>0.86685509699999996</v>
      </c>
      <c r="BP38" s="368" t="s">
        <v>555</v>
      </c>
      <c r="BQ38" s="387" t="s">
        <v>84</v>
      </c>
      <c r="BR38" s="369" t="s">
        <v>84</v>
      </c>
      <c r="BS38" s="387" t="s">
        <v>84</v>
      </c>
      <c r="BT38" s="387" t="s">
        <v>84</v>
      </c>
      <c r="BU38" s="387">
        <v>3.3157655199999998</v>
      </c>
      <c r="BV38" s="369" t="s">
        <v>84</v>
      </c>
      <c r="BW38" s="393" t="s">
        <v>84</v>
      </c>
      <c r="BX38" s="393">
        <v>3.3157655199999998</v>
      </c>
      <c r="BY38" s="388">
        <v>3.3157655199999998</v>
      </c>
    </row>
    <row r="39" spans="2:77" s="323" customFormat="1" ht="15.75" customHeight="1" x14ac:dyDescent="0.25">
      <c r="B39" s="364" t="s">
        <v>556</v>
      </c>
      <c r="C39" s="365">
        <v>198.78805874099999</v>
      </c>
      <c r="D39" s="365" t="s">
        <v>84</v>
      </c>
      <c r="E39" s="365">
        <v>283.660267632</v>
      </c>
      <c r="F39" s="365">
        <v>129.95159081599999</v>
      </c>
      <c r="G39" s="365">
        <v>318.31978213100001</v>
      </c>
      <c r="H39" s="365" t="s">
        <v>84</v>
      </c>
      <c r="I39" s="366">
        <v>170.03974675699999</v>
      </c>
      <c r="J39" s="366">
        <v>318.31978213100001</v>
      </c>
      <c r="K39" s="367">
        <v>246.728358316</v>
      </c>
      <c r="M39" s="364" t="s">
        <v>556</v>
      </c>
      <c r="N39" s="365">
        <v>198.78805874099999</v>
      </c>
      <c r="O39" s="365" t="s">
        <v>84</v>
      </c>
      <c r="P39" s="365">
        <v>283.660267632</v>
      </c>
      <c r="Q39" s="365">
        <v>129.95159081599999</v>
      </c>
      <c r="R39" s="365">
        <v>318.31978213100001</v>
      </c>
      <c r="S39" s="365" t="s">
        <v>84</v>
      </c>
      <c r="T39" s="366">
        <v>170.03974675699999</v>
      </c>
      <c r="U39" s="366">
        <v>318.31978213100001</v>
      </c>
      <c r="V39" s="367">
        <v>246.728358316</v>
      </c>
      <c r="W39" s="380"/>
      <c r="X39" s="364" t="s">
        <v>556</v>
      </c>
      <c r="Y39" s="385">
        <v>45.868368421</v>
      </c>
      <c r="Z39" s="365" t="s">
        <v>84</v>
      </c>
      <c r="AA39" s="385">
        <v>52.833914335999999</v>
      </c>
      <c r="AB39" s="385">
        <v>32.259147157999998</v>
      </c>
      <c r="AC39" s="385">
        <v>63.379301009999999</v>
      </c>
      <c r="AD39" s="365" t="s">
        <v>84</v>
      </c>
      <c r="AE39" s="392">
        <v>41.240192041999997</v>
      </c>
      <c r="AF39" s="392">
        <v>63.379301009999999</v>
      </c>
      <c r="AG39" s="386">
        <v>56.012654390000002</v>
      </c>
      <c r="AI39" s="364" t="s">
        <v>556</v>
      </c>
      <c r="AJ39" s="385">
        <v>41.021703250000002</v>
      </c>
      <c r="AK39" s="365" t="s">
        <v>84</v>
      </c>
      <c r="AL39" s="385">
        <v>36.501903098</v>
      </c>
      <c r="AM39" s="385">
        <v>40.963384214999998</v>
      </c>
      <c r="AN39" s="385">
        <v>15.158151644</v>
      </c>
      <c r="AO39" s="365" t="s">
        <v>84</v>
      </c>
      <c r="AP39" s="392">
        <v>39.208078927000003</v>
      </c>
      <c r="AQ39" s="392">
        <v>15.158151644</v>
      </c>
      <c r="AR39" s="386">
        <v>23.160610812000002</v>
      </c>
      <c r="AT39" s="364" t="s">
        <v>556</v>
      </c>
      <c r="AU39" s="385" t="s">
        <v>84</v>
      </c>
      <c r="AV39" s="365" t="s">
        <v>84</v>
      </c>
      <c r="AW39" s="385">
        <v>6.9536686400000001</v>
      </c>
      <c r="AX39" s="385">
        <v>1.4426298259999999</v>
      </c>
      <c r="AY39" s="385">
        <v>19.039111451</v>
      </c>
      <c r="AZ39" s="365" t="s">
        <v>84</v>
      </c>
      <c r="BA39" s="392">
        <v>3.5233483720000001</v>
      </c>
      <c r="BB39" s="392">
        <v>19.039111451</v>
      </c>
      <c r="BC39" s="386">
        <v>13.876340727000001</v>
      </c>
      <c r="BE39" s="364" t="s">
        <v>556</v>
      </c>
      <c r="BF39" s="385">
        <v>4.8618952240000004</v>
      </c>
      <c r="BG39" s="365" t="s">
        <v>84</v>
      </c>
      <c r="BH39" s="385">
        <v>0.22259405299999999</v>
      </c>
      <c r="BI39" s="385">
        <v>5.3483339999999997E-3</v>
      </c>
      <c r="BJ39" s="385">
        <v>4.0423217999999997E-2</v>
      </c>
      <c r="BK39" s="365" t="s">
        <v>84</v>
      </c>
      <c r="BL39" s="392">
        <v>0.40112001200000003</v>
      </c>
      <c r="BM39" s="392">
        <v>4.0423217999999997E-2</v>
      </c>
      <c r="BN39" s="386">
        <v>0.16044276499999999</v>
      </c>
      <c r="BP39" s="364" t="s">
        <v>556</v>
      </c>
      <c r="BQ39" s="385">
        <v>8.2480331059999994</v>
      </c>
      <c r="BR39" s="365" t="s">
        <v>84</v>
      </c>
      <c r="BS39" s="385">
        <v>3.4879198730000001</v>
      </c>
      <c r="BT39" s="385">
        <v>25.329490466999999</v>
      </c>
      <c r="BU39" s="385">
        <v>2.383012677</v>
      </c>
      <c r="BV39" s="365" t="s">
        <v>84</v>
      </c>
      <c r="BW39" s="392">
        <v>15.627260647</v>
      </c>
      <c r="BX39" s="392">
        <v>2.383012677</v>
      </c>
      <c r="BY39" s="386">
        <v>6.7899513069999999</v>
      </c>
    </row>
    <row r="40" spans="2:77" s="323" customFormat="1" ht="15.75" customHeight="1" x14ac:dyDescent="0.25">
      <c r="B40" s="368" t="s">
        <v>557</v>
      </c>
      <c r="C40" s="369" t="s">
        <v>84</v>
      </c>
      <c r="D40" s="369" t="s">
        <v>84</v>
      </c>
      <c r="E40" s="369" t="s">
        <v>84</v>
      </c>
      <c r="F40" s="369" t="s">
        <v>84</v>
      </c>
      <c r="G40" s="369">
        <v>487.30449600999998</v>
      </c>
      <c r="H40" s="369" t="s">
        <v>84</v>
      </c>
      <c r="I40" s="370" t="s">
        <v>84</v>
      </c>
      <c r="J40" s="370">
        <v>487.30449600999998</v>
      </c>
      <c r="K40" s="355">
        <v>487.30449600999998</v>
      </c>
      <c r="M40" s="368" t="s">
        <v>557</v>
      </c>
      <c r="N40" s="369" t="s">
        <v>84</v>
      </c>
      <c r="O40" s="369" t="s">
        <v>84</v>
      </c>
      <c r="P40" s="369" t="s">
        <v>84</v>
      </c>
      <c r="Q40" s="369" t="s">
        <v>84</v>
      </c>
      <c r="R40" s="369">
        <v>487.30449600999998</v>
      </c>
      <c r="S40" s="369" t="s">
        <v>84</v>
      </c>
      <c r="T40" s="370" t="s">
        <v>84</v>
      </c>
      <c r="U40" s="370">
        <v>487.30449600999998</v>
      </c>
      <c r="V40" s="355">
        <v>487.30449600999998</v>
      </c>
      <c r="W40" s="380"/>
      <c r="X40" s="368" t="s">
        <v>557</v>
      </c>
      <c r="Y40" s="387" t="s">
        <v>84</v>
      </c>
      <c r="Z40" s="369" t="s">
        <v>84</v>
      </c>
      <c r="AA40" s="387" t="s">
        <v>84</v>
      </c>
      <c r="AB40" s="387" t="s">
        <v>84</v>
      </c>
      <c r="AC40" s="387">
        <v>55.167946727999997</v>
      </c>
      <c r="AD40" s="369" t="s">
        <v>84</v>
      </c>
      <c r="AE40" s="393" t="s">
        <v>84</v>
      </c>
      <c r="AF40" s="393">
        <v>55.167946727999997</v>
      </c>
      <c r="AG40" s="388">
        <v>55.167946727999997</v>
      </c>
      <c r="AI40" s="368" t="s">
        <v>557</v>
      </c>
      <c r="AJ40" s="387" t="s">
        <v>84</v>
      </c>
      <c r="AK40" s="369" t="s">
        <v>84</v>
      </c>
      <c r="AL40" s="387" t="s">
        <v>84</v>
      </c>
      <c r="AM40" s="387" t="s">
        <v>84</v>
      </c>
      <c r="AN40" s="387">
        <v>22.035838611999999</v>
      </c>
      <c r="AO40" s="369" t="s">
        <v>84</v>
      </c>
      <c r="AP40" s="393" t="s">
        <v>84</v>
      </c>
      <c r="AQ40" s="393">
        <v>22.035838611999999</v>
      </c>
      <c r="AR40" s="388">
        <v>22.035838611999999</v>
      </c>
      <c r="AT40" s="368" t="s">
        <v>557</v>
      </c>
      <c r="AU40" s="387" t="s">
        <v>84</v>
      </c>
      <c r="AV40" s="369" t="s">
        <v>84</v>
      </c>
      <c r="AW40" s="387" t="s">
        <v>84</v>
      </c>
      <c r="AX40" s="387" t="s">
        <v>84</v>
      </c>
      <c r="AY40" s="387">
        <v>18.986127325999998</v>
      </c>
      <c r="AZ40" s="369" t="s">
        <v>84</v>
      </c>
      <c r="BA40" s="393" t="s">
        <v>84</v>
      </c>
      <c r="BB40" s="393">
        <v>18.986127325999998</v>
      </c>
      <c r="BC40" s="388">
        <v>18.986127325999998</v>
      </c>
      <c r="BE40" s="368" t="s">
        <v>557</v>
      </c>
      <c r="BF40" s="387" t="s">
        <v>84</v>
      </c>
      <c r="BG40" s="369" t="s">
        <v>84</v>
      </c>
      <c r="BH40" s="387" t="s">
        <v>84</v>
      </c>
      <c r="BI40" s="387" t="s">
        <v>84</v>
      </c>
      <c r="BJ40" s="387">
        <v>1.3223148739999999</v>
      </c>
      <c r="BK40" s="369" t="s">
        <v>84</v>
      </c>
      <c r="BL40" s="393" t="s">
        <v>84</v>
      </c>
      <c r="BM40" s="393">
        <v>1.3223148739999999</v>
      </c>
      <c r="BN40" s="388">
        <v>1.3223148739999999</v>
      </c>
      <c r="BP40" s="368" t="s">
        <v>557</v>
      </c>
      <c r="BQ40" s="387" t="s">
        <v>84</v>
      </c>
      <c r="BR40" s="369" t="s">
        <v>84</v>
      </c>
      <c r="BS40" s="387" t="s">
        <v>84</v>
      </c>
      <c r="BT40" s="387" t="s">
        <v>84</v>
      </c>
      <c r="BU40" s="387">
        <v>2.4877724589999999</v>
      </c>
      <c r="BV40" s="369" t="s">
        <v>84</v>
      </c>
      <c r="BW40" s="393" t="s">
        <v>84</v>
      </c>
      <c r="BX40" s="393">
        <v>2.4877724589999999</v>
      </c>
      <c r="BY40" s="388">
        <v>2.4877724589999999</v>
      </c>
    </row>
    <row r="41" spans="2:77" s="323" customFormat="1" ht="15.75" customHeight="1" x14ac:dyDescent="0.25">
      <c r="B41" s="364" t="s">
        <v>558</v>
      </c>
      <c r="C41" s="365" t="s">
        <v>84</v>
      </c>
      <c r="D41" s="365" t="s">
        <v>84</v>
      </c>
      <c r="E41" s="365">
        <v>214.820863933</v>
      </c>
      <c r="F41" s="365">
        <v>82.698331300999996</v>
      </c>
      <c r="G41" s="365" t="s">
        <v>84</v>
      </c>
      <c r="H41" s="365" t="s">
        <v>84</v>
      </c>
      <c r="I41" s="366">
        <v>113.849486943</v>
      </c>
      <c r="J41" s="366" t="s">
        <v>84</v>
      </c>
      <c r="K41" s="367">
        <v>113.849486943</v>
      </c>
      <c r="M41" s="364" t="s">
        <v>558</v>
      </c>
      <c r="N41" s="365" t="s">
        <v>84</v>
      </c>
      <c r="O41" s="365" t="s">
        <v>84</v>
      </c>
      <c r="P41" s="365">
        <v>214.820863933</v>
      </c>
      <c r="Q41" s="365">
        <v>82.698331300999996</v>
      </c>
      <c r="R41" s="365" t="s">
        <v>84</v>
      </c>
      <c r="S41" s="365" t="s">
        <v>84</v>
      </c>
      <c r="T41" s="366">
        <v>113.849486943</v>
      </c>
      <c r="U41" s="366" t="s">
        <v>84</v>
      </c>
      <c r="V41" s="367">
        <v>113.849486943</v>
      </c>
      <c r="W41" s="380"/>
      <c r="X41" s="364" t="s">
        <v>558</v>
      </c>
      <c r="Y41" s="385" t="s">
        <v>84</v>
      </c>
      <c r="Z41" s="365" t="s">
        <v>84</v>
      </c>
      <c r="AA41" s="385">
        <v>10.872020029</v>
      </c>
      <c r="AB41" s="385">
        <v>23.131534535</v>
      </c>
      <c r="AC41" s="385" t="s">
        <v>84</v>
      </c>
      <c r="AD41" s="365" t="s">
        <v>84</v>
      </c>
      <c r="AE41" s="392">
        <v>17.677524589000001</v>
      </c>
      <c r="AF41" s="392" t="s">
        <v>84</v>
      </c>
      <c r="AG41" s="386">
        <v>17.677524589000001</v>
      </c>
      <c r="AI41" s="364" t="s">
        <v>558</v>
      </c>
      <c r="AJ41" s="385" t="s">
        <v>84</v>
      </c>
      <c r="AK41" s="365" t="s">
        <v>84</v>
      </c>
      <c r="AL41" s="385">
        <v>23.720577936000002</v>
      </c>
      <c r="AM41" s="385">
        <v>13.778939742</v>
      </c>
      <c r="AN41" s="385" t="s">
        <v>84</v>
      </c>
      <c r="AO41" s="365" t="s">
        <v>84</v>
      </c>
      <c r="AP41" s="392">
        <v>18.201773416000002</v>
      </c>
      <c r="AQ41" s="392" t="s">
        <v>84</v>
      </c>
      <c r="AR41" s="386">
        <v>18.201773416000002</v>
      </c>
      <c r="AT41" s="364" t="s">
        <v>558</v>
      </c>
      <c r="AU41" s="385" t="s">
        <v>84</v>
      </c>
      <c r="AV41" s="365" t="s">
        <v>84</v>
      </c>
      <c r="AW41" s="385">
        <v>60.088956410000002</v>
      </c>
      <c r="AX41" s="385">
        <v>59.625080003999997</v>
      </c>
      <c r="AY41" s="385" t="s">
        <v>84</v>
      </c>
      <c r="AZ41" s="365" t="s">
        <v>84</v>
      </c>
      <c r="BA41" s="392">
        <v>59.831449231000001</v>
      </c>
      <c r="BB41" s="392" t="s">
        <v>84</v>
      </c>
      <c r="BC41" s="386">
        <v>59.831449231000001</v>
      </c>
      <c r="BE41" s="364" t="s">
        <v>558</v>
      </c>
      <c r="BF41" s="385" t="s">
        <v>84</v>
      </c>
      <c r="BG41" s="365" t="s">
        <v>84</v>
      </c>
      <c r="BH41" s="385">
        <v>0.34465968400000002</v>
      </c>
      <c r="BI41" s="385">
        <v>0.132786603</v>
      </c>
      <c r="BJ41" s="385" t="s">
        <v>84</v>
      </c>
      <c r="BK41" s="365" t="s">
        <v>84</v>
      </c>
      <c r="BL41" s="392">
        <v>0.22704464999999999</v>
      </c>
      <c r="BM41" s="392" t="s">
        <v>84</v>
      </c>
      <c r="BN41" s="386">
        <v>0.22704464999999999</v>
      </c>
      <c r="BP41" s="364" t="s">
        <v>558</v>
      </c>
      <c r="BQ41" s="385" t="s">
        <v>84</v>
      </c>
      <c r="BR41" s="365" t="s">
        <v>84</v>
      </c>
      <c r="BS41" s="385">
        <v>4.9737859420000001</v>
      </c>
      <c r="BT41" s="385">
        <v>3.331659116</v>
      </c>
      <c r="BU41" s="385" t="s">
        <v>84</v>
      </c>
      <c r="BV41" s="365" t="s">
        <v>84</v>
      </c>
      <c r="BW41" s="392">
        <v>4.0622081139999997</v>
      </c>
      <c r="BX41" s="392" t="s">
        <v>84</v>
      </c>
      <c r="BY41" s="386">
        <v>4.0622081139999997</v>
      </c>
    </row>
    <row r="42" spans="2:77" s="351" customFormat="1" ht="15.75" customHeight="1" x14ac:dyDescent="0.25">
      <c r="B42" s="690" t="s">
        <v>760</v>
      </c>
      <c r="C42" s="691"/>
      <c r="D42" s="691"/>
      <c r="E42" s="691"/>
      <c r="F42" s="691"/>
      <c r="G42" s="691"/>
      <c r="H42" s="691"/>
      <c r="I42" s="563"/>
      <c r="J42" s="563"/>
      <c r="K42" s="692"/>
      <c r="M42" s="690" t="s">
        <v>760</v>
      </c>
      <c r="N42" s="691"/>
      <c r="O42" s="691"/>
      <c r="P42" s="691"/>
      <c r="Q42" s="691"/>
      <c r="R42" s="691"/>
      <c r="S42" s="691"/>
      <c r="T42" s="563"/>
      <c r="U42" s="563"/>
      <c r="V42" s="692"/>
      <c r="W42" s="380"/>
      <c r="X42" s="690" t="s">
        <v>760</v>
      </c>
      <c r="Y42" s="387"/>
      <c r="Z42" s="387"/>
      <c r="AA42" s="387"/>
      <c r="AB42" s="387"/>
      <c r="AC42" s="387"/>
      <c r="AD42" s="387"/>
      <c r="AE42" s="393"/>
      <c r="AF42" s="393"/>
      <c r="AG42" s="388"/>
      <c r="AI42" s="690" t="s">
        <v>760</v>
      </c>
      <c r="AJ42" s="387"/>
      <c r="AK42" s="387"/>
      <c r="AL42" s="387"/>
      <c r="AM42" s="387"/>
      <c r="AN42" s="387"/>
      <c r="AO42" s="387"/>
      <c r="AP42" s="393"/>
      <c r="AQ42" s="393"/>
      <c r="AR42" s="388"/>
      <c r="AT42" s="690" t="s">
        <v>760</v>
      </c>
      <c r="AU42" s="387"/>
      <c r="AV42" s="387"/>
      <c r="AW42" s="387"/>
      <c r="AX42" s="387"/>
      <c r="AY42" s="387"/>
      <c r="AZ42" s="387"/>
      <c r="BA42" s="393"/>
      <c r="BB42" s="393"/>
      <c r="BC42" s="388"/>
      <c r="BE42" s="690" t="s">
        <v>760</v>
      </c>
      <c r="BF42" s="387"/>
      <c r="BG42" s="387"/>
      <c r="BH42" s="387"/>
      <c r="BI42" s="387"/>
      <c r="BJ42" s="387"/>
      <c r="BK42" s="387"/>
      <c r="BL42" s="393"/>
      <c r="BM42" s="393"/>
      <c r="BN42" s="388"/>
      <c r="BP42" s="690" t="s">
        <v>760</v>
      </c>
      <c r="BQ42" s="387"/>
      <c r="BR42" s="387"/>
      <c r="BS42" s="387"/>
      <c r="BT42" s="387"/>
      <c r="BU42" s="387"/>
      <c r="BV42" s="387"/>
      <c r="BW42" s="393"/>
      <c r="BX42" s="393"/>
      <c r="BY42" s="388"/>
    </row>
    <row r="43" spans="2:77" s="323" customFormat="1" ht="15.75" customHeight="1" x14ac:dyDescent="0.25">
      <c r="B43" s="696" t="s">
        <v>511</v>
      </c>
      <c r="C43" s="697" t="s">
        <v>84</v>
      </c>
      <c r="D43" s="697" t="s">
        <v>84</v>
      </c>
      <c r="E43" s="697" t="s">
        <v>84</v>
      </c>
      <c r="F43" s="697">
        <v>583.73821964800004</v>
      </c>
      <c r="G43" s="697">
        <v>545.59542523100004</v>
      </c>
      <c r="H43" s="697">
        <v>455.276663988</v>
      </c>
      <c r="I43" s="698">
        <v>583.73821964800004</v>
      </c>
      <c r="J43" s="698">
        <v>470.53883494600001</v>
      </c>
      <c r="K43" s="699">
        <v>471.31054934100001</v>
      </c>
      <c r="M43" s="696" t="s">
        <v>511</v>
      </c>
      <c r="N43" s="697" t="s">
        <v>84</v>
      </c>
      <c r="O43" s="697" t="s">
        <v>84</v>
      </c>
      <c r="P43" s="697" t="s">
        <v>84</v>
      </c>
      <c r="Q43" s="697">
        <v>583.73821964800004</v>
      </c>
      <c r="R43" s="697">
        <v>545.59542523100004</v>
      </c>
      <c r="S43" s="697">
        <v>455.276663988</v>
      </c>
      <c r="T43" s="698">
        <v>583.73821964800004</v>
      </c>
      <c r="U43" s="698">
        <v>470.53883494600001</v>
      </c>
      <c r="V43" s="699">
        <v>471.31054934100001</v>
      </c>
      <c r="W43" s="380"/>
      <c r="X43" s="696" t="s">
        <v>511</v>
      </c>
      <c r="Y43" s="702" t="s">
        <v>84</v>
      </c>
      <c r="Z43" s="702" t="s">
        <v>84</v>
      </c>
      <c r="AA43" s="702" t="s">
        <v>84</v>
      </c>
      <c r="AB43" s="702">
        <v>37.311622665999998</v>
      </c>
      <c r="AC43" s="702">
        <v>24.400589639</v>
      </c>
      <c r="AD43" s="702">
        <v>23.901383557999999</v>
      </c>
      <c r="AE43" s="703">
        <v>37.311622665999998</v>
      </c>
      <c r="AF43" s="703">
        <v>23.999195855</v>
      </c>
      <c r="AG43" s="704">
        <v>24.111599588000001</v>
      </c>
      <c r="AI43" s="696" t="s">
        <v>511</v>
      </c>
      <c r="AJ43" s="702" t="s">
        <v>84</v>
      </c>
      <c r="AK43" s="702" t="s">
        <v>84</v>
      </c>
      <c r="AL43" s="702" t="s">
        <v>84</v>
      </c>
      <c r="AM43" s="702">
        <v>46.512814998000003</v>
      </c>
      <c r="AN43" s="702">
        <v>43.064114826999997</v>
      </c>
      <c r="AO43" s="702">
        <v>33.460637206999998</v>
      </c>
      <c r="AP43" s="703">
        <v>46.512814998000003</v>
      </c>
      <c r="AQ43" s="703">
        <v>35.342301386000003</v>
      </c>
      <c r="AR43" s="704">
        <v>35.436619833999998</v>
      </c>
      <c r="AT43" s="696" t="s">
        <v>511</v>
      </c>
      <c r="AU43" s="702" t="s">
        <v>84</v>
      </c>
      <c r="AV43" s="702" t="s">
        <v>84</v>
      </c>
      <c r="AW43" s="702" t="s">
        <v>84</v>
      </c>
      <c r="AX43" s="702">
        <v>11.867662274000001</v>
      </c>
      <c r="AY43" s="702">
        <v>24.830996388999999</v>
      </c>
      <c r="AZ43" s="702">
        <v>36.676232349000003</v>
      </c>
      <c r="BA43" s="703">
        <v>11.867662274000001</v>
      </c>
      <c r="BB43" s="703">
        <v>34.355327664000001</v>
      </c>
      <c r="BC43" s="704">
        <v>34.165452625999997</v>
      </c>
      <c r="BE43" s="696" t="s">
        <v>511</v>
      </c>
      <c r="BF43" s="702" t="s">
        <v>84</v>
      </c>
      <c r="BG43" s="702" t="s">
        <v>84</v>
      </c>
      <c r="BH43" s="702" t="s">
        <v>84</v>
      </c>
      <c r="BI43" s="702">
        <v>2.7044861770000002</v>
      </c>
      <c r="BJ43" s="702">
        <v>2.540748582</v>
      </c>
      <c r="BK43" s="702">
        <v>2.5305026590000002</v>
      </c>
      <c r="BL43" s="703">
        <v>2.7044861770000002</v>
      </c>
      <c r="BM43" s="703">
        <v>2.532510201</v>
      </c>
      <c r="BN43" s="704">
        <v>2.5339622839999998</v>
      </c>
      <c r="BP43" s="696" t="s">
        <v>511</v>
      </c>
      <c r="BQ43" s="702" t="s">
        <v>84</v>
      </c>
      <c r="BR43" s="702" t="s">
        <v>84</v>
      </c>
      <c r="BS43" s="702" t="s">
        <v>84</v>
      </c>
      <c r="BT43" s="702">
        <v>1.6034138849999999</v>
      </c>
      <c r="BU43" s="702">
        <v>5.1635505630000003</v>
      </c>
      <c r="BV43" s="702">
        <v>3.4312442270000001</v>
      </c>
      <c r="BW43" s="703">
        <v>1.6034138849999999</v>
      </c>
      <c r="BX43" s="703">
        <v>3.7706648939999998</v>
      </c>
      <c r="BY43" s="704">
        <v>3.7523656679999999</v>
      </c>
    </row>
    <row r="44" spans="2:77" s="351" customFormat="1" ht="15.75" customHeight="1" x14ac:dyDescent="0.25">
      <c r="B44" s="372" t="s">
        <v>299</v>
      </c>
      <c r="C44" s="369" t="s">
        <v>84</v>
      </c>
      <c r="D44" s="369">
        <v>903.96378299000003</v>
      </c>
      <c r="E44" s="369">
        <v>499.91364422700002</v>
      </c>
      <c r="F44" s="369">
        <v>391.02543293000002</v>
      </c>
      <c r="G44" s="369">
        <v>396.74949774599997</v>
      </c>
      <c r="H44" s="369">
        <v>340.01807187999998</v>
      </c>
      <c r="I44" s="370">
        <v>402.27330218499998</v>
      </c>
      <c r="J44" s="370">
        <v>390.20841195899999</v>
      </c>
      <c r="K44" s="355">
        <v>394.713202475</v>
      </c>
      <c r="M44" s="372" t="s">
        <v>299</v>
      </c>
      <c r="N44" s="369" t="s">
        <v>84</v>
      </c>
      <c r="O44" s="369">
        <v>903.96378299000003</v>
      </c>
      <c r="P44" s="369">
        <v>499.91364422700002</v>
      </c>
      <c r="Q44" s="369">
        <v>391.02543293000002</v>
      </c>
      <c r="R44" s="369">
        <v>396.74949774599997</v>
      </c>
      <c r="S44" s="369">
        <v>340.01807187999998</v>
      </c>
      <c r="T44" s="370">
        <v>402.27330218499998</v>
      </c>
      <c r="U44" s="370">
        <v>390.20841195899999</v>
      </c>
      <c r="V44" s="355">
        <v>394.713202475</v>
      </c>
      <c r="W44" s="380"/>
      <c r="X44" s="372" t="s">
        <v>299</v>
      </c>
      <c r="Y44" s="387" t="s">
        <v>84</v>
      </c>
      <c r="Z44" s="387">
        <v>29.683512864000001</v>
      </c>
      <c r="AA44" s="387">
        <v>20.002701560999999</v>
      </c>
      <c r="AB44" s="387">
        <v>26.967037186999999</v>
      </c>
      <c r="AC44" s="387">
        <v>28.124775808999999</v>
      </c>
      <c r="AD44" s="387">
        <v>36.063751199000002</v>
      </c>
      <c r="AE44" s="393">
        <v>26.230359764999999</v>
      </c>
      <c r="AF44" s="393">
        <v>28.922395696999999</v>
      </c>
      <c r="AG44" s="388">
        <v>27.897990826000001</v>
      </c>
      <c r="AI44" s="372" t="s">
        <v>299</v>
      </c>
      <c r="AJ44" s="387" t="s">
        <v>84</v>
      </c>
      <c r="AK44" s="387">
        <v>50.016249539999997</v>
      </c>
      <c r="AL44" s="387">
        <v>47.812391841</v>
      </c>
      <c r="AM44" s="387">
        <v>40.863016645999998</v>
      </c>
      <c r="AN44" s="387">
        <v>37.159599608999997</v>
      </c>
      <c r="AO44" s="387">
        <v>31.747518500999998</v>
      </c>
      <c r="AP44" s="393">
        <v>41.687595608000002</v>
      </c>
      <c r="AQ44" s="393">
        <v>36.615853934999997</v>
      </c>
      <c r="AR44" s="388">
        <v>38.545812155999997</v>
      </c>
      <c r="AT44" s="372" t="s">
        <v>299</v>
      </c>
      <c r="AU44" s="387" t="s">
        <v>84</v>
      </c>
      <c r="AV44" s="387">
        <v>16.628638518999999</v>
      </c>
      <c r="AW44" s="387">
        <v>23.803236956999999</v>
      </c>
      <c r="AX44" s="387">
        <v>24.170749582999999</v>
      </c>
      <c r="AY44" s="387">
        <v>25.627828094000002</v>
      </c>
      <c r="AZ44" s="387">
        <v>25.938450997</v>
      </c>
      <c r="BA44" s="393">
        <v>24.073906533999999</v>
      </c>
      <c r="BB44" s="393">
        <v>25.659036025999999</v>
      </c>
      <c r="BC44" s="388">
        <v>25.055844087000001</v>
      </c>
      <c r="BE44" s="372" t="s">
        <v>299</v>
      </c>
      <c r="BF44" s="387" t="s">
        <v>84</v>
      </c>
      <c r="BG44" s="387">
        <v>2.3528610680000002</v>
      </c>
      <c r="BH44" s="387">
        <v>1.396612177</v>
      </c>
      <c r="BI44" s="387">
        <v>1.613181457</v>
      </c>
      <c r="BJ44" s="387">
        <v>2.1329827140000002</v>
      </c>
      <c r="BK44" s="387">
        <v>3.1564466210000002</v>
      </c>
      <c r="BL44" s="393">
        <v>1.595215</v>
      </c>
      <c r="BM44" s="393">
        <v>2.235808977</v>
      </c>
      <c r="BN44" s="388">
        <v>1.9920426950000001</v>
      </c>
      <c r="BP44" s="372" t="s">
        <v>299</v>
      </c>
      <c r="BQ44" s="387" t="s">
        <v>84</v>
      </c>
      <c r="BR44" s="387">
        <v>1.318738009</v>
      </c>
      <c r="BS44" s="387">
        <v>6.9850574639999996</v>
      </c>
      <c r="BT44" s="387">
        <v>6.3860151270000003</v>
      </c>
      <c r="BU44" s="387">
        <v>6.9548137729999997</v>
      </c>
      <c r="BV44" s="387">
        <v>3.0938326819999999</v>
      </c>
      <c r="BW44" s="393">
        <v>6.4129230919999998</v>
      </c>
      <c r="BX44" s="393">
        <v>6.5669053650000002</v>
      </c>
      <c r="BY44" s="388">
        <v>6.5083102369999999</v>
      </c>
    </row>
    <row r="45" spans="2:77" s="323" customFormat="1" ht="15.75" customHeight="1" x14ac:dyDescent="0.25">
      <c r="B45" s="700" t="s">
        <v>79</v>
      </c>
      <c r="C45" s="697">
        <v>356.89183086600002</v>
      </c>
      <c r="D45" s="697">
        <v>316.25320901499998</v>
      </c>
      <c r="E45" s="697">
        <v>292.93039352599999</v>
      </c>
      <c r="F45" s="697">
        <v>281.06652857699999</v>
      </c>
      <c r="G45" s="697">
        <v>328.182659301</v>
      </c>
      <c r="H45" s="697" t="s">
        <v>84</v>
      </c>
      <c r="I45" s="698">
        <v>309.13713882299999</v>
      </c>
      <c r="J45" s="698">
        <v>328.182659301</v>
      </c>
      <c r="K45" s="699">
        <v>309.34332141599998</v>
      </c>
      <c r="M45" s="700" t="s">
        <v>79</v>
      </c>
      <c r="N45" s="697">
        <v>356.89183086600002</v>
      </c>
      <c r="O45" s="697">
        <v>316.25320901499998</v>
      </c>
      <c r="P45" s="697">
        <v>292.93039352599999</v>
      </c>
      <c r="Q45" s="697">
        <v>281.06652857699999</v>
      </c>
      <c r="R45" s="697">
        <v>328.182659301</v>
      </c>
      <c r="S45" s="697" t="s">
        <v>84</v>
      </c>
      <c r="T45" s="698">
        <v>309.13713882299999</v>
      </c>
      <c r="U45" s="698">
        <v>328.182659301</v>
      </c>
      <c r="V45" s="699">
        <v>309.34332141599998</v>
      </c>
      <c r="W45" s="380"/>
      <c r="X45" s="700" t="s">
        <v>79</v>
      </c>
      <c r="Y45" s="702">
        <v>22.833890671999999</v>
      </c>
      <c r="Z45" s="702">
        <v>25.638884146999999</v>
      </c>
      <c r="AA45" s="702">
        <v>27.205858943999999</v>
      </c>
      <c r="AB45" s="702">
        <v>30.187439925</v>
      </c>
      <c r="AC45" s="702">
        <v>19.813371947</v>
      </c>
      <c r="AD45" s="702" t="s">
        <v>84</v>
      </c>
      <c r="AE45" s="703">
        <v>26.243996891999998</v>
      </c>
      <c r="AF45" s="703">
        <v>19.813371947</v>
      </c>
      <c r="AG45" s="704">
        <v>26.170140648</v>
      </c>
      <c r="AI45" s="700" t="s">
        <v>79</v>
      </c>
      <c r="AJ45" s="702">
        <v>40.466059700999999</v>
      </c>
      <c r="AK45" s="702">
        <v>40.525327541999999</v>
      </c>
      <c r="AL45" s="702">
        <v>42.089275884999999</v>
      </c>
      <c r="AM45" s="702">
        <v>36.644052367999997</v>
      </c>
      <c r="AN45" s="702">
        <v>38.814602624000003</v>
      </c>
      <c r="AO45" s="702" t="s">
        <v>84</v>
      </c>
      <c r="AP45" s="703">
        <v>40.580299394999997</v>
      </c>
      <c r="AQ45" s="703">
        <v>38.814602624000003</v>
      </c>
      <c r="AR45" s="704">
        <v>40.560020225999999</v>
      </c>
      <c r="AT45" s="700" t="s">
        <v>79</v>
      </c>
      <c r="AU45" s="702">
        <v>26.976405576000001</v>
      </c>
      <c r="AV45" s="702">
        <v>26.660185799000001</v>
      </c>
      <c r="AW45" s="702">
        <v>22.723985553999999</v>
      </c>
      <c r="AX45" s="702">
        <v>27.004810013</v>
      </c>
      <c r="AY45" s="702">
        <v>36.465983919999999</v>
      </c>
      <c r="AZ45" s="702" t="s">
        <v>84</v>
      </c>
      <c r="BA45" s="703">
        <v>25.497672088000002</v>
      </c>
      <c r="BB45" s="703">
        <v>36.465983919999999</v>
      </c>
      <c r="BC45" s="704">
        <v>25.623644031000001</v>
      </c>
      <c r="BE45" s="700" t="s">
        <v>79</v>
      </c>
      <c r="BF45" s="702">
        <v>1.7032525620000001</v>
      </c>
      <c r="BG45" s="702">
        <v>1.5601633109999999</v>
      </c>
      <c r="BH45" s="702">
        <v>1.383502856</v>
      </c>
      <c r="BI45" s="702">
        <v>1.3830804720000001</v>
      </c>
      <c r="BJ45" s="702">
        <v>0.83339972500000004</v>
      </c>
      <c r="BK45" s="702" t="s">
        <v>84</v>
      </c>
      <c r="BL45" s="703">
        <v>1.5047979199999999</v>
      </c>
      <c r="BM45" s="703">
        <v>0.83339972500000004</v>
      </c>
      <c r="BN45" s="704">
        <v>1.4970868580000001</v>
      </c>
      <c r="BP45" s="700" t="s">
        <v>79</v>
      </c>
      <c r="BQ45" s="702">
        <v>8.0203914889999997</v>
      </c>
      <c r="BR45" s="702">
        <v>5.6154392020000001</v>
      </c>
      <c r="BS45" s="702">
        <v>6.5973767609999996</v>
      </c>
      <c r="BT45" s="702">
        <v>4.7806172220000001</v>
      </c>
      <c r="BU45" s="702">
        <v>4.0726417850000001</v>
      </c>
      <c r="BV45" s="702" t="s">
        <v>84</v>
      </c>
      <c r="BW45" s="703">
        <v>6.1732337050000003</v>
      </c>
      <c r="BX45" s="703">
        <v>4.0726417850000001</v>
      </c>
      <c r="BY45" s="704">
        <v>6.1491082380000002</v>
      </c>
    </row>
    <row r="46" spans="2:77" s="351" customFormat="1" ht="15.75" customHeight="1" x14ac:dyDescent="0.25">
      <c r="B46" s="693" t="s">
        <v>78</v>
      </c>
      <c r="C46" s="694">
        <v>354.97188154200001</v>
      </c>
      <c r="D46" s="694">
        <v>289.64188552899998</v>
      </c>
      <c r="E46" s="694">
        <v>227.56252212699999</v>
      </c>
      <c r="F46" s="694">
        <v>236.297395959</v>
      </c>
      <c r="G46" s="694" t="s">
        <v>84</v>
      </c>
      <c r="H46" s="694" t="s">
        <v>84</v>
      </c>
      <c r="I46" s="555">
        <v>295.551771729</v>
      </c>
      <c r="J46" s="555" t="s">
        <v>84</v>
      </c>
      <c r="K46" s="695">
        <v>295.551771729</v>
      </c>
      <c r="M46" s="693" t="s">
        <v>78</v>
      </c>
      <c r="N46" s="694">
        <v>354.97188154200001</v>
      </c>
      <c r="O46" s="694">
        <v>289.64188552899998</v>
      </c>
      <c r="P46" s="694">
        <v>227.56252212699999</v>
      </c>
      <c r="Q46" s="694">
        <v>236.297395959</v>
      </c>
      <c r="R46" s="694" t="s">
        <v>84</v>
      </c>
      <c r="S46" s="694" t="s">
        <v>84</v>
      </c>
      <c r="T46" s="555">
        <v>295.551771729</v>
      </c>
      <c r="U46" s="555" t="s">
        <v>84</v>
      </c>
      <c r="V46" s="695">
        <v>295.551771729</v>
      </c>
      <c r="W46" s="380"/>
      <c r="X46" s="693" t="s">
        <v>78</v>
      </c>
      <c r="Y46" s="705">
        <v>28.876163286000001</v>
      </c>
      <c r="Z46" s="705">
        <v>30.220473597000002</v>
      </c>
      <c r="AA46" s="705">
        <v>29.534193015</v>
      </c>
      <c r="AB46" s="705">
        <v>51.567954855000004</v>
      </c>
      <c r="AC46" s="705" t="s">
        <v>84</v>
      </c>
      <c r="AD46" s="705" t="s">
        <v>84</v>
      </c>
      <c r="AE46" s="706">
        <v>30.052634911999998</v>
      </c>
      <c r="AF46" s="706" t="s">
        <v>84</v>
      </c>
      <c r="AG46" s="707">
        <v>30.052634911999998</v>
      </c>
      <c r="AI46" s="693" t="s">
        <v>78</v>
      </c>
      <c r="AJ46" s="705">
        <v>35.689167285000003</v>
      </c>
      <c r="AK46" s="705">
        <v>36.416199955000003</v>
      </c>
      <c r="AL46" s="705">
        <v>34.176193322000003</v>
      </c>
      <c r="AM46" s="705">
        <v>36.264439408999998</v>
      </c>
      <c r="AN46" s="705" t="s">
        <v>84</v>
      </c>
      <c r="AO46" s="705" t="s">
        <v>84</v>
      </c>
      <c r="AP46" s="706">
        <v>35.800980035000002</v>
      </c>
      <c r="AQ46" s="706" t="s">
        <v>84</v>
      </c>
      <c r="AR46" s="707">
        <v>35.800980035000002</v>
      </c>
      <c r="AT46" s="693" t="s">
        <v>78</v>
      </c>
      <c r="AU46" s="705">
        <v>28.530600693</v>
      </c>
      <c r="AV46" s="705">
        <v>25.232291540999999</v>
      </c>
      <c r="AW46" s="705">
        <v>30.136625862999999</v>
      </c>
      <c r="AX46" s="705">
        <v>5.074535902</v>
      </c>
      <c r="AY46" s="705" t="s">
        <v>84</v>
      </c>
      <c r="AZ46" s="705" t="s">
        <v>84</v>
      </c>
      <c r="BA46" s="706">
        <v>26.789320061000002</v>
      </c>
      <c r="BB46" s="706" t="s">
        <v>84</v>
      </c>
      <c r="BC46" s="707">
        <v>26.789320061000002</v>
      </c>
      <c r="BE46" s="693" t="s">
        <v>78</v>
      </c>
      <c r="BF46" s="705">
        <v>1.3985154930000001</v>
      </c>
      <c r="BG46" s="705">
        <v>1.226970994</v>
      </c>
      <c r="BH46" s="705">
        <v>1.1972055429999999</v>
      </c>
      <c r="BI46" s="705" t="s">
        <v>84</v>
      </c>
      <c r="BJ46" s="705" t="s">
        <v>84</v>
      </c>
      <c r="BK46" s="705" t="s">
        <v>84</v>
      </c>
      <c r="BL46" s="706">
        <v>1.260132614</v>
      </c>
      <c r="BM46" s="706" t="s">
        <v>84</v>
      </c>
      <c r="BN46" s="707">
        <v>1.260132614</v>
      </c>
      <c r="BP46" s="693" t="s">
        <v>78</v>
      </c>
      <c r="BQ46" s="705">
        <v>5.5055532429999996</v>
      </c>
      <c r="BR46" s="705">
        <v>6.904063914</v>
      </c>
      <c r="BS46" s="705">
        <v>4.9557822570000001</v>
      </c>
      <c r="BT46" s="705">
        <v>7.0930698330000004</v>
      </c>
      <c r="BU46" s="705" t="s">
        <v>84</v>
      </c>
      <c r="BV46" s="705" t="s">
        <v>84</v>
      </c>
      <c r="BW46" s="706">
        <v>6.0969323769999999</v>
      </c>
      <c r="BX46" s="706" t="s">
        <v>84</v>
      </c>
      <c r="BY46" s="707">
        <v>6.0969323769999999</v>
      </c>
    </row>
    <row r="47" spans="2:77" s="376" customFormat="1" x14ac:dyDescent="0.2">
      <c r="B47" s="22" t="s">
        <v>277</v>
      </c>
      <c r="C47" s="374"/>
      <c r="D47" s="374"/>
      <c r="E47" s="374"/>
      <c r="F47" s="374"/>
      <c r="G47" s="374"/>
      <c r="H47" s="374"/>
      <c r="I47" s="374"/>
      <c r="J47" s="374"/>
      <c r="K47" s="375"/>
      <c r="M47" s="22" t="s">
        <v>277</v>
      </c>
      <c r="N47" s="374"/>
      <c r="O47" s="374"/>
      <c r="P47" s="374"/>
      <c r="Q47" s="374"/>
      <c r="R47" s="374"/>
      <c r="S47" s="374"/>
      <c r="T47" s="374"/>
      <c r="U47" s="374"/>
      <c r="V47" s="375"/>
      <c r="W47" s="377"/>
      <c r="X47" s="22" t="s">
        <v>277</v>
      </c>
      <c r="Y47" s="374"/>
      <c r="Z47" s="374"/>
      <c r="AA47" s="374"/>
      <c r="AB47" s="374"/>
      <c r="AC47" s="374"/>
      <c r="AD47" s="374"/>
      <c r="AE47" s="374"/>
      <c r="AF47" s="374"/>
      <c r="AG47" s="375"/>
      <c r="AI47" s="22" t="s">
        <v>277</v>
      </c>
      <c r="AJ47" s="374"/>
      <c r="AK47" s="374"/>
      <c r="AL47" s="374"/>
      <c r="AM47" s="374"/>
      <c r="AN47" s="374"/>
      <c r="AO47" s="374"/>
      <c r="AP47" s="374"/>
      <c r="AQ47" s="374"/>
      <c r="AR47" s="375"/>
      <c r="AT47" s="22" t="s">
        <v>277</v>
      </c>
      <c r="AU47" s="374"/>
      <c r="AV47" s="374"/>
      <c r="AW47" s="374"/>
      <c r="AX47" s="374"/>
      <c r="AY47" s="374"/>
      <c r="AZ47" s="374"/>
      <c r="BA47" s="374"/>
      <c r="BB47" s="374"/>
      <c r="BC47" s="375"/>
      <c r="BE47" s="22" t="s">
        <v>277</v>
      </c>
      <c r="BF47" s="374"/>
      <c r="BG47" s="374"/>
      <c r="BH47" s="374"/>
      <c r="BI47" s="374"/>
      <c r="BJ47" s="374"/>
      <c r="BK47" s="374"/>
      <c r="BL47" s="374"/>
      <c r="BM47" s="374"/>
      <c r="BN47" s="375"/>
      <c r="BP47" s="22" t="s">
        <v>277</v>
      </c>
      <c r="BQ47" s="374"/>
      <c r="BR47" s="374"/>
      <c r="BS47" s="374"/>
      <c r="BT47" s="374"/>
      <c r="BU47" s="374"/>
      <c r="BV47" s="374"/>
      <c r="BW47" s="374"/>
      <c r="BX47" s="374"/>
      <c r="BY47" s="375"/>
    </row>
    <row r="48" spans="2:77" s="243" customFormat="1" x14ac:dyDescent="0.2">
      <c r="B48" s="22" t="s">
        <v>512</v>
      </c>
      <c r="C48" s="374"/>
      <c r="D48" s="374"/>
      <c r="E48" s="374"/>
      <c r="F48" s="374"/>
      <c r="G48" s="374"/>
      <c r="H48" s="374"/>
      <c r="I48" s="374"/>
      <c r="J48" s="374"/>
      <c r="K48" s="375"/>
      <c r="M48" s="22" t="s">
        <v>512</v>
      </c>
      <c r="N48" s="374"/>
      <c r="O48" s="374"/>
      <c r="P48" s="374"/>
      <c r="Q48" s="374"/>
      <c r="R48" s="374"/>
      <c r="S48" s="374"/>
      <c r="T48" s="374"/>
      <c r="U48" s="374"/>
      <c r="V48" s="375"/>
      <c r="W48" s="377"/>
      <c r="X48" s="22" t="s">
        <v>512</v>
      </c>
      <c r="Y48" s="374"/>
      <c r="Z48" s="374"/>
      <c r="AA48" s="374"/>
      <c r="AB48" s="374"/>
      <c r="AC48" s="374"/>
      <c r="AD48" s="374"/>
      <c r="AE48" s="374"/>
      <c r="AF48" s="374"/>
      <c r="AG48" s="375"/>
      <c r="AI48" s="22" t="s">
        <v>512</v>
      </c>
      <c r="AJ48" s="374"/>
      <c r="AK48" s="374"/>
      <c r="AL48" s="374"/>
      <c r="AM48" s="374"/>
      <c r="AN48" s="374"/>
      <c r="AO48" s="374"/>
      <c r="AP48" s="374"/>
      <c r="AQ48" s="374"/>
      <c r="AR48" s="375"/>
      <c r="AT48" s="22" t="s">
        <v>512</v>
      </c>
      <c r="AU48" s="374"/>
      <c r="AV48" s="374"/>
      <c r="AW48" s="374"/>
      <c r="AX48" s="374"/>
      <c r="AY48" s="374"/>
      <c r="AZ48" s="374"/>
      <c r="BA48" s="374"/>
      <c r="BB48" s="374"/>
      <c r="BC48" s="375"/>
      <c r="BE48" s="22" t="s">
        <v>512</v>
      </c>
      <c r="BF48" s="374"/>
      <c r="BG48" s="374"/>
      <c r="BH48" s="374"/>
      <c r="BI48" s="374"/>
      <c r="BJ48" s="374"/>
      <c r="BK48" s="374"/>
      <c r="BL48" s="374"/>
      <c r="BM48" s="374"/>
      <c r="BN48" s="375"/>
      <c r="BP48" s="22" t="s">
        <v>512</v>
      </c>
      <c r="BQ48" s="374"/>
      <c r="BR48" s="374"/>
      <c r="BS48" s="374"/>
      <c r="BT48" s="374"/>
      <c r="BU48" s="374"/>
      <c r="BV48" s="374"/>
      <c r="BW48" s="374"/>
      <c r="BX48" s="374"/>
      <c r="BY48" s="375"/>
    </row>
    <row r="49" spans="2:77" s="243" customFormat="1" x14ac:dyDescent="0.2">
      <c r="B49" s="47" t="s">
        <v>496</v>
      </c>
      <c r="C49" s="374"/>
      <c r="D49" s="374"/>
      <c r="E49" s="374"/>
      <c r="F49" s="374"/>
      <c r="G49" s="374"/>
      <c r="H49" s="374"/>
      <c r="I49" s="374"/>
      <c r="J49" s="374"/>
      <c r="K49" s="375"/>
      <c r="M49" s="47" t="s">
        <v>496</v>
      </c>
      <c r="N49" s="374"/>
      <c r="O49" s="374"/>
      <c r="P49" s="374"/>
      <c r="Q49" s="374"/>
      <c r="R49" s="374"/>
      <c r="S49" s="374"/>
      <c r="T49" s="374"/>
      <c r="U49" s="374"/>
      <c r="V49" s="375"/>
      <c r="W49" s="377"/>
      <c r="X49" s="47" t="s">
        <v>496</v>
      </c>
      <c r="Y49" s="374"/>
      <c r="Z49" s="374"/>
      <c r="AA49" s="374"/>
      <c r="AB49" s="374"/>
      <c r="AC49" s="374"/>
      <c r="AD49" s="374"/>
      <c r="AE49" s="374"/>
      <c r="AF49" s="374"/>
      <c r="AG49" s="375"/>
      <c r="AI49" s="47" t="s">
        <v>496</v>
      </c>
      <c r="AJ49" s="374"/>
      <c r="AK49" s="374"/>
      <c r="AL49" s="374"/>
      <c r="AM49" s="374"/>
      <c r="AN49" s="374"/>
      <c r="AO49" s="374"/>
      <c r="AP49" s="374"/>
      <c r="AQ49" s="374"/>
      <c r="AR49" s="375"/>
      <c r="AT49" s="47" t="s">
        <v>496</v>
      </c>
      <c r="AU49" s="374"/>
      <c r="AV49" s="374"/>
      <c r="AW49" s="374"/>
      <c r="AX49" s="374"/>
      <c r="AY49" s="374"/>
      <c r="AZ49" s="374"/>
      <c r="BA49" s="374"/>
      <c r="BB49" s="374"/>
      <c r="BC49" s="375"/>
      <c r="BE49" s="47" t="s">
        <v>496</v>
      </c>
      <c r="BF49" s="374"/>
      <c r="BG49" s="374"/>
      <c r="BH49" s="374"/>
      <c r="BI49" s="374"/>
      <c r="BJ49" s="374"/>
      <c r="BK49" s="374"/>
      <c r="BL49" s="374"/>
      <c r="BM49" s="374"/>
      <c r="BN49" s="375"/>
      <c r="BP49" s="47" t="s">
        <v>496</v>
      </c>
      <c r="BQ49" s="374"/>
      <c r="BR49" s="374"/>
      <c r="BS49" s="374"/>
      <c r="BT49" s="374"/>
      <c r="BU49" s="374"/>
      <c r="BV49" s="374"/>
      <c r="BW49" s="374"/>
      <c r="BX49" s="374"/>
      <c r="BY49" s="375"/>
    </row>
    <row r="50" spans="2:77" s="243" customFormat="1" x14ac:dyDescent="0.2">
      <c r="B50" s="373" t="s">
        <v>759</v>
      </c>
      <c r="C50" s="378"/>
      <c r="D50" s="378"/>
      <c r="E50" s="378"/>
      <c r="F50" s="378"/>
      <c r="G50" s="378"/>
      <c r="H50" s="378"/>
      <c r="I50" s="378"/>
      <c r="J50" s="378"/>
      <c r="K50" s="379"/>
      <c r="M50" s="373" t="s">
        <v>759</v>
      </c>
      <c r="N50" s="378"/>
      <c r="O50" s="378"/>
      <c r="P50" s="378"/>
      <c r="Q50" s="378"/>
      <c r="R50" s="378"/>
      <c r="S50" s="378"/>
      <c r="T50" s="378"/>
      <c r="U50" s="378"/>
      <c r="V50" s="379"/>
      <c r="W50" s="377"/>
      <c r="X50" s="373" t="s">
        <v>759</v>
      </c>
      <c r="Y50" s="378"/>
      <c r="Z50" s="378"/>
      <c r="AA50" s="378"/>
      <c r="AB50" s="378"/>
      <c r="AC50" s="378"/>
      <c r="AD50" s="378"/>
      <c r="AE50" s="378"/>
      <c r="AF50" s="378"/>
      <c r="AG50" s="379"/>
      <c r="AI50" s="373" t="s">
        <v>759</v>
      </c>
      <c r="AJ50" s="378"/>
      <c r="AK50" s="378"/>
      <c r="AL50" s="378"/>
      <c r="AM50" s="378"/>
      <c r="AN50" s="378"/>
      <c r="AO50" s="378"/>
      <c r="AP50" s="378"/>
      <c r="AQ50" s="378"/>
      <c r="AR50" s="379"/>
      <c r="AT50" s="373" t="s">
        <v>759</v>
      </c>
      <c r="AU50" s="378"/>
      <c r="AV50" s="378"/>
      <c r="AW50" s="378"/>
      <c r="AX50" s="378"/>
      <c r="AY50" s="378"/>
      <c r="AZ50" s="378"/>
      <c r="BA50" s="378"/>
      <c r="BB50" s="378"/>
      <c r="BC50" s="379"/>
      <c r="BE50" s="373" t="s">
        <v>759</v>
      </c>
      <c r="BF50" s="378"/>
      <c r="BG50" s="378"/>
      <c r="BH50" s="378"/>
      <c r="BI50" s="378"/>
      <c r="BJ50" s="378"/>
      <c r="BK50" s="378"/>
      <c r="BL50" s="378"/>
      <c r="BM50" s="378"/>
      <c r="BN50" s="379"/>
      <c r="BP50" s="373" t="s">
        <v>759</v>
      </c>
      <c r="BQ50" s="378"/>
      <c r="BR50" s="378"/>
      <c r="BS50" s="378"/>
      <c r="BT50" s="378"/>
      <c r="BU50" s="378"/>
      <c r="BV50" s="378"/>
      <c r="BW50" s="378"/>
      <c r="BX50" s="378"/>
      <c r="BY50" s="379"/>
    </row>
    <row r="51" spans="2:77" x14ac:dyDescent="0.2">
      <c r="C51" s="32"/>
      <c r="D51" s="32"/>
      <c r="E51" s="32"/>
      <c r="F51" s="32"/>
      <c r="G51" s="32"/>
      <c r="H51" s="32"/>
      <c r="I51" s="32"/>
      <c r="J51" s="32"/>
      <c r="K51" s="70"/>
      <c r="Y51" s="32"/>
      <c r="Z51" s="32"/>
      <c r="AA51" s="32"/>
      <c r="AB51" s="32"/>
      <c r="AC51" s="32"/>
      <c r="AD51" s="32"/>
      <c r="AE51" s="32"/>
      <c r="AF51" s="32"/>
      <c r="AG51" s="70"/>
      <c r="AJ51" s="32"/>
      <c r="AK51" s="32"/>
      <c r="AL51" s="32"/>
      <c r="AM51" s="32"/>
      <c r="AN51" s="32"/>
      <c r="AO51" s="32"/>
      <c r="AP51" s="32"/>
      <c r="AQ51" s="32"/>
      <c r="AR51" s="70"/>
      <c r="AU51" s="32"/>
      <c r="AV51" s="32"/>
      <c r="AW51" s="32"/>
      <c r="AX51" s="32"/>
      <c r="AY51" s="32"/>
      <c r="AZ51" s="32"/>
      <c r="BA51" s="32"/>
      <c r="BB51" s="32"/>
      <c r="BC51" s="70"/>
      <c r="BF51" s="32"/>
      <c r="BG51" s="32"/>
      <c r="BH51" s="32"/>
      <c r="BI51" s="32"/>
      <c r="BJ51" s="32"/>
      <c r="BK51" s="32"/>
      <c r="BL51" s="32"/>
      <c r="BM51" s="32"/>
      <c r="BN51" s="70"/>
      <c r="BQ51" s="32"/>
      <c r="BR51" s="32"/>
      <c r="BS51" s="32"/>
      <c r="BT51" s="32"/>
      <c r="BU51" s="32"/>
      <c r="BV51" s="32"/>
      <c r="BW51" s="32"/>
      <c r="BX51" s="32"/>
      <c r="BY51" s="70"/>
    </row>
    <row r="52" spans="2:77" x14ac:dyDescent="0.2">
      <c r="K52"/>
    </row>
    <row r="53" spans="2:77" x14ac:dyDescent="0.2">
      <c r="K53"/>
    </row>
    <row r="54" spans="2:77" x14ac:dyDescent="0.2">
      <c r="K54"/>
    </row>
    <row r="55" spans="2:77" x14ac:dyDescent="0.2">
      <c r="K55"/>
    </row>
  </sheetData>
  <phoneticPr fontId="3" type="noConversion"/>
  <pageMargins left="0.39370078740157483" right="0.39370078740157483" top="0.78740157480314965" bottom="0.78740157480314965" header="0.39370078740157483" footer="0.39370078740157483"/>
  <pageSetup paperSize="9" scale="68" firstPageNumber="44" fitToWidth="7" orientation="landscape" useFirstPageNumber="1" r:id="rId1"/>
  <headerFooter differentOddEven="1" differentFirst="1">
    <oddHeader>&amp;R&amp;12Les finances des groupements à fiscalité propre en 2020</oddHeader>
    <oddFooter>&amp;L&amp;12Direction Générale des Collectivités Locales / DESL&amp;C&amp;12&amp;P&amp;R&amp;12Mise en ligne  : avril 2022</oddFooter>
    <evenHeader>&amp;R&amp;12Les finances des groupements à fiscalité propre en 2020</evenHeader>
    <evenFooter>&amp;L&amp;12Direction Générale des Collectivités Locales / DESL&amp;C&amp;12&amp;P&amp;R&amp;12Mise en ligne  : avril 2022</evenFooter>
    <firstHeader>&amp;R&amp;12Les finances des groupements à fiscalité propre en 2020</firstHeader>
    <firstFooter>&amp;L&amp;12Direction Générale des Collectivités Locales / DESL&amp;C&amp;12&amp;P&amp;R&amp;12Mise en ligne : avril 2022</firstFooter>
  </headerFooter>
  <colBreaks count="6" manualBreakCount="6">
    <brk id="11" max="45" man="1"/>
    <brk id="22" max="45" man="1"/>
    <brk id="33" max="44" man="1"/>
    <brk id="44" max="45" man="1"/>
    <brk id="55" max="44" man="1"/>
    <brk id="66" max="4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J60"/>
  <sheetViews>
    <sheetView zoomScaleNormal="100" zoomScaleSheetLayoutView="70" zoomScalePageLayoutView="85" workbookViewId="0"/>
  </sheetViews>
  <sheetFormatPr baseColWidth="10" defaultRowHeight="12.75" x14ac:dyDescent="0.2"/>
  <cols>
    <col min="1" max="1" width="3.140625" customWidth="1"/>
    <col min="2" max="2" width="35.42578125" customWidth="1"/>
    <col min="3" max="10" width="15.7109375" customWidth="1"/>
    <col min="11" max="11" width="15.7109375" style="74" customWidth="1"/>
    <col min="12" max="12" width="3.140625" customWidth="1"/>
    <col min="13" max="13" width="34.28515625" customWidth="1"/>
    <col min="14" max="21" width="15.7109375" customWidth="1"/>
    <col min="22" max="22" width="15.7109375" style="74" customWidth="1"/>
    <col min="23" max="23" width="3.140625" customWidth="1"/>
    <col min="24" max="24" width="36.85546875" customWidth="1"/>
    <col min="25" max="32" width="15.7109375" customWidth="1"/>
    <col min="33" max="33" width="15.7109375" style="74" customWidth="1"/>
    <col min="34" max="34" width="3.140625" customWidth="1"/>
    <col min="35" max="35" width="33.42578125" customWidth="1"/>
    <col min="36" max="43" width="15.7109375" customWidth="1"/>
    <col min="44" max="44" width="15.7109375" style="74" customWidth="1"/>
    <col min="45" max="45" width="3.85546875" customWidth="1"/>
    <col min="46" max="46" width="37" customWidth="1"/>
    <col min="47" max="54" width="15.7109375" customWidth="1"/>
    <col min="55" max="55" width="15.7109375" style="74" customWidth="1"/>
    <col min="56" max="56" width="8.7109375" customWidth="1"/>
    <col min="57" max="57" width="33.7109375" customWidth="1"/>
    <col min="58" max="65" width="15.7109375" customWidth="1"/>
    <col min="66" max="66" width="15.7109375" style="74" customWidth="1"/>
    <col min="67" max="67" width="3.140625" customWidth="1"/>
    <col min="68" max="68" width="35" customWidth="1"/>
    <col min="69" max="76" width="15.7109375" customWidth="1"/>
    <col min="77" max="77" width="15.7109375" style="74" customWidth="1"/>
    <col min="78" max="78" width="3.140625" customWidth="1"/>
    <col min="79" max="79" width="34.140625" customWidth="1"/>
    <col min="80" max="86" width="15.7109375" customWidth="1"/>
    <col min="87" max="87" width="15.7109375" style="74" customWidth="1"/>
    <col min="88" max="88" width="15.7109375" customWidth="1"/>
  </cols>
  <sheetData>
    <row r="1" spans="1:88" ht="20.25" x14ac:dyDescent="0.3">
      <c r="A1" s="101" t="s">
        <v>762</v>
      </c>
      <c r="B1" s="48"/>
      <c r="C1" s="83"/>
      <c r="D1" s="83"/>
      <c r="E1" s="83"/>
      <c r="F1" s="83"/>
      <c r="G1" s="83"/>
      <c r="H1" s="83"/>
      <c r="I1" s="83"/>
      <c r="J1" s="83"/>
      <c r="K1" s="102"/>
      <c r="L1" s="82"/>
      <c r="M1" s="48"/>
      <c r="N1" s="83"/>
      <c r="O1" s="83"/>
      <c r="P1" s="83"/>
      <c r="Q1" s="83"/>
      <c r="R1" s="83"/>
      <c r="S1" s="83"/>
      <c r="T1" s="83"/>
      <c r="U1" s="83"/>
      <c r="V1" s="102"/>
      <c r="W1" s="82"/>
      <c r="X1" s="48"/>
      <c r="Y1" s="83"/>
      <c r="Z1" s="83"/>
      <c r="AA1" s="83"/>
      <c r="AB1" s="83"/>
      <c r="AC1" s="83"/>
      <c r="AD1" s="83"/>
      <c r="AE1" s="83"/>
      <c r="AF1" s="83"/>
      <c r="AG1" s="102"/>
      <c r="AH1" s="82"/>
      <c r="AI1" s="48"/>
      <c r="AJ1" s="83"/>
      <c r="AK1" s="83"/>
      <c r="AL1" s="83"/>
      <c r="AM1" s="83"/>
      <c r="AN1" s="83"/>
      <c r="AO1" s="83"/>
      <c r="AP1" s="83"/>
      <c r="AQ1" s="83"/>
      <c r="AR1" s="104"/>
      <c r="AS1" s="82"/>
      <c r="AT1" s="48"/>
      <c r="AU1" s="83"/>
      <c r="AV1" s="83"/>
      <c r="AW1" s="83"/>
      <c r="AX1" s="83"/>
      <c r="AY1" s="83"/>
      <c r="AZ1" s="83"/>
      <c r="BA1" s="83"/>
      <c r="BB1" s="83"/>
      <c r="BC1" s="102"/>
      <c r="BD1" s="82"/>
      <c r="BE1" s="48"/>
      <c r="BF1" s="83"/>
      <c r="BG1" s="83"/>
      <c r="BH1" s="83"/>
      <c r="BI1" s="83"/>
      <c r="BJ1" s="83"/>
      <c r="BK1" s="83"/>
      <c r="BL1" s="83"/>
      <c r="BM1" s="83"/>
      <c r="BN1" s="102"/>
      <c r="BO1" s="82"/>
      <c r="BP1" s="48"/>
      <c r="BQ1" s="83"/>
      <c r="BR1" s="83"/>
      <c r="BS1" s="83"/>
      <c r="BT1" s="83"/>
      <c r="BU1" s="83"/>
      <c r="BV1" s="83"/>
      <c r="BW1" s="83"/>
      <c r="BX1" s="83"/>
      <c r="BY1" s="102"/>
      <c r="BZ1" s="82"/>
      <c r="CA1" s="48"/>
      <c r="CB1" s="85"/>
      <c r="CC1" s="85"/>
      <c r="CD1" s="85"/>
      <c r="CE1" s="85"/>
      <c r="CF1" s="85"/>
      <c r="CG1" s="85"/>
      <c r="CH1" s="85"/>
      <c r="CI1" s="104"/>
      <c r="CJ1" s="82"/>
    </row>
    <row r="2" spans="1:88" ht="12.75" customHeight="1" x14ac:dyDescent="0.3">
      <c r="A2" s="8"/>
      <c r="B2" s="48"/>
      <c r="C2" s="83"/>
      <c r="D2" s="83"/>
      <c r="E2" s="83"/>
      <c r="F2" s="83"/>
      <c r="G2" s="83"/>
      <c r="H2" s="83"/>
      <c r="I2" s="83"/>
      <c r="J2" s="83"/>
      <c r="K2" s="102"/>
      <c r="L2" s="82"/>
      <c r="M2" s="48"/>
      <c r="N2" s="83"/>
      <c r="O2" s="83"/>
      <c r="P2" s="83"/>
      <c r="Q2" s="83"/>
      <c r="R2" s="83"/>
      <c r="S2" s="83"/>
      <c r="T2" s="83"/>
      <c r="U2" s="83"/>
      <c r="V2" s="102"/>
      <c r="W2" s="82"/>
      <c r="X2" s="48"/>
      <c r="Y2" s="83"/>
      <c r="Z2" s="83"/>
      <c r="AA2" s="83"/>
      <c r="AB2" s="83"/>
      <c r="AC2" s="83"/>
      <c r="AD2" s="83"/>
      <c r="AE2" s="83"/>
      <c r="AF2" s="83"/>
      <c r="AG2" s="102"/>
      <c r="AH2" s="82"/>
      <c r="AI2" s="48"/>
      <c r="AJ2" s="83"/>
      <c r="AK2" s="83"/>
      <c r="AL2" s="83"/>
      <c r="AM2" s="83"/>
      <c r="AN2" s="83"/>
      <c r="AO2" s="83"/>
      <c r="AP2" s="83"/>
      <c r="AQ2" s="83"/>
      <c r="AR2" s="104"/>
      <c r="AS2" s="82"/>
      <c r="AT2" s="48"/>
      <c r="AU2" s="83"/>
      <c r="AV2" s="83"/>
      <c r="AW2" s="83"/>
      <c r="AX2" s="83"/>
      <c r="AY2" s="83"/>
      <c r="AZ2" s="83"/>
      <c r="BA2" s="83"/>
      <c r="BB2" s="83"/>
      <c r="BC2" s="102"/>
      <c r="BD2" s="82"/>
      <c r="BE2" s="48"/>
      <c r="BF2" s="83"/>
      <c r="BG2" s="83"/>
      <c r="BH2" s="83"/>
      <c r="BI2" s="83"/>
      <c r="BJ2" s="83"/>
      <c r="BK2" s="83"/>
      <c r="BL2" s="83"/>
      <c r="BM2" s="83"/>
      <c r="BN2" s="102"/>
      <c r="BO2" s="82"/>
      <c r="BP2" s="48"/>
      <c r="BQ2" s="83"/>
      <c r="BR2" s="83"/>
      <c r="BS2" s="83"/>
      <c r="BT2" s="83"/>
      <c r="BU2" s="83"/>
      <c r="BV2" s="83"/>
      <c r="BW2" s="83"/>
      <c r="BX2" s="83"/>
      <c r="BY2" s="102"/>
      <c r="BZ2" s="82"/>
      <c r="CA2" s="48"/>
      <c r="CB2" s="85"/>
      <c r="CC2" s="85"/>
      <c r="CD2" s="85"/>
      <c r="CE2" s="85"/>
      <c r="CF2" s="85"/>
      <c r="CG2" s="85"/>
      <c r="CH2" s="85"/>
      <c r="CI2" s="104"/>
      <c r="CJ2" s="82"/>
    </row>
    <row r="3" spans="1:88" ht="12.75" customHeight="1" x14ac:dyDescent="0.3">
      <c r="A3" s="82"/>
      <c r="B3" s="48"/>
      <c r="C3" s="83"/>
      <c r="D3" s="83"/>
      <c r="E3" s="83"/>
      <c r="F3" s="83"/>
      <c r="G3" s="83"/>
      <c r="H3" s="83"/>
      <c r="I3" s="83"/>
      <c r="J3" s="83"/>
      <c r="K3" s="102"/>
      <c r="L3" s="82"/>
      <c r="M3" s="48"/>
      <c r="N3" s="83"/>
      <c r="O3" s="83"/>
      <c r="P3" s="83"/>
      <c r="Q3" s="83"/>
      <c r="R3" s="83"/>
      <c r="S3" s="83"/>
      <c r="T3" s="83"/>
      <c r="U3" s="83"/>
      <c r="V3" s="102"/>
      <c r="W3" s="82"/>
      <c r="X3" s="48"/>
      <c r="Y3" s="83"/>
      <c r="Z3" s="83"/>
      <c r="AA3" s="83"/>
      <c r="AB3" s="83"/>
      <c r="AC3" s="83"/>
      <c r="AD3" s="83"/>
      <c r="AE3" s="83"/>
      <c r="AF3" s="83"/>
      <c r="AG3" s="102"/>
      <c r="AH3" s="82"/>
      <c r="AI3" s="48"/>
      <c r="AJ3" s="83"/>
      <c r="AK3" s="83"/>
      <c r="AL3" s="83"/>
      <c r="AM3" s="83"/>
      <c r="AN3" s="83"/>
      <c r="AO3" s="83"/>
      <c r="AP3" s="83"/>
      <c r="AQ3" s="83"/>
      <c r="AR3" s="104"/>
      <c r="AS3" s="82"/>
      <c r="AT3" s="48"/>
      <c r="AU3" s="83"/>
      <c r="AV3" s="83"/>
      <c r="AW3" s="83"/>
      <c r="AX3" s="83"/>
      <c r="AY3" s="83"/>
      <c r="AZ3" s="83"/>
      <c r="BA3" s="83"/>
      <c r="BB3" s="83"/>
      <c r="BC3" s="102"/>
      <c r="BD3" s="82"/>
      <c r="BE3" s="48"/>
      <c r="BF3" s="83"/>
      <c r="BG3" s="83"/>
      <c r="BH3" s="83"/>
      <c r="BI3" s="83"/>
      <c r="BJ3" s="83"/>
      <c r="BK3" s="83"/>
      <c r="BL3" s="83"/>
      <c r="BM3" s="83"/>
      <c r="BN3" s="102"/>
      <c r="BO3" s="82"/>
      <c r="BP3" s="48"/>
      <c r="BQ3" s="83"/>
      <c r="BR3" s="83"/>
      <c r="BS3" s="83"/>
      <c r="BT3" s="83"/>
      <c r="BU3" s="83"/>
      <c r="BV3" s="83"/>
      <c r="BW3" s="83"/>
      <c r="BX3" s="83"/>
      <c r="BY3" s="102"/>
      <c r="BZ3" s="82"/>
      <c r="CA3" s="48"/>
      <c r="CB3" s="85"/>
      <c r="CC3" s="85"/>
      <c r="CD3" s="85"/>
      <c r="CE3" s="85"/>
      <c r="CF3" s="85"/>
      <c r="CG3" s="85"/>
      <c r="CH3" s="85"/>
      <c r="CI3" s="104"/>
    </row>
    <row r="4" spans="1:88" ht="16.5" x14ac:dyDescent="0.25">
      <c r="A4" s="12"/>
      <c r="B4" s="12"/>
      <c r="C4" s="51"/>
      <c r="D4" s="51"/>
      <c r="E4" s="51"/>
      <c r="F4" s="51"/>
      <c r="G4" s="51"/>
      <c r="H4" s="51"/>
      <c r="I4" s="51"/>
      <c r="J4" s="51"/>
      <c r="K4" s="75"/>
      <c r="L4" s="12"/>
      <c r="M4" s="12"/>
      <c r="N4" s="51"/>
      <c r="O4" s="51"/>
      <c r="P4" s="51"/>
      <c r="Q4" s="51"/>
      <c r="R4" s="51"/>
      <c r="S4" s="51"/>
      <c r="T4" s="51"/>
      <c r="U4" s="51"/>
      <c r="V4" s="75"/>
      <c r="W4" s="12"/>
      <c r="X4" s="12"/>
      <c r="Y4" s="51"/>
      <c r="Z4" s="51"/>
      <c r="AA4" s="51"/>
      <c r="AB4" s="51"/>
      <c r="AC4" s="51"/>
      <c r="AD4" s="51"/>
      <c r="AE4" s="51"/>
      <c r="AF4" s="51"/>
      <c r="AG4" s="75"/>
      <c r="AH4" s="12"/>
      <c r="AI4" s="12"/>
      <c r="AJ4" s="51"/>
      <c r="AK4" s="51"/>
      <c r="AL4" s="51"/>
      <c r="AM4" s="51"/>
      <c r="AN4" s="51"/>
      <c r="AO4" s="51"/>
      <c r="AP4" s="51"/>
      <c r="AQ4" s="51"/>
      <c r="AR4" s="70"/>
      <c r="AS4" s="12"/>
      <c r="AT4" s="12"/>
      <c r="AU4" s="51"/>
      <c r="AV4" s="51"/>
      <c r="AW4" s="51"/>
      <c r="AX4" s="51"/>
      <c r="AY4" s="51"/>
      <c r="AZ4" s="51"/>
      <c r="BA4" s="51"/>
      <c r="BB4" s="51"/>
      <c r="BC4" s="75"/>
      <c r="BD4" s="12"/>
      <c r="BE4" s="12"/>
      <c r="BF4" s="51"/>
      <c r="BG4" s="51"/>
      <c r="BH4" s="51"/>
      <c r="BI4" s="51"/>
      <c r="BJ4" s="51"/>
      <c r="BK4" s="51"/>
      <c r="BL4" s="51"/>
      <c r="BM4" s="51"/>
      <c r="BN4" s="75"/>
      <c r="BO4" s="86" t="s">
        <v>307</v>
      </c>
      <c r="BP4" s="86"/>
      <c r="BQ4" s="87"/>
      <c r="BR4" s="87"/>
      <c r="BS4" s="87"/>
      <c r="BT4" s="87"/>
      <c r="BU4" s="87"/>
      <c r="BV4" s="87"/>
      <c r="BW4" s="87"/>
      <c r="BX4" s="87"/>
      <c r="BY4" s="103"/>
      <c r="BZ4" s="12"/>
      <c r="CA4" s="12"/>
      <c r="CB4" s="31"/>
      <c r="CC4" s="31"/>
      <c r="CD4" s="31"/>
      <c r="CE4" s="31"/>
      <c r="CF4" s="31"/>
      <c r="CG4" s="31"/>
      <c r="CH4" s="31"/>
      <c r="CI4" s="70"/>
    </row>
    <row r="5" spans="1:88" ht="16.5" x14ac:dyDescent="0.25">
      <c r="A5" s="33" t="s">
        <v>308</v>
      </c>
      <c r="B5" s="33"/>
      <c r="C5" s="52"/>
      <c r="D5" s="52"/>
      <c r="E5" s="52"/>
      <c r="F5" s="52"/>
      <c r="G5" s="52"/>
      <c r="H5" s="52"/>
      <c r="I5" s="52"/>
      <c r="J5" s="52"/>
      <c r="K5" s="76"/>
      <c r="L5" s="33" t="s">
        <v>309</v>
      </c>
      <c r="M5" s="33"/>
      <c r="N5" s="52"/>
      <c r="O5" s="52"/>
      <c r="P5" s="52"/>
      <c r="Q5" s="52"/>
      <c r="R5" s="52"/>
      <c r="S5" s="52"/>
      <c r="T5" s="52"/>
      <c r="U5" s="52"/>
      <c r="V5" s="76"/>
      <c r="W5" s="33" t="s">
        <v>310</v>
      </c>
      <c r="X5" s="33"/>
      <c r="Y5" s="52"/>
      <c r="Z5" s="52"/>
      <c r="AA5" s="52"/>
      <c r="AB5" s="52"/>
      <c r="AC5" s="52"/>
      <c r="AD5" s="52"/>
      <c r="AE5" s="52"/>
      <c r="AF5" s="52"/>
      <c r="AG5" s="76"/>
      <c r="AH5" s="33" t="s">
        <v>311</v>
      </c>
      <c r="AI5" s="33"/>
      <c r="AJ5" s="52"/>
      <c r="AK5" s="52"/>
      <c r="AL5" s="52"/>
      <c r="AM5" s="52"/>
      <c r="AN5" s="52"/>
      <c r="AO5" s="52"/>
      <c r="AP5" s="52"/>
      <c r="AQ5" s="52"/>
      <c r="AR5" s="81"/>
      <c r="AS5" s="33" t="s">
        <v>312</v>
      </c>
      <c r="AT5" s="33"/>
      <c r="AU5" s="52"/>
      <c r="AV5" s="52"/>
      <c r="AW5" s="52"/>
      <c r="AX5" s="52"/>
      <c r="AY5" s="52"/>
      <c r="AZ5" s="52"/>
      <c r="BA5" s="52"/>
      <c r="BB5" s="52"/>
      <c r="BC5" s="76"/>
      <c r="BD5" s="33" t="s">
        <v>313</v>
      </c>
      <c r="BE5" s="33"/>
      <c r="BF5" s="52"/>
      <c r="BG5" s="52"/>
      <c r="BH5" s="52"/>
      <c r="BI5" s="52"/>
      <c r="BJ5" s="52"/>
      <c r="BK5" s="52"/>
      <c r="BL5" s="52"/>
      <c r="BM5" s="52"/>
      <c r="BN5" s="76"/>
      <c r="BO5" s="33" t="s">
        <v>0</v>
      </c>
      <c r="BP5" s="33"/>
      <c r="BQ5" s="52"/>
      <c r="BR5" s="52"/>
      <c r="BS5" s="52"/>
      <c r="BT5" s="52"/>
      <c r="BU5" s="52"/>
      <c r="BV5" s="52"/>
      <c r="BW5" s="52"/>
      <c r="BX5" s="52"/>
      <c r="BY5" s="76"/>
      <c r="BZ5" s="33" t="s">
        <v>314</v>
      </c>
      <c r="CA5" s="33"/>
      <c r="CB5" s="52"/>
      <c r="CC5" s="52"/>
      <c r="CD5" s="52"/>
      <c r="CE5" s="52"/>
      <c r="CF5" s="52"/>
      <c r="CG5" s="52"/>
      <c r="CH5" s="52"/>
      <c r="CI5" s="81"/>
      <c r="CJ5" s="81"/>
    </row>
    <row r="6" spans="1:88" ht="16.5" x14ac:dyDescent="0.25">
      <c r="A6" s="86"/>
      <c r="B6" s="86"/>
      <c r="C6" s="87"/>
      <c r="D6" s="87"/>
      <c r="E6" s="87"/>
      <c r="F6" s="87"/>
      <c r="G6" s="87"/>
      <c r="H6" s="87"/>
      <c r="I6" s="87"/>
      <c r="J6" s="87"/>
      <c r="K6" s="103"/>
      <c r="L6" s="86"/>
      <c r="M6" s="86"/>
      <c r="N6" s="87"/>
      <c r="O6" s="87"/>
      <c r="P6" s="87"/>
      <c r="Q6" s="87"/>
      <c r="R6" s="87"/>
      <c r="S6" s="87"/>
      <c r="T6" s="87"/>
      <c r="U6" s="87"/>
      <c r="V6" s="103"/>
      <c r="W6" s="86"/>
      <c r="X6" s="86"/>
      <c r="Y6" s="87"/>
      <c r="Z6" s="87"/>
      <c r="AA6" s="87"/>
      <c r="AB6" s="87"/>
      <c r="AC6" s="87"/>
      <c r="AD6" s="87"/>
      <c r="AE6" s="87"/>
      <c r="AF6" s="87"/>
      <c r="AG6" s="103"/>
      <c r="AH6" s="86"/>
      <c r="AI6" s="86"/>
      <c r="AJ6" s="87"/>
      <c r="AK6" s="87"/>
      <c r="AL6" s="87"/>
      <c r="AM6" s="87"/>
      <c r="AN6" s="87"/>
      <c r="AO6" s="87"/>
      <c r="AP6" s="87"/>
      <c r="AQ6" s="87"/>
      <c r="AR6" s="105"/>
      <c r="AS6" s="86"/>
      <c r="AT6" s="86"/>
      <c r="AU6" s="87"/>
      <c r="AV6" s="87"/>
      <c r="AW6" s="87"/>
      <c r="AX6" s="87"/>
      <c r="AY6" s="87"/>
      <c r="AZ6" s="87"/>
      <c r="BA6" s="87"/>
      <c r="BB6" s="87"/>
      <c r="BC6" s="103"/>
      <c r="BD6" s="86"/>
      <c r="BE6" s="86"/>
      <c r="BF6" s="87"/>
      <c r="BG6" s="87"/>
      <c r="BH6" s="87"/>
      <c r="BI6" s="87"/>
      <c r="BJ6" s="87"/>
      <c r="BK6" s="87"/>
      <c r="BL6" s="87"/>
      <c r="BM6" s="87"/>
      <c r="BN6" s="103"/>
      <c r="BO6" s="12"/>
      <c r="BP6" s="12"/>
      <c r="BQ6" s="51"/>
      <c r="BR6" s="51"/>
      <c r="BS6" s="51"/>
      <c r="BT6" s="51"/>
      <c r="BU6" s="51"/>
      <c r="BV6" s="51"/>
      <c r="BW6" s="51"/>
      <c r="BX6" s="51"/>
      <c r="BY6" s="75"/>
      <c r="BZ6" s="86"/>
      <c r="CA6" s="86"/>
      <c r="CB6" s="87"/>
      <c r="CC6" s="87"/>
      <c r="CD6" s="87"/>
      <c r="CE6" s="87"/>
      <c r="CF6" s="87"/>
      <c r="CG6" s="87"/>
      <c r="CH6" s="87"/>
      <c r="CI6" s="105"/>
    </row>
    <row r="7" spans="1:88" x14ac:dyDescent="0.2">
      <c r="A7" s="12"/>
      <c r="B7" s="12"/>
      <c r="C7" s="51"/>
      <c r="D7" s="51"/>
      <c r="E7" s="51"/>
      <c r="F7" s="51"/>
      <c r="G7" s="51"/>
      <c r="H7" s="51"/>
      <c r="I7" s="51"/>
      <c r="J7" s="51"/>
      <c r="K7" s="75"/>
      <c r="L7" s="26"/>
      <c r="M7" s="12"/>
      <c r="N7" s="51"/>
      <c r="O7" s="51"/>
      <c r="P7" s="51"/>
      <c r="Q7" s="51"/>
      <c r="R7" s="51"/>
      <c r="S7" s="51"/>
      <c r="T7" s="51"/>
      <c r="U7" s="51"/>
      <c r="V7" s="75"/>
      <c r="W7" s="26"/>
      <c r="X7" s="12"/>
      <c r="Y7" s="51"/>
      <c r="Z7" s="51"/>
      <c r="AA7" s="51"/>
      <c r="AB7" s="51"/>
      <c r="AC7" s="51"/>
      <c r="AD7" s="51"/>
      <c r="AE7" s="51"/>
      <c r="AF7" s="51"/>
      <c r="AG7" s="75"/>
      <c r="AH7" s="12"/>
      <c r="AI7" s="12"/>
      <c r="AJ7" s="51"/>
      <c r="AK7" s="51"/>
      <c r="AL7" s="51"/>
      <c r="AM7" s="51"/>
      <c r="AN7" s="51"/>
      <c r="AO7" s="51"/>
      <c r="AP7" s="51"/>
      <c r="AQ7" s="51"/>
      <c r="AR7" s="72"/>
      <c r="AS7" s="26"/>
      <c r="AT7" s="12"/>
      <c r="AU7" s="51"/>
      <c r="AV7" s="51"/>
      <c r="AW7" s="51"/>
      <c r="AX7" s="51"/>
      <c r="AY7" s="51"/>
      <c r="AZ7" s="51"/>
      <c r="BA7" s="51"/>
      <c r="BB7" s="51"/>
      <c r="BC7" s="75"/>
      <c r="BD7" s="24"/>
      <c r="BE7" s="12"/>
      <c r="BF7" s="51"/>
      <c r="BG7" s="51"/>
      <c r="BH7" s="51"/>
      <c r="BI7" s="51"/>
      <c r="BJ7" s="51"/>
      <c r="BK7" s="51"/>
      <c r="BL7" s="51"/>
      <c r="BM7" s="51"/>
      <c r="BN7" s="75"/>
      <c r="BO7" s="47" t="s">
        <v>569</v>
      </c>
      <c r="BP7" s="12"/>
      <c r="BQ7" s="51"/>
      <c r="BR7" s="51"/>
      <c r="BS7" s="51"/>
      <c r="BT7" s="51"/>
      <c r="BU7" s="51"/>
      <c r="BV7" s="51"/>
      <c r="BW7" s="51"/>
      <c r="BX7" s="51"/>
      <c r="BY7" s="75"/>
      <c r="CB7" s="37"/>
      <c r="CC7" s="37"/>
      <c r="CD7" s="37"/>
      <c r="CE7" s="37"/>
      <c r="CF7" s="37"/>
      <c r="CG7" s="37"/>
      <c r="CH7" s="37"/>
      <c r="CI7" s="72"/>
    </row>
    <row r="8" spans="1:88" ht="12.75" customHeight="1" x14ac:dyDescent="0.2">
      <c r="A8" s="12"/>
      <c r="B8" s="47" t="s">
        <v>563</v>
      </c>
      <c r="C8" s="722"/>
      <c r="D8" s="51"/>
      <c r="E8" s="51"/>
      <c r="F8" s="51"/>
      <c r="G8" s="51"/>
      <c r="H8" s="51"/>
      <c r="I8" s="51"/>
      <c r="J8" s="51"/>
      <c r="K8" s="75"/>
      <c r="L8" s="47" t="s">
        <v>634</v>
      </c>
      <c r="M8" s="12"/>
      <c r="N8" s="51"/>
      <c r="O8" s="51"/>
      <c r="P8" s="51"/>
      <c r="Q8" s="51"/>
      <c r="R8" s="51"/>
      <c r="S8" s="51"/>
      <c r="T8" s="51"/>
      <c r="U8" s="51"/>
      <c r="V8" s="75"/>
      <c r="W8" s="47" t="s">
        <v>634</v>
      </c>
      <c r="X8" s="12"/>
      <c r="Y8" s="51"/>
      <c r="Z8" s="51"/>
      <c r="AA8" s="51"/>
      <c r="AB8" s="51"/>
      <c r="AC8" s="51"/>
      <c r="AD8" s="51"/>
      <c r="AE8" s="51"/>
      <c r="AF8" s="51"/>
      <c r="AG8" s="75"/>
      <c r="AH8" s="47" t="s">
        <v>564</v>
      </c>
      <c r="AI8" s="12"/>
      <c r="AJ8" s="51"/>
      <c r="AK8" s="51"/>
      <c r="AL8" s="51"/>
      <c r="AM8" s="51"/>
      <c r="AN8" s="51"/>
      <c r="AO8" s="51"/>
      <c r="AP8" s="51"/>
      <c r="AQ8" s="51"/>
      <c r="AR8" s="70"/>
      <c r="AS8" s="47" t="s">
        <v>566</v>
      </c>
      <c r="AT8" s="12"/>
      <c r="AU8" s="51"/>
      <c r="AV8" s="51"/>
      <c r="AW8" s="51"/>
      <c r="AX8" s="51"/>
      <c r="AY8" s="51"/>
      <c r="AZ8" s="51"/>
      <c r="BA8" s="51"/>
      <c r="BB8" s="51"/>
      <c r="BC8" s="75"/>
      <c r="BD8" s="47" t="s">
        <v>568</v>
      </c>
      <c r="BE8" s="12"/>
      <c r="BF8" s="51"/>
      <c r="BG8" s="51"/>
      <c r="BH8" s="51"/>
      <c r="BI8" s="51"/>
      <c r="BJ8" s="51"/>
      <c r="BK8" s="51"/>
      <c r="BL8" s="51"/>
      <c r="BM8" s="51"/>
      <c r="BN8" s="75"/>
      <c r="BO8" s="708" t="s">
        <v>567</v>
      </c>
      <c r="BP8" s="12"/>
      <c r="BQ8" s="51"/>
      <c r="BR8" s="51"/>
      <c r="BS8" s="51"/>
      <c r="BT8" s="51"/>
      <c r="BU8" s="51"/>
      <c r="BV8" s="51"/>
      <c r="BW8" s="51"/>
      <c r="BX8" s="51"/>
      <c r="BY8" s="75"/>
      <c r="BZ8" s="47" t="s">
        <v>1</v>
      </c>
      <c r="CA8" s="12"/>
      <c r="CB8" s="31"/>
      <c r="CC8" s="31"/>
      <c r="CD8" s="31"/>
      <c r="CE8" s="31"/>
      <c r="CF8" s="31"/>
      <c r="CG8" s="31"/>
      <c r="CH8" s="31"/>
      <c r="CI8" s="70"/>
    </row>
    <row r="9" spans="1:88" x14ac:dyDescent="0.2">
      <c r="A9" s="8"/>
      <c r="B9" s="218"/>
      <c r="C9" s="51"/>
      <c r="D9" s="51"/>
      <c r="E9" s="51"/>
      <c r="F9" s="51"/>
      <c r="G9" s="51"/>
      <c r="H9" s="51"/>
      <c r="I9" s="51"/>
      <c r="J9" s="51"/>
      <c r="K9" s="75"/>
      <c r="L9" s="669" t="s">
        <v>655</v>
      </c>
      <c r="M9" s="12"/>
      <c r="N9" s="51"/>
      <c r="O9" s="51"/>
      <c r="P9" s="51"/>
      <c r="Q9" s="51"/>
      <c r="R9" s="51"/>
      <c r="S9" s="51"/>
      <c r="T9" s="51"/>
      <c r="U9" s="51"/>
      <c r="V9" s="75"/>
      <c r="W9" s="708" t="s">
        <v>655</v>
      </c>
      <c r="X9" s="12"/>
      <c r="Y9" s="51"/>
      <c r="Z9" s="51"/>
      <c r="AA9" s="51"/>
      <c r="AB9" s="51"/>
      <c r="AC9" s="51"/>
      <c r="AD9" s="51"/>
      <c r="AE9" s="51"/>
      <c r="AF9" s="51"/>
      <c r="AG9" s="75"/>
      <c r="AH9" t="s">
        <v>565</v>
      </c>
      <c r="AI9" s="12"/>
      <c r="AJ9" s="51"/>
      <c r="AK9" s="51"/>
      <c r="AL9" s="51"/>
      <c r="AM9" s="51"/>
      <c r="AN9" s="51"/>
      <c r="AO9" s="51"/>
      <c r="AP9" s="51"/>
      <c r="AQ9" s="51"/>
      <c r="AR9" s="70"/>
      <c r="AS9" s="708" t="s">
        <v>567</v>
      </c>
      <c r="AT9" s="12"/>
      <c r="AU9" s="51"/>
      <c r="AV9" s="51"/>
      <c r="AW9" s="51"/>
      <c r="AX9" s="51"/>
      <c r="AY9" s="51"/>
      <c r="AZ9" s="51"/>
      <c r="BA9" s="51"/>
      <c r="BB9" s="51"/>
      <c r="BC9" s="75"/>
      <c r="BD9" s="708" t="s">
        <v>567</v>
      </c>
      <c r="BE9" s="12"/>
      <c r="BF9" s="51"/>
      <c r="BG9" s="51"/>
      <c r="BH9" s="51"/>
      <c r="BI9" s="51"/>
      <c r="BJ9" s="51"/>
      <c r="BK9" s="51"/>
      <c r="BL9" s="51"/>
      <c r="BM9" s="51"/>
      <c r="BN9" s="75"/>
      <c r="BO9" s="12"/>
      <c r="BP9" s="7"/>
      <c r="BQ9" s="64"/>
      <c r="BR9" s="64"/>
      <c r="BS9" s="64"/>
      <c r="BT9" s="64"/>
      <c r="BU9" s="64"/>
      <c r="BV9" s="64"/>
      <c r="BW9" s="64"/>
      <c r="BX9" s="64"/>
      <c r="BY9" s="69"/>
      <c r="BZ9" s="708" t="s">
        <v>567</v>
      </c>
      <c r="CA9" s="12"/>
      <c r="CB9" s="32"/>
      <c r="CC9" s="32"/>
      <c r="CD9" s="32"/>
      <c r="CE9" s="32"/>
      <c r="CF9" s="32"/>
      <c r="CG9" s="32"/>
      <c r="CH9" s="32"/>
      <c r="CI9" s="70"/>
    </row>
    <row r="10" spans="1:88" x14ac:dyDescent="0.2">
      <c r="A10" s="7"/>
      <c r="B10" s="7"/>
      <c r="C10" s="64"/>
      <c r="D10" s="64"/>
      <c r="E10" s="64"/>
      <c r="F10" s="64"/>
      <c r="G10" s="64"/>
      <c r="H10" s="64"/>
      <c r="I10" s="64"/>
      <c r="J10" s="64"/>
      <c r="K10" s="69"/>
      <c r="L10" s="12"/>
      <c r="M10" s="7"/>
      <c r="N10" s="64"/>
      <c r="O10" s="64"/>
      <c r="P10" s="64"/>
      <c r="Q10" s="64"/>
      <c r="R10" s="64"/>
      <c r="S10" s="64"/>
      <c r="T10" s="64"/>
      <c r="U10" s="64"/>
      <c r="V10" s="69"/>
      <c r="W10" s="689" t="s">
        <v>563</v>
      </c>
      <c r="X10" s="7"/>
      <c r="Y10" s="64"/>
      <c r="Z10" s="64"/>
      <c r="AA10" s="64"/>
      <c r="AB10" s="64"/>
      <c r="AC10" s="64"/>
      <c r="AD10" s="64"/>
      <c r="AE10" s="64"/>
      <c r="AF10" s="64"/>
      <c r="AG10" s="69"/>
      <c r="AH10" s="708" t="s">
        <v>563</v>
      </c>
      <c r="AI10" s="7"/>
      <c r="AJ10" s="64"/>
      <c r="AK10" s="64"/>
      <c r="AL10" s="64"/>
      <c r="AM10" s="64"/>
      <c r="AN10" s="64"/>
      <c r="AO10" s="64"/>
      <c r="AP10" s="64"/>
      <c r="AQ10" s="64"/>
      <c r="AR10" s="70"/>
      <c r="AS10" s="12"/>
      <c r="AT10" s="7"/>
      <c r="AU10" s="64"/>
      <c r="AV10" s="64"/>
      <c r="AW10" s="64"/>
      <c r="AX10" s="64"/>
      <c r="AY10" s="64"/>
      <c r="AZ10" s="64"/>
      <c r="BA10" s="64"/>
      <c r="BB10" s="64"/>
      <c r="BC10" s="69"/>
      <c r="BD10" s="7"/>
      <c r="BE10" s="7"/>
      <c r="BF10" s="64"/>
      <c r="BG10" s="64"/>
      <c r="BH10" s="64"/>
      <c r="BI10" s="64"/>
      <c r="BJ10" s="64"/>
      <c r="BK10" s="64"/>
      <c r="BL10" s="64"/>
      <c r="BM10" s="64"/>
      <c r="BN10" s="69"/>
      <c r="BO10" s="12"/>
      <c r="BP10" s="12"/>
      <c r="BQ10" s="51"/>
      <c r="BR10" s="51"/>
      <c r="BS10" s="51"/>
      <c r="BT10" s="51"/>
      <c r="BU10" s="51"/>
      <c r="BV10" s="51"/>
      <c r="BW10" s="51"/>
      <c r="BX10" s="51"/>
      <c r="BY10" s="75"/>
      <c r="BZ10" s="12"/>
      <c r="CA10" s="7"/>
      <c r="CB10" s="32"/>
      <c r="CC10" s="32"/>
      <c r="CD10" s="32"/>
      <c r="CE10" s="32"/>
      <c r="CF10" s="32"/>
      <c r="CG10" s="32"/>
      <c r="CH10" s="32"/>
      <c r="CI10" s="70"/>
    </row>
    <row r="11" spans="1:88" x14ac:dyDescent="0.2">
      <c r="C11" s="51"/>
      <c r="D11" s="51"/>
      <c r="E11" s="228"/>
      <c r="F11" s="51"/>
      <c r="G11" s="51"/>
      <c r="H11" s="51"/>
      <c r="I11" s="51"/>
      <c r="J11" s="51"/>
      <c r="K11" s="75"/>
      <c r="L11" s="26"/>
      <c r="M11" s="12"/>
      <c r="N11" s="51"/>
      <c r="O11" s="51"/>
      <c r="P11" s="51"/>
      <c r="Q11" s="51"/>
      <c r="R11" s="51"/>
      <c r="S11" s="51"/>
      <c r="T11" s="51"/>
      <c r="U11" s="51"/>
      <c r="V11" s="75"/>
      <c r="W11" s="26"/>
      <c r="X11" s="12"/>
      <c r="Y11" s="51"/>
      <c r="Z11" s="51"/>
      <c r="AA11" s="51"/>
      <c r="AB11" s="51"/>
      <c r="AC11" s="51"/>
      <c r="AD11" s="51"/>
      <c r="AE11" s="51"/>
      <c r="AF11" s="51"/>
      <c r="AG11" s="75"/>
      <c r="AH11" s="38"/>
      <c r="AJ11" s="32"/>
      <c r="AK11" s="32"/>
      <c r="AL11" s="32"/>
      <c r="AM11" s="32"/>
      <c r="AN11" s="32"/>
      <c r="AO11" s="32"/>
      <c r="AP11" s="32"/>
      <c r="AQ11" s="32"/>
      <c r="AR11" s="70"/>
      <c r="AS11" s="12"/>
      <c r="AT11" s="12"/>
      <c r="AU11" s="51"/>
      <c r="AV11" s="51"/>
      <c r="AW11" s="51"/>
      <c r="AX11" s="51"/>
      <c r="AY11" s="51"/>
      <c r="AZ11" s="51"/>
      <c r="BA11" s="51"/>
      <c r="BB11" s="51"/>
      <c r="BC11" s="75"/>
      <c r="BD11" s="12"/>
      <c r="BE11" s="12"/>
      <c r="BF11" s="51"/>
      <c r="BG11" s="51"/>
      <c r="BH11" s="51"/>
      <c r="BI11" s="51"/>
      <c r="BJ11" s="51"/>
      <c r="BK11" s="51"/>
      <c r="BL11" s="51"/>
      <c r="BM11" s="51"/>
      <c r="BN11" s="75"/>
      <c r="BP11" s="12"/>
      <c r="BQ11" s="51"/>
      <c r="BR11" s="51"/>
      <c r="BS11" s="51"/>
      <c r="BT11" s="51"/>
      <c r="BU11" s="51"/>
      <c r="BV11" s="51"/>
      <c r="BW11" s="51"/>
      <c r="BX11" s="51"/>
      <c r="BY11" s="75"/>
      <c r="BZ11" s="12"/>
      <c r="CA11" s="12"/>
      <c r="CB11" s="32"/>
      <c r="CC11" s="32"/>
      <c r="CD11" s="32"/>
      <c r="CE11" s="32"/>
      <c r="CF11" s="32"/>
      <c r="CG11" s="32"/>
      <c r="CH11" s="32"/>
      <c r="CI11" s="70"/>
    </row>
    <row r="12" spans="1:88" x14ac:dyDescent="0.2">
      <c r="B12" s="38" t="s">
        <v>10</v>
      </c>
      <c r="C12" s="51"/>
      <c r="D12" s="51"/>
      <c r="E12" s="51"/>
      <c r="F12" s="51"/>
      <c r="G12" s="51"/>
      <c r="H12" s="51"/>
      <c r="I12" s="51"/>
      <c r="J12" s="51"/>
      <c r="K12" s="75"/>
      <c r="L12" s="38" t="s">
        <v>219</v>
      </c>
      <c r="M12" s="12"/>
      <c r="N12" s="51"/>
      <c r="O12" s="51"/>
      <c r="P12" s="51"/>
      <c r="Q12" s="51"/>
      <c r="R12" s="51"/>
      <c r="S12" s="51"/>
      <c r="T12" s="51"/>
      <c r="U12" s="51"/>
      <c r="V12" s="75"/>
      <c r="W12" s="38" t="s">
        <v>483</v>
      </c>
      <c r="X12" s="12"/>
      <c r="Y12" s="51"/>
      <c r="Z12" s="51"/>
      <c r="AA12" s="51"/>
      <c r="AB12" s="51"/>
      <c r="AC12" s="51"/>
      <c r="AD12" s="51"/>
      <c r="AE12" s="51"/>
      <c r="AF12" s="51"/>
      <c r="AG12" s="75"/>
      <c r="AH12" s="38" t="s">
        <v>198</v>
      </c>
      <c r="AJ12" s="32"/>
      <c r="AK12" s="32"/>
      <c r="AL12" s="32"/>
      <c r="AM12" s="32"/>
      <c r="AN12" s="32"/>
      <c r="AO12" s="32"/>
      <c r="AP12" s="32"/>
      <c r="AQ12" s="32"/>
      <c r="AR12" s="70"/>
      <c r="AS12" s="38" t="s">
        <v>763</v>
      </c>
      <c r="AT12" s="12"/>
      <c r="AU12" s="51"/>
      <c r="AV12" s="51"/>
      <c r="AW12" s="51"/>
      <c r="AX12" s="51"/>
      <c r="AY12" s="51"/>
      <c r="AZ12" s="51"/>
      <c r="BA12" s="51"/>
      <c r="BB12" s="51"/>
      <c r="BC12" s="75"/>
      <c r="BD12" s="38" t="s">
        <v>199</v>
      </c>
      <c r="BE12" s="12"/>
      <c r="BF12" s="51"/>
      <c r="BG12" s="51"/>
      <c r="BH12" s="51"/>
      <c r="BI12" s="51"/>
      <c r="BJ12" s="51"/>
      <c r="BK12" s="51"/>
      <c r="BL12" s="51"/>
      <c r="BM12" s="51"/>
      <c r="BN12" s="75"/>
      <c r="BO12" s="38" t="s">
        <v>82</v>
      </c>
      <c r="BP12" s="12"/>
      <c r="BQ12" s="51"/>
      <c r="BR12" s="51"/>
      <c r="BS12" s="51"/>
      <c r="BT12" s="51"/>
      <c r="BU12" s="51"/>
      <c r="BV12" s="51"/>
      <c r="BW12" s="51"/>
      <c r="BX12" s="51"/>
      <c r="BY12" s="75"/>
      <c r="BZ12" s="38"/>
      <c r="CA12" s="12"/>
      <c r="CB12" s="32"/>
      <c r="CC12" s="32"/>
      <c r="CD12" s="32"/>
      <c r="CE12" s="32"/>
      <c r="CF12" s="32"/>
      <c r="CG12" s="32"/>
      <c r="CH12" s="32"/>
      <c r="CI12" s="70"/>
    </row>
    <row r="13" spans="1:88" x14ac:dyDescent="0.2">
      <c r="A13" s="12"/>
      <c r="B13" s="12"/>
      <c r="C13" s="51"/>
      <c r="D13" s="51"/>
      <c r="E13" s="51"/>
      <c r="F13" s="51"/>
      <c r="G13" s="51"/>
      <c r="H13" s="51"/>
      <c r="I13" s="51"/>
      <c r="J13" s="51"/>
      <c r="K13" s="75"/>
      <c r="L13" s="12"/>
      <c r="M13" s="12"/>
      <c r="N13" s="51"/>
      <c r="O13" s="51"/>
      <c r="P13" s="51"/>
      <c r="Q13" s="51"/>
      <c r="R13" s="51"/>
      <c r="S13" s="51"/>
      <c r="T13" s="51"/>
      <c r="U13" s="51"/>
      <c r="V13" s="75"/>
      <c r="W13" s="12"/>
      <c r="X13" s="12"/>
      <c r="Y13" s="51"/>
      <c r="Z13" s="51"/>
      <c r="AA13" s="51"/>
      <c r="AB13" s="51"/>
      <c r="AC13" s="51"/>
      <c r="AD13" s="51"/>
      <c r="AE13" s="51"/>
      <c r="AF13" s="51"/>
      <c r="AG13" s="75"/>
      <c r="AJ13" s="32"/>
      <c r="AK13" s="32"/>
      <c r="AL13" s="32"/>
      <c r="AM13" s="32"/>
      <c r="AN13" s="32"/>
      <c r="AO13" s="32"/>
      <c r="AP13" s="32"/>
      <c r="AQ13" s="32"/>
      <c r="AR13" s="70"/>
      <c r="AS13" s="12"/>
      <c r="AT13" s="12"/>
      <c r="AU13" s="51"/>
      <c r="AV13" s="51"/>
      <c r="AW13" s="51"/>
      <c r="AX13" s="51"/>
      <c r="AY13" s="51"/>
      <c r="AZ13" s="51"/>
      <c r="BA13" s="51"/>
      <c r="BB13" s="51"/>
      <c r="BC13" s="75"/>
      <c r="BD13" s="12"/>
      <c r="BE13" s="12"/>
      <c r="BF13" s="51"/>
      <c r="BG13" s="51"/>
      <c r="BH13" s="51"/>
      <c r="BI13" s="51"/>
      <c r="BJ13" s="51"/>
      <c r="BK13" s="51"/>
      <c r="BL13" s="51"/>
      <c r="BM13" s="51"/>
      <c r="BN13" s="75"/>
      <c r="BZ13" s="12"/>
      <c r="CA13" s="12"/>
      <c r="CB13" s="32"/>
      <c r="CC13" s="32"/>
      <c r="CD13" s="32"/>
      <c r="CE13" s="32"/>
      <c r="CF13" s="32"/>
      <c r="CG13" s="32"/>
      <c r="CH13" s="32"/>
      <c r="CI13" s="70"/>
    </row>
    <row r="14" spans="1:88" x14ac:dyDescent="0.2">
      <c r="B14" s="7" t="s">
        <v>201</v>
      </c>
      <c r="C14" s="51"/>
      <c r="D14" s="51"/>
      <c r="E14" s="51"/>
      <c r="F14" s="51"/>
      <c r="G14" s="51"/>
      <c r="H14" s="51"/>
      <c r="I14" s="51"/>
      <c r="J14" s="51"/>
      <c r="K14" s="75"/>
      <c r="L14" s="12"/>
      <c r="M14" s="12"/>
      <c r="N14" s="51"/>
      <c r="O14" s="51"/>
      <c r="P14" s="51"/>
      <c r="Q14" s="51"/>
      <c r="R14" s="51"/>
      <c r="S14" s="51"/>
      <c r="T14" s="51"/>
      <c r="U14" s="51"/>
      <c r="V14" s="75"/>
      <c r="W14" s="12"/>
      <c r="X14" s="12"/>
      <c r="Y14" s="51"/>
      <c r="Z14" s="51"/>
      <c r="AA14" s="51"/>
      <c r="AB14" s="51"/>
      <c r="AC14" s="51"/>
      <c r="AD14" s="51"/>
      <c r="AE14" s="51"/>
      <c r="AF14" s="51"/>
      <c r="AG14" s="75"/>
      <c r="AJ14" s="32"/>
      <c r="AK14" s="32"/>
      <c r="AL14" s="32"/>
      <c r="AM14" s="32"/>
      <c r="AN14" s="32"/>
      <c r="AO14" s="32"/>
      <c r="AP14" s="32"/>
      <c r="AQ14" s="32"/>
      <c r="AR14" s="70"/>
      <c r="AS14" s="12"/>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c r="BZ14" s="12"/>
      <c r="CA14" s="12"/>
      <c r="CB14" s="32"/>
      <c r="CC14" s="32"/>
      <c r="CD14" s="32"/>
      <c r="CE14" s="32"/>
      <c r="CF14" s="32"/>
      <c r="CG14" s="32"/>
      <c r="CH14" s="32"/>
      <c r="CI14" s="70"/>
    </row>
    <row r="15" spans="1:88" x14ac:dyDescent="0.2">
      <c r="A15" s="7"/>
      <c r="B15" s="12"/>
      <c r="C15" s="51"/>
      <c r="D15" s="51"/>
      <c r="E15" s="51"/>
      <c r="F15" s="51"/>
      <c r="G15" s="51"/>
      <c r="H15" s="51"/>
      <c r="I15" s="51"/>
      <c r="J15" s="51"/>
      <c r="K15" s="75"/>
      <c r="L15" s="12"/>
      <c r="M15" s="12"/>
      <c r="N15" s="51"/>
      <c r="O15" s="51"/>
      <c r="P15" s="51"/>
      <c r="Q15" s="51"/>
      <c r="R15" s="51"/>
      <c r="S15" s="51"/>
      <c r="T15" s="51"/>
      <c r="U15" s="51"/>
      <c r="V15" s="75"/>
      <c r="W15" s="12"/>
      <c r="X15" s="12"/>
      <c r="Y15" s="51"/>
      <c r="Z15" s="51"/>
      <c r="AA15" s="51"/>
      <c r="AB15" s="51"/>
      <c r="AC15" s="51"/>
      <c r="AD15" s="51"/>
      <c r="AE15" s="51"/>
      <c r="AF15" s="51"/>
      <c r="AG15" s="75"/>
      <c r="AJ15" s="32"/>
      <c r="AK15" s="32"/>
      <c r="AL15" s="32"/>
      <c r="AM15" s="32"/>
      <c r="AN15" s="32"/>
      <c r="AO15" s="32"/>
      <c r="AP15" s="32"/>
      <c r="AQ15" s="32"/>
      <c r="AR15" s="70"/>
      <c r="AS15" s="12"/>
      <c r="AT15" s="12"/>
      <c r="AU15" s="51"/>
      <c r="AV15" s="51"/>
      <c r="AW15" s="51"/>
      <c r="AX15" s="51"/>
      <c r="AY15" s="51"/>
      <c r="AZ15" s="51"/>
      <c r="BA15" s="51"/>
      <c r="BB15" s="51"/>
      <c r="BC15" s="75"/>
      <c r="BD15" s="12"/>
      <c r="BE15" s="12"/>
      <c r="BF15" s="51"/>
      <c r="BG15" s="51"/>
      <c r="BH15" s="51"/>
      <c r="BI15" s="51"/>
      <c r="BJ15" s="51"/>
      <c r="BK15" s="51"/>
      <c r="BL15" s="51"/>
      <c r="BM15" s="51"/>
      <c r="BN15" s="75"/>
      <c r="BO15" s="12"/>
      <c r="BP15" s="12"/>
      <c r="BQ15" s="51"/>
      <c r="BR15" s="51"/>
      <c r="BS15" s="51"/>
      <c r="BT15" s="51"/>
      <c r="BU15" s="51"/>
      <c r="BV15" s="51"/>
      <c r="BW15" s="51"/>
      <c r="BX15" s="51"/>
      <c r="BY15" s="75"/>
      <c r="BZ15" s="12"/>
      <c r="CA15" s="12"/>
      <c r="CB15" s="32"/>
      <c r="CC15" s="32"/>
      <c r="CD15" s="32"/>
      <c r="CE15" s="32"/>
      <c r="CF15" s="32"/>
      <c r="CG15" s="32"/>
      <c r="CH15" s="32"/>
      <c r="CI15" s="70"/>
      <c r="CJ15" s="12"/>
    </row>
    <row r="16" spans="1:88" x14ac:dyDescent="0.2">
      <c r="A16" s="12"/>
      <c r="B16" s="12"/>
      <c r="C16" s="51"/>
      <c r="D16" s="51"/>
      <c r="E16" s="51"/>
      <c r="F16" s="51"/>
      <c r="G16" s="51"/>
      <c r="H16" s="51"/>
      <c r="I16" s="51"/>
      <c r="J16" s="51"/>
      <c r="K16" s="75"/>
      <c r="L16" s="12"/>
      <c r="M16" s="12"/>
      <c r="N16" s="51"/>
      <c r="O16" s="51"/>
      <c r="P16" s="51"/>
      <c r="Q16" s="51"/>
      <c r="R16" s="51"/>
      <c r="S16" s="51"/>
      <c r="T16" s="51"/>
      <c r="U16" s="51"/>
      <c r="V16" s="75"/>
      <c r="W16" s="12"/>
      <c r="X16" s="12"/>
      <c r="Y16" s="51"/>
      <c r="Z16" s="51"/>
      <c r="AA16" s="51"/>
      <c r="AB16" s="51"/>
      <c r="AC16" s="51"/>
      <c r="AD16" s="51"/>
      <c r="AE16" s="51"/>
      <c r="AF16" s="51"/>
      <c r="AG16" s="75"/>
      <c r="AJ16" s="32"/>
      <c r="AK16" s="32"/>
      <c r="AL16" s="32"/>
      <c r="AM16" s="32"/>
      <c r="AN16" s="32"/>
      <c r="AO16" s="32"/>
      <c r="AP16" s="32"/>
      <c r="AQ16" s="32"/>
      <c r="AR16" s="70"/>
      <c r="AS16" s="12"/>
      <c r="AT16" s="12"/>
      <c r="AU16" s="51"/>
      <c r="AV16" s="51"/>
      <c r="AW16" s="51"/>
      <c r="AX16" s="51"/>
      <c r="AY16" s="51"/>
      <c r="AZ16" s="51"/>
      <c r="BA16" s="51"/>
      <c r="BB16" s="51"/>
      <c r="BC16" s="75"/>
      <c r="BD16" s="12"/>
      <c r="BE16" s="12"/>
      <c r="BF16" s="51"/>
      <c r="BG16" s="51"/>
      <c r="BH16" s="51"/>
      <c r="BI16" s="51"/>
      <c r="BJ16" s="51"/>
      <c r="BK16" s="51"/>
      <c r="BL16" s="51"/>
      <c r="BM16" s="51"/>
      <c r="BN16" s="75"/>
      <c r="BO16" s="12"/>
      <c r="BP16" s="12"/>
      <c r="BQ16" s="51"/>
      <c r="BR16" s="51"/>
      <c r="BS16" s="51"/>
      <c r="BT16" s="51"/>
      <c r="BU16" s="51"/>
      <c r="BV16" s="51"/>
      <c r="BW16" s="51"/>
      <c r="BX16" s="51"/>
      <c r="BY16" s="75"/>
      <c r="BZ16" s="12"/>
      <c r="CA16" s="12"/>
      <c r="CB16" s="32"/>
      <c r="CC16" s="32"/>
      <c r="CD16" s="32"/>
      <c r="CE16" s="32"/>
      <c r="CF16" s="32"/>
      <c r="CG16" s="32"/>
      <c r="CH16" s="32"/>
      <c r="CI16" s="70"/>
    </row>
    <row r="17" spans="1:88" x14ac:dyDescent="0.2">
      <c r="A17" s="91"/>
      <c r="B17" s="92"/>
      <c r="C17" s="92"/>
      <c r="D17" s="92"/>
      <c r="E17" s="92"/>
      <c r="F17" s="92"/>
      <c r="G17" s="92"/>
      <c r="H17" s="92"/>
      <c r="I17" s="93"/>
      <c r="J17" s="93"/>
      <c r="K17" s="94" t="s">
        <v>80</v>
      </c>
      <c r="L17" s="91"/>
      <c r="M17" s="92"/>
      <c r="N17" s="95"/>
      <c r="O17" s="95"/>
      <c r="P17" s="95"/>
      <c r="Q17" s="95"/>
      <c r="R17" s="95"/>
      <c r="S17" s="95"/>
      <c r="T17" s="95"/>
      <c r="U17" s="95"/>
      <c r="V17" s="94" t="s">
        <v>80</v>
      </c>
      <c r="W17" s="91"/>
      <c r="X17" s="92"/>
      <c r="Y17" s="95"/>
      <c r="Z17" s="95"/>
      <c r="AA17" s="95"/>
      <c r="AB17" s="95"/>
      <c r="AC17" s="95"/>
      <c r="AD17" s="95"/>
      <c r="AE17" s="95"/>
      <c r="AF17" s="95"/>
      <c r="AG17" s="94" t="s">
        <v>81</v>
      </c>
      <c r="AH17" s="96"/>
      <c r="AI17" s="97"/>
      <c r="AJ17" s="98"/>
      <c r="AK17" s="98"/>
      <c r="AL17" s="98"/>
      <c r="AM17" s="98"/>
      <c r="AN17" s="98"/>
      <c r="AO17" s="99"/>
      <c r="AP17" s="99"/>
      <c r="AQ17" s="99"/>
      <c r="AR17" s="94" t="s">
        <v>81</v>
      </c>
      <c r="AS17" s="91"/>
      <c r="AT17" s="92"/>
      <c r="AU17" s="95"/>
      <c r="AV17" s="95"/>
      <c r="AW17" s="95"/>
      <c r="AX17" s="95"/>
      <c r="AY17" s="95"/>
      <c r="AZ17" s="95"/>
      <c r="BA17" s="95"/>
      <c r="BB17" s="95"/>
      <c r="BC17" s="94" t="s">
        <v>81</v>
      </c>
      <c r="BD17" s="91"/>
      <c r="BE17" s="92"/>
      <c r="BF17" s="95"/>
      <c r="BG17" s="95"/>
      <c r="BH17" s="95"/>
      <c r="BI17" s="95"/>
      <c r="BJ17" s="95"/>
      <c r="BK17" s="95"/>
      <c r="BL17" s="95"/>
      <c r="BM17" s="95"/>
      <c r="BN17" s="94" t="s">
        <v>81</v>
      </c>
      <c r="BO17" s="91"/>
      <c r="BP17" s="92"/>
      <c r="BQ17" s="95"/>
      <c r="BR17" s="95"/>
      <c r="BS17" s="95"/>
      <c r="BT17" s="95"/>
      <c r="BU17" s="95"/>
      <c r="BV17" s="95"/>
      <c r="BW17" s="95"/>
      <c r="BX17" s="95"/>
      <c r="BY17" s="94" t="s">
        <v>81</v>
      </c>
      <c r="BZ17" s="91"/>
      <c r="CA17" s="92"/>
      <c r="CB17" s="95"/>
      <c r="CC17" s="95"/>
      <c r="CD17" s="95"/>
      <c r="CE17" s="95"/>
      <c r="CF17" s="95"/>
      <c r="CG17" s="95"/>
      <c r="CH17" s="95"/>
      <c r="CI17" s="94"/>
      <c r="CJ17" s="94" t="s">
        <v>81</v>
      </c>
    </row>
    <row r="18" spans="1:88" x14ac:dyDescent="0.2">
      <c r="A18" s="6"/>
      <c r="B18" s="6"/>
      <c r="C18" s="6"/>
      <c r="D18" s="32"/>
      <c r="E18" s="32"/>
      <c r="F18" s="32"/>
      <c r="G18" s="32"/>
      <c r="H18" s="32"/>
      <c r="I18" s="32"/>
      <c r="J18" s="32"/>
      <c r="K18" s="70"/>
      <c r="N18" s="32"/>
      <c r="O18" s="32"/>
      <c r="P18" s="32"/>
      <c r="Q18" s="32"/>
      <c r="R18" s="32"/>
      <c r="S18" s="32"/>
      <c r="T18" s="32"/>
      <c r="U18" s="32"/>
      <c r="V18" s="70"/>
      <c r="Y18" s="32"/>
      <c r="Z18" s="32"/>
      <c r="AA18" s="32"/>
      <c r="AB18" s="32"/>
      <c r="AC18" s="32"/>
      <c r="AD18" s="32"/>
      <c r="AE18" s="32"/>
      <c r="AF18" s="32"/>
      <c r="AG18" s="70"/>
      <c r="AJ18" s="32"/>
      <c r="AK18" s="32"/>
      <c r="AL18" s="32"/>
      <c r="AM18" s="32"/>
      <c r="AN18" s="32"/>
      <c r="AO18" s="32"/>
      <c r="AP18" s="32"/>
      <c r="AQ18" s="32"/>
      <c r="AR18" s="70"/>
      <c r="AU18" s="32"/>
      <c r="AV18" s="32"/>
      <c r="AW18" s="32"/>
      <c r="AX18" s="32"/>
      <c r="AY18" s="32"/>
      <c r="AZ18" s="32"/>
      <c r="BA18" s="32"/>
      <c r="BB18" s="32"/>
      <c r="BC18" s="70"/>
      <c r="BF18" s="32"/>
      <c r="BG18" s="32"/>
      <c r="BH18" s="32"/>
      <c r="BI18" s="32"/>
      <c r="BJ18" s="32"/>
      <c r="BK18" s="32"/>
      <c r="BL18" s="32"/>
      <c r="BM18" s="32"/>
      <c r="BN18" s="70"/>
      <c r="BQ18" s="32"/>
      <c r="BR18" s="32"/>
      <c r="BS18" s="32"/>
      <c r="BT18" s="32"/>
      <c r="BU18" s="32"/>
      <c r="BV18" s="32"/>
      <c r="BW18" s="32"/>
      <c r="BX18" s="32"/>
      <c r="BY18" s="70"/>
      <c r="CB18" s="32"/>
      <c r="CC18" s="32"/>
      <c r="CD18" s="32"/>
      <c r="CE18" s="32"/>
      <c r="CF18" s="32"/>
      <c r="CG18" s="32"/>
      <c r="CH18" s="32"/>
      <c r="CI18" s="70"/>
    </row>
    <row r="19" spans="1:88" x14ac:dyDescent="0.2">
      <c r="B19" s="43" t="s">
        <v>298</v>
      </c>
      <c r="C19" s="220" t="s">
        <v>34</v>
      </c>
      <c r="D19" s="220" t="s">
        <v>533</v>
      </c>
      <c r="E19" s="220" t="s">
        <v>535</v>
      </c>
      <c r="F19" s="220" t="s">
        <v>97</v>
      </c>
      <c r="G19" s="220" t="s">
        <v>278</v>
      </c>
      <c r="H19" s="221">
        <v>300000</v>
      </c>
      <c r="I19" s="222" t="s">
        <v>294</v>
      </c>
      <c r="J19" s="222" t="s">
        <v>294</v>
      </c>
      <c r="K19" s="222" t="s">
        <v>61</v>
      </c>
      <c r="M19" s="43" t="s">
        <v>298</v>
      </c>
      <c r="N19" s="220" t="s">
        <v>34</v>
      </c>
      <c r="O19" s="220" t="s">
        <v>533</v>
      </c>
      <c r="P19" s="220" t="s">
        <v>535</v>
      </c>
      <c r="Q19" s="220" t="s">
        <v>97</v>
      </c>
      <c r="R19" s="220" t="s">
        <v>278</v>
      </c>
      <c r="S19" s="221">
        <v>300000</v>
      </c>
      <c r="T19" s="222" t="s">
        <v>294</v>
      </c>
      <c r="U19" s="222" t="s">
        <v>294</v>
      </c>
      <c r="V19" s="222" t="s">
        <v>61</v>
      </c>
      <c r="X19" s="43" t="s">
        <v>298</v>
      </c>
      <c r="Y19" s="220" t="s">
        <v>34</v>
      </c>
      <c r="Z19" s="220" t="s">
        <v>533</v>
      </c>
      <c r="AA19" s="220" t="s">
        <v>535</v>
      </c>
      <c r="AB19" s="220" t="s">
        <v>97</v>
      </c>
      <c r="AC19" s="220" t="s">
        <v>278</v>
      </c>
      <c r="AD19" s="221">
        <v>300000</v>
      </c>
      <c r="AE19" s="222" t="s">
        <v>294</v>
      </c>
      <c r="AF19" s="222" t="s">
        <v>294</v>
      </c>
      <c r="AG19" s="222" t="s">
        <v>61</v>
      </c>
      <c r="AI19" s="43" t="s">
        <v>298</v>
      </c>
      <c r="AJ19" s="220" t="s">
        <v>34</v>
      </c>
      <c r="AK19" s="220" t="s">
        <v>533</v>
      </c>
      <c r="AL19" s="220" t="s">
        <v>535</v>
      </c>
      <c r="AM19" s="220" t="s">
        <v>97</v>
      </c>
      <c r="AN19" s="220" t="s">
        <v>278</v>
      </c>
      <c r="AO19" s="221">
        <v>300000</v>
      </c>
      <c r="AP19" s="222" t="s">
        <v>294</v>
      </c>
      <c r="AQ19" s="222" t="s">
        <v>294</v>
      </c>
      <c r="AR19" s="222" t="s">
        <v>61</v>
      </c>
      <c r="AT19" s="43" t="s">
        <v>298</v>
      </c>
      <c r="AU19" s="220" t="s">
        <v>34</v>
      </c>
      <c r="AV19" s="220" t="s">
        <v>533</v>
      </c>
      <c r="AW19" s="220" t="s">
        <v>535</v>
      </c>
      <c r="AX19" s="220" t="s">
        <v>97</v>
      </c>
      <c r="AY19" s="220" t="s">
        <v>278</v>
      </c>
      <c r="AZ19" s="221">
        <v>300000</v>
      </c>
      <c r="BA19" s="222" t="s">
        <v>294</v>
      </c>
      <c r="BB19" s="222" t="s">
        <v>294</v>
      </c>
      <c r="BC19" s="222" t="s">
        <v>61</v>
      </c>
      <c r="BE19" s="43" t="s">
        <v>298</v>
      </c>
      <c r="BF19" s="220" t="s">
        <v>34</v>
      </c>
      <c r="BG19" s="220" t="s">
        <v>533</v>
      </c>
      <c r="BH19" s="220" t="s">
        <v>535</v>
      </c>
      <c r="BI19" s="220" t="s">
        <v>97</v>
      </c>
      <c r="BJ19" s="220" t="s">
        <v>278</v>
      </c>
      <c r="BK19" s="221">
        <v>300000</v>
      </c>
      <c r="BL19" s="222" t="s">
        <v>294</v>
      </c>
      <c r="BM19" s="222" t="s">
        <v>294</v>
      </c>
      <c r="BN19" s="222" t="s">
        <v>61</v>
      </c>
      <c r="BP19" s="43" t="s">
        <v>298</v>
      </c>
      <c r="BQ19" s="220" t="s">
        <v>34</v>
      </c>
      <c r="BR19" s="220" t="s">
        <v>533</v>
      </c>
      <c r="BS19" s="220" t="s">
        <v>535</v>
      </c>
      <c r="BT19" s="220" t="s">
        <v>97</v>
      </c>
      <c r="BU19" s="220" t="s">
        <v>278</v>
      </c>
      <c r="BV19" s="221">
        <v>300000</v>
      </c>
      <c r="BW19" s="222" t="s">
        <v>294</v>
      </c>
      <c r="BX19" s="222" t="s">
        <v>294</v>
      </c>
      <c r="BY19" s="222" t="s">
        <v>61</v>
      </c>
      <c r="CA19" s="43" t="s">
        <v>298</v>
      </c>
      <c r="CB19" s="220" t="s">
        <v>34</v>
      </c>
      <c r="CC19" s="220" t="s">
        <v>533</v>
      </c>
      <c r="CD19" s="220" t="s">
        <v>535</v>
      </c>
      <c r="CE19" s="220" t="s">
        <v>97</v>
      </c>
      <c r="CF19" s="220" t="s">
        <v>278</v>
      </c>
      <c r="CG19" s="221">
        <v>300000</v>
      </c>
      <c r="CH19" s="222" t="s">
        <v>294</v>
      </c>
      <c r="CI19" s="222" t="s">
        <v>294</v>
      </c>
      <c r="CJ19" s="222" t="s">
        <v>61</v>
      </c>
    </row>
    <row r="20" spans="1:88" x14ac:dyDescent="0.2">
      <c r="B20" s="44"/>
      <c r="C20" s="219" t="s">
        <v>532</v>
      </c>
      <c r="D20" s="219" t="s">
        <v>35</v>
      </c>
      <c r="E20" s="219" t="s">
        <v>35</v>
      </c>
      <c r="F20" s="219" t="s">
        <v>35</v>
      </c>
      <c r="G20" s="219" t="s">
        <v>35</v>
      </c>
      <c r="H20" s="219" t="s">
        <v>36</v>
      </c>
      <c r="I20" s="11" t="s">
        <v>292</v>
      </c>
      <c r="J20" s="11" t="s">
        <v>293</v>
      </c>
      <c r="K20" s="11" t="s">
        <v>111</v>
      </c>
      <c r="M20" s="44"/>
      <c r="N20" s="219" t="s">
        <v>532</v>
      </c>
      <c r="O20" s="219" t="s">
        <v>35</v>
      </c>
      <c r="P20" s="219" t="s">
        <v>35</v>
      </c>
      <c r="Q20" s="219" t="s">
        <v>35</v>
      </c>
      <c r="R20" s="219" t="s">
        <v>35</v>
      </c>
      <c r="S20" s="219" t="s">
        <v>36</v>
      </c>
      <c r="T20" s="11" t="s">
        <v>292</v>
      </c>
      <c r="U20" s="11" t="s">
        <v>293</v>
      </c>
      <c r="V20" s="11" t="s">
        <v>111</v>
      </c>
      <c r="X20" s="44"/>
      <c r="Y20" s="219" t="s">
        <v>532</v>
      </c>
      <c r="Z20" s="219" t="s">
        <v>35</v>
      </c>
      <c r="AA20" s="219" t="s">
        <v>35</v>
      </c>
      <c r="AB20" s="219" t="s">
        <v>35</v>
      </c>
      <c r="AC20" s="219" t="s">
        <v>35</v>
      </c>
      <c r="AD20" s="219" t="s">
        <v>36</v>
      </c>
      <c r="AE20" s="11" t="s">
        <v>292</v>
      </c>
      <c r="AF20" s="11" t="s">
        <v>293</v>
      </c>
      <c r="AG20" s="11" t="s">
        <v>111</v>
      </c>
      <c r="AI20" s="44"/>
      <c r="AJ20" s="219" t="s">
        <v>532</v>
      </c>
      <c r="AK20" s="219" t="s">
        <v>35</v>
      </c>
      <c r="AL20" s="219" t="s">
        <v>35</v>
      </c>
      <c r="AM20" s="219" t="s">
        <v>35</v>
      </c>
      <c r="AN20" s="219" t="s">
        <v>35</v>
      </c>
      <c r="AO20" s="219" t="s">
        <v>36</v>
      </c>
      <c r="AP20" s="11" t="s">
        <v>292</v>
      </c>
      <c r="AQ20" s="11" t="s">
        <v>293</v>
      </c>
      <c r="AR20" s="11" t="s">
        <v>111</v>
      </c>
      <c r="AT20" s="44"/>
      <c r="AU20" s="219" t="s">
        <v>532</v>
      </c>
      <c r="AV20" s="219" t="s">
        <v>35</v>
      </c>
      <c r="AW20" s="219" t="s">
        <v>35</v>
      </c>
      <c r="AX20" s="219" t="s">
        <v>35</v>
      </c>
      <c r="AY20" s="219" t="s">
        <v>35</v>
      </c>
      <c r="AZ20" s="219" t="s">
        <v>36</v>
      </c>
      <c r="BA20" s="11" t="s">
        <v>292</v>
      </c>
      <c r="BB20" s="11" t="s">
        <v>293</v>
      </c>
      <c r="BC20" s="11" t="s">
        <v>111</v>
      </c>
      <c r="BE20" s="44"/>
      <c r="BF20" s="219" t="s">
        <v>532</v>
      </c>
      <c r="BG20" s="219" t="s">
        <v>35</v>
      </c>
      <c r="BH20" s="219" t="s">
        <v>35</v>
      </c>
      <c r="BI20" s="219" t="s">
        <v>35</v>
      </c>
      <c r="BJ20" s="219" t="s">
        <v>35</v>
      </c>
      <c r="BK20" s="219" t="s">
        <v>36</v>
      </c>
      <c r="BL20" s="11" t="s">
        <v>292</v>
      </c>
      <c r="BM20" s="11" t="s">
        <v>293</v>
      </c>
      <c r="BN20" s="11" t="s">
        <v>111</v>
      </c>
      <c r="BP20" s="44"/>
      <c r="BQ20" s="219" t="s">
        <v>532</v>
      </c>
      <c r="BR20" s="219" t="s">
        <v>35</v>
      </c>
      <c r="BS20" s="219" t="s">
        <v>35</v>
      </c>
      <c r="BT20" s="219" t="s">
        <v>35</v>
      </c>
      <c r="BU20" s="219" t="s">
        <v>35</v>
      </c>
      <c r="BV20" s="219" t="s">
        <v>36</v>
      </c>
      <c r="BW20" s="11" t="s">
        <v>292</v>
      </c>
      <c r="BX20" s="11" t="s">
        <v>293</v>
      </c>
      <c r="BY20" s="11" t="s">
        <v>111</v>
      </c>
      <c r="CA20" s="44"/>
      <c r="CB20" s="219" t="s">
        <v>532</v>
      </c>
      <c r="CC20" s="219" t="s">
        <v>35</v>
      </c>
      <c r="CD20" s="219" t="s">
        <v>35</v>
      </c>
      <c r="CE20" s="219" t="s">
        <v>35</v>
      </c>
      <c r="CF20" s="219" t="s">
        <v>35</v>
      </c>
      <c r="CG20" s="219" t="s">
        <v>36</v>
      </c>
      <c r="CH20" s="11" t="s">
        <v>292</v>
      </c>
      <c r="CI20" s="11" t="s">
        <v>293</v>
      </c>
      <c r="CJ20" s="11" t="s">
        <v>111</v>
      </c>
    </row>
    <row r="21" spans="1:88" x14ac:dyDescent="0.2">
      <c r="B21" s="45"/>
      <c r="C21" s="223" t="s">
        <v>36</v>
      </c>
      <c r="D21" s="223" t="s">
        <v>534</v>
      </c>
      <c r="E21" s="223" t="s">
        <v>99</v>
      </c>
      <c r="F21" s="223" t="s">
        <v>100</v>
      </c>
      <c r="G21" s="223" t="s">
        <v>279</v>
      </c>
      <c r="H21" s="223" t="s">
        <v>101</v>
      </c>
      <c r="I21" s="224" t="s">
        <v>100</v>
      </c>
      <c r="J21" s="224" t="s">
        <v>101</v>
      </c>
      <c r="K21" s="224" t="s">
        <v>276</v>
      </c>
      <c r="M21" s="45"/>
      <c r="N21" s="223" t="s">
        <v>36</v>
      </c>
      <c r="O21" s="223" t="s">
        <v>534</v>
      </c>
      <c r="P21" s="223" t="s">
        <v>99</v>
      </c>
      <c r="Q21" s="223" t="s">
        <v>100</v>
      </c>
      <c r="R21" s="223" t="s">
        <v>279</v>
      </c>
      <c r="S21" s="223" t="s">
        <v>101</v>
      </c>
      <c r="T21" s="224" t="s">
        <v>100</v>
      </c>
      <c r="U21" s="224" t="s">
        <v>101</v>
      </c>
      <c r="V21" s="224" t="s">
        <v>276</v>
      </c>
      <c r="X21" s="45"/>
      <c r="Y21" s="223" t="s">
        <v>36</v>
      </c>
      <c r="Z21" s="223" t="s">
        <v>534</v>
      </c>
      <c r="AA21" s="223" t="s">
        <v>99</v>
      </c>
      <c r="AB21" s="223" t="s">
        <v>100</v>
      </c>
      <c r="AC21" s="223" t="s">
        <v>279</v>
      </c>
      <c r="AD21" s="223" t="s">
        <v>101</v>
      </c>
      <c r="AE21" s="224" t="s">
        <v>100</v>
      </c>
      <c r="AF21" s="224" t="s">
        <v>101</v>
      </c>
      <c r="AG21" s="224" t="s">
        <v>276</v>
      </c>
      <c r="AI21" s="45"/>
      <c r="AJ21" s="223" t="s">
        <v>36</v>
      </c>
      <c r="AK21" s="223" t="s">
        <v>534</v>
      </c>
      <c r="AL21" s="223" t="s">
        <v>99</v>
      </c>
      <c r="AM21" s="223" t="s">
        <v>100</v>
      </c>
      <c r="AN21" s="223" t="s">
        <v>279</v>
      </c>
      <c r="AO21" s="223" t="s">
        <v>101</v>
      </c>
      <c r="AP21" s="224" t="s">
        <v>100</v>
      </c>
      <c r="AQ21" s="224" t="s">
        <v>101</v>
      </c>
      <c r="AR21" s="224" t="s">
        <v>276</v>
      </c>
      <c r="AT21" s="45"/>
      <c r="AU21" s="223" t="s">
        <v>36</v>
      </c>
      <c r="AV21" s="223" t="s">
        <v>534</v>
      </c>
      <c r="AW21" s="223" t="s">
        <v>99</v>
      </c>
      <c r="AX21" s="223" t="s">
        <v>100</v>
      </c>
      <c r="AY21" s="223" t="s">
        <v>279</v>
      </c>
      <c r="AZ21" s="223" t="s">
        <v>101</v>
      </c>
      <c r="BA21" s="224" t="s">
        <v>100</v>
      </c>
      <c r="BB21" s="224" t="s">
        <v>101</v>
      </c>
      <c r="BC21" s="224" t="s">
        <v>276</v>
      </c>
      <c r="BE21" s="45"/>
      <c r="BF21" s="223" t="s">
        <v>36</v>
      </c>
      <c r="BG21" s="223" t="s">
        <v>534</v>
      </c>
      <c r="BH21" s="223" t="s">
        <v>99</v>
      </c>
      <c r="BI21" s="223" t="s">
        <v>100</v>
      </c>
      <c r="BJ21" s="223" t="s">
        <v>279</v>
      </c>
      <c r="BK21" s="223" t="s">
        <v>101</v>
      </c>
      <c r="BL21" s="224" t="s">
        <v>100</v>
      </c>
      <c r="BM21" s="224" t="s">
        <v>101</v>
      </c>
      <c r="BN21" s="224" t="s">
        <v>276</v>
      </c>
      <c r="BP21" s="45"/>
      <c r="BQ21" s="223" t="s">
        <v>36</v>
      </c>
      <c r="BR21" s="223" t="s">
        <v>534</v>
      </c>
      <c r="BS21" s="223" t="s">
        <v>99</v>
      </c>
      <c r="BT21" s="223" t="s">
        <v>100</v>
      </c>
      <c r="BU21" s="223" t="s">
        <v>279</v>
      </c>
      <c r="BV21" s="223" t="s">
        <v>101</v>
      </c>
      <c r="BW21" s="224" t="s">
        <v>100</v>
      </c>
      <c r="BX21" s="224" t="s">
        <v>101</v>
      </c>
      <c r="BY21" s="224" t="s">
        <v>276</v>
      </c>
      <c r="CA21" s="45"/>
      <c r="CB21" s="223" t="s">
        <v>36</v>
      </c>
      <c r="CC21" s="223" t="s">
        <v>534</v>
      </c>
      <c r="CD21" s="223" t="s">
        <v>99</v>
      </c>
      <c r="CE21" s="223" t="s">
        <v>100</v>
      </c>
      <c r="CF21" s="223" t="s">
        <v>279</v>
      </c>
      <c r="CG21" s="223" t="s">
        <v>101</v>
      </c>
      <c r="CH21" s="224" t="s">
        <v>100</v>
      </c>
      <c r="CI21" s="224" t="s">
        <v>101</v>
      </c>
      <c r="CJ21" s="224" t="s">
        <v>276</v>
      </c>
    </row>
    <row r="22" spans="1:88" s="323" customFormat="1" ht="15.75" customHeight="1" x14ac:dyDescent="0.25">
      <c r="B22" s="352" t="s">
        <v>72</v>
      </c>
      <c r="C22" s="353">
        <v>424.12637505499998</v>
      </c>
      <c r="D22" s="353">
        <v>377.12240964900002</v>
      </c>
      <c r="E22" s="353">
        <v>367.60037999799999</v>
      </c>
      <c r="F22" s="353">
        <v>438.36908076899999</v>
      </c>
      <c r="G22" s="353">
        <v>519.950595518</v>
      </c>
      <c r="H22" s="353">
        <v>551.87524493599994</v>
      </c>
      <c r="I22" s="354">
        <v>400.498038033</v>
      </c>
      <c r="J22" s="354">
        <v>537.35570813699997</v>
      </c>
      <c r="K22" s="355">
        <v>475.50233801100001</v>
      </c>
      <c r="M22" s="352" t="s">
        <v>72</v>
      </c>
      <c r="N22" s="353">
        <v>281.07522168000003</v>
      </c>
      <c r="O22" s="353">
        <v>242.926078402</v>
      </c>
      <c r="P22" s="353">
        <v>223.453302428</v>
      </c>
      <c r="Q22" s="353">
        <v>260.75132830699999</v>
      </c>
      <c r="R22" s="353">
        <v>309.32038928899999</v>
      </c>
      <c r="S22" s="353">
        <v>285.227163856</v>
      </c>
      <c r="T22" s="354">
        <v>248.07936535900001</v>
      </c>
      <c r="U22" s="354">
        <v>296.18491843300001</v>
      </c>
      <c r="V22" s="355">
        <v>274.44342175899999</v>
      </c>
      <c r="X22" s="352" t="s">
        <v>72</v>
      </c>
      <c r="Y22" s="394">
        <v>66.271573336000003</v>
      </c>
      <c r="Z22" s="394">
        <v>64.415710173999997</v>
      </c>
      <c r="AA22" s="394">
        <v>60.787016168999997</v>
      </c>
      <c r="AB22" s="394">
        <v>59.482144099000003</v>
      </c>
      <c r="AC22" s="394">
        <v>59.490342343000002</v>
      </c>
      <c r="AD22" s="394">
        <v>51.683268361000003</v>
      </c>
      <c r="AE22" s="395">
        <v>61.942716767999997</v>
      </c>
      <c r="AF22" s="395">
        <v>55.118967556999998</v>
      </c>
      <c r="AG22" s="388">
        <v>57.716524151000002</v>
      </c>
      <c r="AI22" s="352" t="s">
        <v>72</v>
      </c>
      <c r="AJ22" s="394">
        <v>49.383755678</v>
      </c>
      <c r="AK22" s="394">
        <v>47.248206820999997</v>
      </c>
      <c r="AL22" s="394">
        <v>45.205384733000002</v>
      </c>
      <c r="AM22" s="394">
        <v>42.149709182999999</v>
      </c>
      <c r="AN22" s="394">
        <v>43.170464670000001</v>
      </c>
      <c r="AO22" s="394">
        <v>36.484116034000003</v>
      </c>
      <c r="AP22" s="395">
        <v>45.108591560000001</v>
      </c>
      <c r="AQ22" s="395">
        <v>39.426611864000002</v>
      </c>
      <c r="AR22" s="388">
        <v>41.589537753000002</v>
      </c>
      <c r="AT22" s="352" t="s">
        <v>72</v>
      </c>
      <c r="AU22" s="394">
        <v>14.022160669</v>
      </c>
      <c r="AV22" s="394">
        <v>16.077909250000001</v>
      </c>
      <c r="AW22" s="394">
        <v>18.755118149000001</v>
      </c>
      <c r="AX22" s="394">
        <v>22.675903346999998</v>
      </c>
      <c r="AY22" s="394">
        <v>25.010452963999999</v>
      </c>
      <c r="AZ22" s="394">
        <v>34.032832800000001</v>
      </c>
      <c r="BA22" s="395">
        <v>18.932037451999999</v>
      </c>
      <c r="BB22" s="395">
        <v>30.062307706999999</v>
      </c>
      <c r="BC22" s="388">
        <v>25.825413002000001</v>
      </c>
      <c r="BE22" s="352" t="s">
        <v>72</v>
      </c>
      <c r="BF22" s="394">
        <v>10.173029301</v>
      </c>
      <c r="BG22" s="394">
        <v>11.630633712</v>
      </c>
      <c r="BH22" s="394">
        <v>14.185259683</v>
      </c>
      <c r="BI22" s="394">
        <v>16.8944893</v>
      </c>
      <c r="BJ22" s="394">
        <v>18.556499209999998</v>
      </c>
      <c r="BK22" s="394">
        <v>28.372441340000002</v>
      </c>
      <c r="BL22" s="395">
        <v>14.023837370000001</v>
      </c>
      <c r="BM22" s="395">
        <v>24.052689207</v>
      </c>
      <c r="BN22" s="388">
        <v>20.235064992000002</v>
      </c>
      <c r="BP22" s="352" t="s">
        <v>72</v>
      </c>
      <c r="BQ22" s="394">
        <v>9.1298035290000001</v>
      </c>
      <c r="BR22" s="394">
        <v>8.7691317780000002</v>
      </c>
      <c r="BS22" s="394">
        <v>9.7115743759999997</v>
      </c>
      <c r="BT22" s="394">
        <v>8.4027114849999993</v>
      </c>
      <c r="BU22" s="394">
        <v>9.0090269799999998</v>
      </c>
      <c r="BV22" s="394">
        <v>8.8620316579999994</v>
      </c>
      <c r="BW22" s="395">
        <v>8.8883035919999998</v>
      </c>
      <c r="BX22" s="395">
        <v>8.9267206449999996</v>
      </c>
      <c r="BY22" s="388">
        <v>8.9120966510000006</v>
      </c>
      <c r="CA22" s="352" t="s">
        <v>72</v>
      </c>
      <c r="CB22" s="394">
        <v>15.972729933</v>
      </c>
      <c r="CC22" s="394">
        <v>16.641941072000002</v>
      </c>
      <c r="CD22" s="394">
        <v>16.027583451000002</v>
      </c>
      <c r="CE22" s="394">
        <v>15.966761731</v>
      </c>
      <c r="CF22" s="394">
        <v>17.458921784000001</v>
      </c>
      <c r="CG22" s="394">
        <v>19.238851626999999</v>
      </c>
      <c r="CH22" s="395">
        <v>16.175341739</v>
      </c>
      <c r="CI22" s="395">
        <v>18.455548747999998</v>
      </c>
      <c r="CJ22" s="388">
        <v>17.587555718000001</v>
      </c>
    </row>
    <row r="23" spans="1:88" s="323" customFormat="1" ht="15.75" customHeight="1" x14ac:dyDescent="0.25">
      <c r="B23" s="356" t="s">
        <v>176</v>
      </c>
      <c r="C23" s="357">
        <v>424.07122242499997</v>
      </c>
      <c r="D23" s="357">
        <v>377.12240964900002</v>
      </c>
      <c r="E23" s="357">
        <v>368.86783942199997</v>
      </c>
      <c r="F23" s="357">
        <v>448.43523557499998</v>
      </c>
      <c r="G23" s="357">
        <v>520.06880103900005</v>
      </c>
      <c r="H23" s="357">
        <v>551.87524493599994</v>
      </c>
      <c r="I23" s="358">
        <v>403.49266426600002</v>
      </c>
      <c r="J23" s="358">
        <v>538.12766977700005</v>
      </c>
      <c r="K23" s="359">
        <v>476.680327213</v>
      </c>
      <c r="M23" s="356" t="s">
        <v>176</v>
      </c>
      <c r="N23" s="357">
        <v>281.059966137</v>
      </c>
      <c r="O23" s="357">
        <v>242.926078402</v>
      </c>
      <c r="P23" s="357">
        <v>224.072845675</v>
      </c>
      <c r="Q23" s="357">
        <v>265.89334527099999</v>
      </c>
      <c r="R23" s="357">
        <v>304.22791062099998</v>
      </c>
      <c r="S23" s="357">
        <v>285.227163856</v>
      </c>
      <c r="T23" s="358">
        <v>249.74315145099999</v>
      </c>
      <c r="U23" s="358">
        <v>293.439782503</v>
      </c>
      <c r="V23" s="359">
        <v>273.496664092</v>
      </c>
      <c r="X23" s="356" t="s">
        <v>176</v>
      </c>
      <c r="Y23" s="381">
        <v>66.276594891000002</v>
      </c>
      <c r="Z23" s="381">
        <v>64.415710173999997</v>
      </c>
      <c r="AA23" s="381">
        <v>60.746105171000004</v>
      </c>
      <c r="AB23" s="381">
        <v>59.293588946</v>
      </c>
      <c r="AC23" s="381">
        <v>58.497627624000003</v>
      </c>
      <c r="AD23" s="381">
        <v>51.683268361000003</v>
      </c>
      <c r="AE23" s="390">
        <v>61.895338768000002</v>
      </c>
      <c r="AF23" s="390">
        <v>54.529770347000003</v>
      </c>
      <c r="AG23" s="382">
        <v>57.375278248000001</v>
      </c>
      <c r="AI23" s="356" t="s">
        <v>176</v>
      </c>
      <c r="AJ23" s="381">
        <v>49.423262807</v>
      </c>
      <c r="AK23" s="381">
        <v>47.248206820999997</v>
      </c>
      <c r="AL23" s="381">
        <v>45.161000248000001</v>
      </c>
      <c r="AM23" s="381">
        <v>42.504540839000001</v>
      </c>
      <c r="AN23" s="381">
        <v>44.642826747000001</v>
      </c>
      <c r="AO23" s="381">
        <v>36.484116034000003</v>
      </c>
      <c r="AP23" s="390">
        <v>45.267204864</v>
      </c>
      <c r="AQ23" s="390">
        <v>39.892182054000003</v>
      </c>
      <c r="AR23" s="382">
        <v>41.968691155999998</v>
      </c>
      <c r="AT23" s="356" t="s">
        <v>176</v>
      </c>
      <c r="AU23" s="381">
        <v>13.998977018</v>
      </c>
      <c r="AV23" s="381">
        <v>16.077909250000001</v>
      </c>
      <c r="AW23" s="381">
        <v>18.642215178000001</v>
      </c>
      <c r="AX23" s="381">
        <v>22.476705697</v>
      </c>
      <c r="AY23" s="381">
        <v>25.580391207000002</v>
      </c>
      <c r="AZ23" s="381">
        <v>34.032832800000001</v>
      </c>
      <c r="BA23" s="390">
        <v>18.786552889999999</v>
      </c>
      <c r="BB23" s="390">
        <v>30.502069179999999</v>
      </c>
      <c r="BC23" s="382">
        <v>25.976064904000001</v>
      </c>
      <c r="BE23" s="356" t="s">
        <v>176</v>
      </c>
      <c r="BF23" s="381">
        <v>10.170976753</v>
      </c>
      <c r="BG23" s="381">
        <v>11.630633712</v>
      </c>
      <c r="BH23" s="381">
        <v>14.149231251</v>
      </c>
      <c r="BI23" s="381">
        <v>16.694758021999998</v>
      </c>
      <c r="BJ23" s="381">
        <v>19.282249939</v>
      </c>
      <c r="BK23" s="381">
        <v>28.372441340000002</v>
      </c>
      <c r="BL23" s="390">
        <v>13.907940108</v>
      </c>
      <c r="BM23" s="390">
        <v>24.575276135999999</v>
      </c>
      <c r="BN23" s="382">
        <v>20.454210765999999</v>
      </c>
      <c r="BP23" s="356" t="s">
        <v>176</v>
      </c>
      <c r="BQ23" s="381">
        <v>9.1666286370000005</v>
      </c>
      <c r="BR23" s="381">
        <v>8.7691317780000002</v>
      </c>
      <c r="BS23" s="381">
        <v>9.7965099969999994</v>
      </c>
      <c r="BT23" s="381">
        <v>8.6569473450000007</v>
      </c>
      <c r="BU23" s="381">
        <v>9.5862661330000005</v>
      </c>
      <c r="BV23" s="381">
        <v>8.8620316579999994</v>
      </c>
      <c r="BW23" s="390">
        <v>9.0095243069999995</v>
      </c>
      <c r="BX23" s="390">
        <v>9.1645597159999994</v>
      </c>
      <c r="BY23" s="382">
        <v>9.1046655629999993</v>
      </c>
      <c r="CA23" s="356" t="s">
        <v>176</v>
      </c>
      <c r="CB23" s="381">
        <v>15.911918729</v>
      </c>
      <c r="CC23" s="381">
        <v>16.641941072000002</v>
      </c>
      <c r="CD23" s="381">
        <v>16.081024132</v>
      </c>
      <c r="CE23" s="381">
        <v>15.936605445</v>
      </c>
      <c r="CF23" s="381">
        <v>17.79057208</v>
      </c>
      <c r="CG23" s="381">
        <v>19.238851626999999</v>
      </c>
      <c r="CH23" s="390">
        <v>16.172990990999999</v>
      </c>
      <c r="CI23" s="390">
        <v>18.633874630000001</v>
      </c>
      <c r="CJ23" s="382">
        <v>17.683172194000001</v>
      </c>
    </row>
    <row r="24" spans="1:88" s="323" customFormat="1" ht="15.75" customHeight="1" x14ac:dyDescent="0.25">
      <c r="B24" s="360" t="s">
        <v>456</v>
      </c>
      <c r="C24" s="361"/>
      <c r="D24" s="361"/>
      <c r="E24" s="361"/>
      <c r="F24" s="361"/>
      <c r="G24" s="361"/>
      <c r="H24" s="361"/>
      <c r="I24" s="362"/>
      <c r="J24" s="362"/>
      <c r="K24" s="363"/>
      <c r="M24" s="360" t="s">
        <v>456</v>
      </c>
      <c r="N24" s="361"/>
      <c r="O24" s="361"/>
      <c r="P24" s="361"/>
      <c r="Q24" s="361"/>
      <c r="R24" s="361"/>
      <c r="S24" s="361"/>
      <c r="T24" s="362"/>
      <c r="U24" s="362"/>
      <c r="V24" s="363"/>
      <c r="X24" s="360" t="s">
        <v>456</v>
      </c>
      <c r="Y24" s="383"/>
      <c r="Z24" s="383"/>
      <c r="AA24" s="383"/>
      <c r="AB24" s="383"/>
      <c r="AC24" s="383"/>
      <c r="AD24" s="383"/>
      <c r="AE24" s="391"/>
      <c r="AF24" s="391"/>
      <c r="AG24" s="384"/>
      <c r="AI24" s="360" t="s">
        <v>456</v>
      </c>
      <c r="AJ24" s="383"/>
      <c r="AK24" s="383"/>
      <c r="AL24" s="383"/>
      <c r="AM24" s="383"/>
      <c r="AN24" s="383"/>
      <c r="AO24" s="383"/>
      <c r="AP24" s="391"/>
      <c r="AQ24" s="391"/>
      <c r="AR24" s="384"/>
      <c r="AT24" s="360" t="s">
        <v>456</v>
      </c>
      <c r="AU24" s="383"/>
      <c r="AV24" s="383"/>
      <c r="AW24" s="383"/>
      <c r="AX24" s="383"/>
      <c r="AY24" s="383"/>
      <c r="AZ24" s="383"/>
      <c r="BA24" s="391"/>
      <c r="BB24" s="391"/>
      <c r="BC24" s="384"/>
      <c r="BE24" s="360" t="s">
        <v>456</v>
      </c>
      <c r="BF24" s="383"/>
      <c r="BG24" s="383"/>
      <c r="BH24" s="383"/>
      <c r="BI24" s="383"/>
      <c r="BJ24" s="383"/>
      <c r="BK24" s="383"/>
      <c r="BL24" s="391"/>
      <c r="BM24" s="391"/>
      <c r="BN24" s="384"/>
      <c r="BP24" s="360" t="s">
        <v>456</v>
      </c>
      <c r="BQ24" s="383"/>
      <c r="BR24" s="383"/>
      <c r="BS24" s="383"/>
      <c r="BT24" s="383"/>
      <c r="BU24" s="383"/>
      <c r="BV24" s="383"/>
      <c r="BW24" s="391"/>
      <c r="BX24" s="391"/>
      <c r="BY24" s="384"/>
      <c r="CA24" s="360" t="s">
        <v>456</v>
      </c>
      <c r="CB24" s="383"/>
      <c r="CC24" s="383"/>
      <c r="CD24" s="383"/>
      <c r="CE24" s="383"/>
      <c r="CF24" s="383"/>
      <c r="CG24" s="383"/>
      <c r="CH24" s="391"/>
      <c r="CI24" s="391"/>
      <c r="CJ24" s="384"/>
    </row>
    <row r="25" spans="1:88" s="351" customFormat="1" ht="15.75" customHeight="1" x14ac:dyDescent="0.25">
      <c r="B25" s="364" t="s">
        <v>102</v>
      </c>
      <c r="C25" s="365">
        <v>550.03593445299998</v>
      </c>
      <c r="D25" s="365">
        <v>371.76449423600002</v>
      </c>
      <c r="E25" s="365">
        <v>333.93781412800001</v>
      </c>
      <c r="F25" s="365">
        <v>444.43233057600003</v>
      </c>
      <c r="G25" s="365">
        <v>531.18209909200004</v>
      </c>
      <c r="H25" s="365">
        <v>1220.2598418790001</v>
      </c>
      <c r="I25" s="366">
        <v>413.09362115900001</v>
      </c>
      <c r="J25" s="366">
        <v>952.97083953100002</v>
      </c>
      <c r="K25" s="367">
        <v>659.26442286400004</v>
      </c>
      <c r="M25" s="364" t="s">
        <v>102</v>
      </c>
      <c r="N25" s="365">
        <v>375.90509987399997</v>
      </c>
      <c r="O25" s="365">
        <v>222.40811440600001</v>
      </c>
      <c r="P25" s="365">
        <v>185.227079339</v>
      </c>
      <c r="Q25" s="365">
        <v>251.90388754099999</v>
      </c>
      <c r="R25" s="365">
        <v>304.42047409100002</v>
      </c>
      <c r="S25" s="365">
        <v>761.69511819800005</v>
      </c>
      <c r="T25" s="366">
        <v>242.86471574800001</v>
      </c>
      <c r="U25" s="366">
        <v>584.32110677200001</v>
      </c>
      <c r="V25" s="367">
        <v>398.56047520099997</v>
      </c>
      <c r="X25" s="364" t="s">
        <v>102</v>
      </c>
      <c r="Y25" s="385">
        <v>68.341916651000005</v>
      </c>
      <c r="Z25" s="385">
        <v>59.825001540999999</v>
      </c>
      <c r="AA25" s="385">
        <v>55.467536619999997</v>
      </c>
      <c r="AB25" s="385">
        <v>56.679919576000003</v>
      </c>
      <c r="AC25" s="385">
        <v>57.310002466</v>
      </c>
      <c r="AD25" s="385">
        <v>62.420731392999997</v>
      </c>
      <c r="AE25" s="392">
        <v>58.791688688999997</v>
      </c>
      <c r="AF25" s="392">
        <v>61.315738377000002</v>
      </c>
      <c r="AG25" s="386">
        <v>60.455328905999998</v>
      </c>
      <c r="AI25" s="364" t="s">
        <v>102</v>
      </c>
      <c r="AJ25" s="385">
        <v>50.253236981999997</v>
      </c>
      <c r="AK25" s="385">
        <v>39.185594174000002</v>
      </c>
      <c r="AL25" s="385">
        <v>36.154787998000003</v>
      </c>
      <c r="AM25" s="385">
        <v>38.937591654999999</v>
      </c>
      <c r="AN25" s="385">
        <v>51.382898830999999</v>
      </c>
      <c r="AO25" s="385">
        <v>40.366468421999997</v>
      </c>
      <c r="AP25" s="392">
        <v>40.109209127</v>
      </c>
      <c r="AQ25" s="392">
        <v>42.748335832000002</v>
      </c>
      <c r="AR25" s="386">
        <v>41.848698386999999</v>
      </c>
      <c r="AT25" s="364" t="s">
        <v>102</v>
      </c>
      <c r="AU25" s="385">
        <v>12.820804703</v>
      </c>
      <c r="AV25" s="385">
        <v>19.724859247000001</v>
      </c>
      <c r="AW25" s="385">
        <v>23.957804508999999</v>
      </c>
      <c r="AX25" s="385">
        <v>22.545160805999998</v>
      </c>
      <c r="AY25" s="385">
        <v>24.436040881</v>
      </c>
      <c r="AZ25" s="385">
        <v>23.002266374000001</v>
      </c>
      <c r="BA25" s="392">
        <v>20.823546321999999</v>
      </c>
      <c r="BB25" s="392">
        <v>23.31226341</v>
      </c>
      <c r="BC25" s="386">
        <v>22.463898274999998</v>
      </c>
      <c r="BE25" s="364" t="s">
        <v>102</v>
      </c>
      <c r="BF25" s="385">
        <v>9.0691780029999993</v>
      </c>
      <c r="BG25" s="385">
        <v>14.727199906999999</v>
      </c>
      <c r="BH25" s="385">
        <v>18.780914656</v>
      </c>
      <c r="BI25" s="385">
        <v>17.172259148999999</v>
      </c>
      <c r="BJ25" s="385">
        <v>18.479008670999999</v>
      </c>
      <c r="BK25" s="385">
        <v>18.969044451999999</v>
      </c>
      <c r="BL25" s="392">
        <v>15.803424914000001</v>
      </c>
      <c r="BM25" s="392">
        <v>18.863093593999999</v>
      </c>
      <c r="BN25" s="386">
        <v>17.820099897999999</v>
      </c>
      <c r="BP25" s="364" t="s">
        <v>102</v>
      </c>
      <c r="BQ25" s="385">
        <v>5.7146551329999999</v>
      </c>
      <c r="BR25" s="385">
        <v>6.9955088280000002</v>
      </c>
      <c r="BS25" s="385">
        <v>5.4573082629999998</v>
      </c>
      <c r="BT25" s="385">
        <v>7.9501474840000004</v>
      </c>
      <c r="BU25" s="385">
        <v>10.206210359</v>
      </c>
      <c r="BV25" s="385">
        <v>5.6229083339999999</v>
      </c>
      <c r="BW25" s="392">
        <v>6.9394554660000001</v>
      </c>
      <c r="BX25" s="392">
        <v>6.6138661409999999</v>
      </c>
      <c r="BY25" s="386">
        <v>6.7248545020000003</v>
      </c>
      <c r="CA25" s="364" t="s">
        <v>102</v>
      </c>
      <c r="CB25" s="385">
        <v>17.725478620000001</v>
      </c>
      <c r="CC25" s="385">
        <v>17.971193454000002</v>
      </c>
      <c r="CD25" s="385">
        <v>19.76702337</v>
      </c>
      <c r="CE25" s="385">
        <v>17.747279508999998</v>
      </c>
      <c r="CF25" s="385">
        <v>20.753837768</v>
      </c>
      <c r="CG25" s="385">
        <v>19.485364734000001</v>
      </c>
      <c r="CH25" s="392">
        <v>18.185731204</v>
      </c>
      <c r="CI25" s="392">
        <v>19.759621863</v>
      </c>
      <c r="CJ25" s="386">
        <v>19.223106898000001</v>
      </c>
    </row>
    <row r="26" spans="1:88" s="323" customFormat="1" ht="15.75" customHeight="1" x14ac:dyDescent="0.25">
      <c r="B26" s="368" t="s">
        <v>103</v>
      </c>
      <c r="C26" s="369">
        <v>321.93481979699999</v>
      </c>
      <c r="D26" s="369">
        <v>324.46659256200002</v>
      </c>
      <c r="E26" s="369">
        <v>454.23340339399999</v>
      </c>
      <c r="F26" s="369">
        <v>492.16949745699998</v>
      </c>
      <c r="G26" s="369">
        <v>582.19762275200003</v>
      </c>
      <c r="H26" s="369" t="s">
        <v>84</v>
      </c>
      <c r="I26" s="370">
        <v>376.56940782700002</v>
      </c>
      <c r="J26" s="370">
        <v>582.19762275200003</v>
      </c>
      <c r="K26" s="355">
        <v>435.17087424499999</v>
      </c>
      <c r="M26" s="368" t="s">
        <v>103</v>
      </c>
      <c r="N26" s="369">
        <v>193.235217869</v>
      </c>
      <c r="O26" s="369">
        <v>184.29139586299999</v>
      </c>
      <c r="P26" s="369">
        <v>290.48136261399998</v>
      </c>
      <c r="Q26" s="369">
        <v>280.55233179700002</v>
      </c>
      <c r="R26" s="369">
        <v>340.15081043100002</v>
      </c>
      <c r="S26" s="369" t="s">
        <v>84</v>
      </c>
      <c r="T26" s="370">
        <v>219.91342238999999</v>
      </c>
      <c r="U26" s="370">
        <v>340.15081043100002</v>
      </c>
      <c r="V26" s="355">
        <v>254.179572393</v>
      </c>
      <c r="X26" s="368" t="s">
        <v>103</v>
      </c>
      <c r="Y26" s="387">
        <v>60.023087279000002</v>
      </c>
      <c r="Z26" s="387">
        <v>56.798265241000003</v>
      </c>
      <c r="AA26" s="387">
        <v>63.949802116000001</v>
      </c>
      <c r="AB26" s="387">
        <v>57.003193664999998</v>
      </c>
      <c r="AC26" s="387">
        <v>58.425317647999996</v>
      </c>
      <c r="AD26" s="387" t="s">
        <v>84</v>
      </c>
      <c r="AE26" s="393">
        <v>58.399173650000002</v>
      </c>
      <c r="AF26" s="393">
        <v>58.425317647999996</v>
      </c>
      <c r="AG26" s="388">
        <v>58.409141658000003</v>
      </c>
      <c r="AI26" s="368" t="s">
        <v>103</v>
      </c>
      <c r="AJ26" s="387">
        <v>51.793343626000002</v>
      </c>
      <c r="AK26" s="387">
        <v>48.130721442000002</v>
      </c>
      <c r="AL26" s="387">
        <v>55.214586752000002</v>
      </c>
      <c r="AM26" s="387">
        <v>39.494201427999997</v>
      </c>
      <c r="AN26" s="387">
        <v>45.607464254999996</v>
      </c>
      <c r="AO26" s="387" t="s">
        <v>84</v>
      </c>
      <c r="AP26" s="393">
        <v>47.109453074000001</v>
      </c>
      <c r="AQ26" s="393">
        <v>45.607464254999996</v>
      </c>
      <c r="AR26" s="388">
        <v>46.536784851</v>
      </c>
      <c r="AT26" s="368" t="s">
        <v>103</v>
      </c>
      <c r="AU26" s="387">
        <v>14.693411713</v>
      </c>
      <c r="AV26" s="387">
        <v>17.009963556999999</v>
      </c>
      <c r="AW26" s="387">
        <v>17.047024572000002</v>
      </c>
      <c r="AX26" s="387">
        <v>26.167621455999999</v>
      </c>
      <c r="AY26" s="387">
        <v>24.743152382000002</v>
      </c>
      <c r="AZ26" s="387" t="s">
        <v>84</v>
      </c>
      <c r="BA26" s="393">
        <v>19.351400614999999</v>
      </c>
      <c r="BB26" s="393">
        <v>24.743152382000002</v>
      </c>
      <c r="BC26" s="388">
        <v>21.407131567</v>
      </c>
      <c r="BE26" s="368" t="s">
        <v>103</v>
      </c>
      <c r="BF26" s="387">
        <v>11.454584621</v>
      </c>
      <c r="BG26" s="387">
        <v>13.109448633</v>
      </c>
      <c r="BH26" s="387">
        <v>13.666423812</v>
      </c>
      <c r="BI26" s="387">
        <v>20.885234679</v>
      </c>
      <c r="BJ26" s="387">
        <v>18.433853485</v>
      </c>
      <c r="BK26" s="387" t="s">
        <v>84</v>
      </c>
      <c r="BL26" s="393">
        <v>15.225546687</v>
      </c>
      <c r="BM26" s="393">
        <v>18.433853485</v>
      </c>
      <c r="BN26" s="388">
        <v>16.448788385</v>
      </c>
      <c r="BP26" s="368" t="s">
        <v>103</v>
      </c>
      <c r="BQ26" s="387">
        <v>12.858433633000001</v>
      </c>
      <c r="BR26" s="387">
        <v>15.036496637000001</v>
      </c>
      <c r="BS26" s="387">
        <v>11.222265864000001</v>
      </c>
      <c r="BT26" s="387">
        <v>8.6051131190000003</v>
      </c>
      <c r="BU26" s="387">
        <v>9.3857462120000008</v>
      </c>
      <c r="BV26" s="387" t="s">
        <v>84</v>
      </c>
      <c r="BW26" s="393">
        <v>12.160435946</v>
      </c>
      <c r="BX26" s="393">
        <v>9.3857462120000008</v>
      </c>
      <c r="BY26" s="388">
        <v>11.102520854</v>
      </c>
      <c r="CA26" s="368" t="s">
        <v>103</v>
      </c>
      <c r="CB26" s="387">
        <v>16.130609356000001</v>
      </c>
      <c r="CC26" s="387">
        <v>17.414393652000001</v>
      </c>
      <c r="CD26" s="387">
        <v>11.046542880000001</v>
      </c>
      <c r="CE26" s="387">
        <v>15.772800379</v>
      </c>
      <c r="CF26" s="387">
        <v>20.974842661</v>
      </c>
      <c r="CG26" s="387" t="s">
        <v>84</v>
      </c>
      <c r="CH26" s="393">
        <v>15.858831932999999</v>
      </c>
      <c r="CI26" s="393">
        <v>20.974842661</v>
      </c>
      <c r="CJ26" s="388">
        <v>17.809430191000001</v>
      </c>
    </row>
    <row r="27" spans="1:88" s="351" customFormat="1" ht="15.75" customHeight="1" x14ac:dyDescent="0.25">
      <c r="B27" s="364" t="s">
        <v>41</v>
      </c>
      <c r="C27" s="365">
        <v>563.46672008200005</v>
      </c>
      <c r="D27" s="365">
        <v>334.969604941</v>
      </c>
      <c r="E27" s="365">
        <v>318.23896727900001</v>
      </c>
      <c r="F27" s="365">
        <v>393.82506147800001</v>
      </c>
      <c r="G27" s="365">
        <v>626.26407247899999</v>
      </c>
      <c r="H27" s="365">
        <v>605.39792545299997</v>
      </c>
      <c r="I27" s="366">
        <v>356.30502213199998</v>
      </c>
      <c r="J27" s="366">
        <v>619.53233280699999</v>
      </c>
      <c r="K27" s="367">
        <v>465.23103447</v>
      </c>
      <c r="M27" s="364" t="s">
        <v>41</v>
      </c>
      <c r="N27" s="365">
        <v>358.56008012299998</v>
      </c>
      <c r="O27" s="365">
        <v>208.85076093199999</v>
      </c>
      <c r="P27" s="365">
        <v>196.33688733299999</v>
      </c>
      <c r="Q27" s="365">
        <v>233.33695148199999</v>
      </c>
      <c r="R27" s="365">
        <v>328.83204378300002</v>
      </c>
      <c r="S27" s="365">
        <v>381.57991059199998</v>
      </c>
      <c r="T27" s="366">
        <v>216.339533338</v>
      </c>
      <c r="U27" s="366">
        <v>345.84931617000001</v>
      </c>
      <c r="V27" s="367">
        <v>269.931936673</v>
      </c>
      <c r="X27" s="364" t="s">
        <v>41</v>
      </c>
      <c r="Y27" s="385">
        <v>63.634650874999998</v>
      </c>
      <c r="Z27" s="385">
        <v>62.349167760999997</v>
      </c>
      <c r="AA27" s="385">
        <v>61.694797784000002</v>
      </c>
      <c r="AB27" s="385">
        <v>59.248883401999997</v>
      </c>
      <c r="AC27" s="385">
        <v>52.506930898999997</v>
      </c>
      <c r="AD27" s="385">
        <v>63.029603266000002</v>
      </c>
      <c r="AE27" s="392">
        <v>60.717508848000001</v>
      </c>
      <c r="AF27" s="392">
        <v>55.824256112999997</v>
      </c>
      <c r="AG27" s="386">
        <v>58.021051192999998</v>
      </c>
      <c r="AI27" s="364" t="s">
        <v>41</v>
      </c>
      <c r="AJ27" s="385">
        <v>61.803059087000001</v>
      </c>
      <c r="AK27" s="385">
        <v>53.675300059999998</v>
      </c>
      <c r="AL27" s="385">
        <v>53.831976185999999</v>
      </c>
      <c r="AM27" s="385">
        <v>45.033426843999997</v>
      </c>
      <c r="AN27" s="385">
        <v>43.376131153000003</v>
      </c>
      <c r="AO27" s="385">
        <v>62.435278531000002</v>
      </c>
      <c r="AP27" s="392">
        <v>49.736005331000001</v>
      </c>
      <c r="AQ27" s="392">
        <v>49.384622907999997</v>
      </c>
      <c r="AR27" s="386">
        <v>49.542373840000003</v>
      </c>
      <c r="AT27" s="364" t="s">
        <v>41</v>
      </c>
      <c r="AU27" s="385">
        <v>11.575297234000001</v>
      </c>
      <c r="AV27" s="385">
        <v>17.794223374000001</v>
      </c>
      <c r="AW27" s="385">
        <v>18.260514544999999</v>
      </c>
      <c r="AX27" s="385">
        <v>21.055291372999999</v>
      </c>
      <c r="AY27" s="385">
        <v>17.319038338999999</v>
      </c>
      <c r="AZ27" s="385">
        <v>18.687245398000002</v>
      </c>
      <c r="BA27" s="392">
        <v>19.395515816</v>
      </c>
      <c r="BB27" s="392">
        <v>17.750372472999999</v>
      </c>
      <c r="BC27" s="386">
        <v>18.488949243</v>
      </c>
      <c r="BE27" s="364" t="s">
        <v>41</v>
      </c>
      <c r="BF27" s="385">
        <v>9.2742307400000001</v>
      </c>
      <c r="BG27" s="385">
        <v>13.230252501000001</v>
      </c>
      <c r="BH27" s="385">
        <v>13.989237877000001</v>
      </c>
      <c r="BI27" s="385">
        <v>16.592162668</v>
      </c>
      <c r="BJ27" s="385">
        <v>14.988696814000001</v>
      </c>
      <c r="BK27" s="385">
        <v>16.000362066000001</v>
      </c>
      <c r="BL27" s="392">
        <v>14.986090215000001</v>
      </c>
      <c r="BM27" s="392">
        <v>15.307629356</v>
      </c>
      <c r="BN27" s="386">
        <v>15.163276378000001</v>
      </c>
      <c r="BP27" s="364" t="s">
        <v>41</v>
      </c>
      <c r="BQ27" s="385">
        <v>12.65338261</v>
      </c>
      <c r="BR27" s="385">
        <v>8.303114399</v>
      </c>
      <c r="BS27" s="385">
        <v>9.7590764239999999</v>
      </c>
      <c r="BT27" s="385">
        <v>9.2009916549999993</v>
      </c>
      <c r="BU27" s="385">
        <v>20.80337733</v>
      </c>
      <c r="BV27" s="385">
        <v>13.074515177</v>
      </c>
      <c r="BW27" s="392">
        <v>9.1844545709999998</v>
      </c>
      <c r="BX27" s="392">
        <v>18.366814790999999</v>
      </c>
      <c r="BY27" s="386">
        <v>14.244451847000001</v>
      </c>
      <c r="CA27" s="364" t="s">
        <v>41</v>
      </c>
      <c r="CB27" s="385">
        <v>16.585359812</v>
      </c>
      <c r="CC27" s="385">
        <v>21.861683479</v>
      </c>
      <c r="CD27" s="385">
        <v>20.524933496999999</v>
      </c>
      <c r="CE27" s="385">
        <v>16.725201271</v>
      </c>
      <c r="CF27" s="385">
        <v>16.30235785</v>
      </c>
      <c r="CG27" s="385">
        <v>17.840109435999999</v>
      </c>
      <c r="CH27" s="392">
        <v>19.007513801000002</v>
      </c>
      <c r="CI27" s="392">
        <v>16.787141746</v>
      </c>
      <c r="CJ27" s="386">
        <v>17.783963833000001</v>
      </c>
    </row>
    <row r="28" spans="1:88" s="323" customFormat="1" ht="15.75" customHeight="1" x14ac:dyDescent="0.25">
      <c r="B28" s="368" t="s">
        <v>104</v>
      </c>
      <c r="C28" s="369">
        <v>274.32116603899999</v>
      </c>
      <c r="D28" s="369">
        <v>405.84433254999999</v>
      </c>
      <c r="E28" s="369">
        <v>315.324548644</v>
      </c>
      <c r="F28" s="369">
        <v>472.01936797000002</v>
      </c>
      <c r="G28" s="369">
        <v>486.08861875000002</v>
      </c>
      <c r="H28" s="369" t="s">
        <v>84</v>
      </c>
      <c r="I28" s="370">
        <v>374.54291363999999</v>
      </c>
      <c r="J28" s="370">
        <v>486.08861875000002</v>
      </c>
      <c r="K28" s="355">
        <v>419.41814539900003</v>
      </c>
      <c r="M28" s="368" t="s">
        <v>104</v>
      </c>
      <c r="N28" s="369">
        <v>162.04004850000001</v>
      </c>
      <c r="O28" s="369">
        <v>263.674760564</v>
      </c>
      <c r="P28" s="369">
        <v>178.40131426400001</v>
      </c>
      <c r="Q28" s="369">
        <v>231.41356399</v>
      </c>
      <c r="R28" s="369">
        <v>250.64036577900001</v>
      </c>
      <c r="S28" s="369" t="s">
        <v>84</v>
      </c>
      <c r="T28" s="370">
        <v>219.81226197399999</v>
      </c>
      <c r="U28" s="370">
        <v>250.64036577900001</v>
      </c>
      <c r="V28" s="355">
        <v>232.21451718899999</v>
      </c>
      <c r="X28" s="368" t="s">
        <v>104</v>
      </c>
      <c r="Y28" s="387">
        <v>59.069466216999999</v>
      </c>
      <c r="Z28" s="387">
        <v>64.969432714999996</v>
      </c>
      <c r="AA28" s="387">
        <v>56.577045787000003</v>
      </c>
      <c r="AB28" s="387">
        <v>49.026285719000001</v>
      </c>
      <c r="AC28" s="387">
        <v>51.562689622999997</v>
      </c>
      <c r="AD28" s="387" t="s">
        <v>84</v>
      </c>
      <c r="AE28" s="393">
        <v>58.688137986000001</v>
      </c>
      <c r="AF28" s="393">
        <v>51.562689622999997</v>
      </c>
      <c r="AG28" s="388">
        <v>55.365872873000001</v>
      </c>
      <c r="AI28" s="368" t="s">
        <v>104</v>
      </c>
      <c r="AJ28" s="387">
        <v>40.443709120999998</v>
      </c>
      <c r="AK28" s="387">
        <v>47.857144943000002</v>
      </c>
      <c r="AL28" s="387">
        <v>31.826912187000001</v>
      </c>
      <c r="AM28" s="387">
        <v>34.002230251999997</v>
      </c>
      <c r="AN28" s="387">
        <v>34.924413371999997</v>
      </c>
      <c r="AO28" s="387" t="s">
        <v>84</v>
      </c>
      <c r="AP28" s="393">
        <v>40.339152939999998</v>
      </c>
      <c r="AQ28" s="393">
        <v>34.924413371999997</v>
      </c>
      <c r="AR28" s="388">
        <v>37.814511760999999</v>
      </c>
      <c r="AT28" s="368" t="s">
        <v>104</v>
      </c>
      <c r="AU28" s="387">
        <v>19.285767627999999</v>
      </c>
      <c r="AV28" s="387">
        <v>15.518462532999999</v>
      </c>
      <c r="AW28" s="387">
        <v>22.401809736000001</v>
      </c>
      <c r="AX28" s="387">
        <v>24.175490703000001</v>
      </c>
      <c r="AY28" s="387">
        <v>28.565498956999999</v>
      </c>
      <c r="AZ28" s="387" t="s">
        <v>84</v>
      </c>
      <c r="BA28" s="393">
        <v>19.471962057999999</v>
      </c>
      <c r="BB28" s="393">
        <v>28.565498956999999</v>
      </c>
      <c r="BC28" s="388">
        <v>23.711855304</v>
      </c>
      <c r="BE28" s="368" t="s">
        <v>104</v>
      </c>
      <c r="BF28" s="387">
        <v>14.970823562</v>
      </c>
      <c r="BG28" s="387">
        <v>12.148302577999999</v>
      </c>
      <c r="BH28" s="387">
        <v>18.093798640999999</v>
      </c>
      <c r="BI28" s="387">
        <v>16.976871914</v>
      </c>
      <c r="BJ28" s="387">
        <v>24.112382782000001</v>
      </c>
      <c r="BK28" s="387" t="s">
        <v>84</v>
      </c>
      <c r="BL28" s="393">
        <v>14.870803785</v>
      </c>
      <c r="BM28" s="393">
        <v>24.112382782000001</v>
      </c>
      <c r="BN28" s="388">
        <v>19.179722174999998</v>
      </c>
      <c r="BP28" s="368" t="s">
        <v>104</v>
      </c>
      <c r="BQ28" s="387">
        <v>12.098494501999999</v>
      </c>
      <c r="BR28" s="387">
        <v>9.9552757750000005</v>
      </c>
      <c r="BS28" s="387">
        <v>7.9361065550000003</v>
      </c>
      <c r="BT28" s="387">
        <v>18.929620282999998</v>
      </c>
      <c r="BU28" s="387">
        <v>12.426340769999999</v>
      </c>
      <c r="BV28" s="387" t="s">
        <v>84</v>
      </c>
      <c r="BW28" s="393">
        <v>11.973718415</v>
      </c>
      <c r="BX28" s="393">
        <v>12.426340769999999</v>
      </c>
      <c r="BY28" s="388">
        <v>12.184755164</v>
      </c>
      <c r="CA28" s="368" t="s">
        <v>104</v>
      </c>
      <c r="CB28" s="387">
        <v>16.679669312000001</v>
      </c>
      <c r="CC28" s="387">
        <v>15.192306168</v>
      </c>
      <c r="CD28" s="387">
        <v>13.966525103</v>
      </c>
      <c r="CE28" s="387">
        <v>16.625305257000001</v>
      </c>
      <c r="CF28" s="387">
        <v>15.077866273</v>
      </c>
      <c r="CG28" s="387" t="s">
        <v>84</v>
      </c>
      <c r="CH28" s="393">
        <v>15.471624757000001</v>
      </c>
      <c r="CI28" s="393">
        <v>15.077866273</v>
      </c>
      <c r="CJ28" s="388">
        <v>15.288033493</v>
      </c>
    </row>
    <row r="29" spans="1:88" s="351" customFormat="1" ht="15.75" customHeight="1" x14ac:dyDescent="0.25">
      <c r="B29" s="364" t="s">
        <v>44</v>
      </c>
      <c r="C29" s="365">
        <v>423.18716187899997</v>
      </c>
      <c r="D29" s="365">
        <v>609.23245672799999</v>
      </c>
      <c r="E29" s="365" t="s">
        <v>84</v>
      </c>
      <c r="F29" s="365">
        <v>453.02121843499998</v>
      </c>
      <c r="G29" s="365" t="s">
        <v>84</v>
      </c>
      <c r="H29" s="365" t="s">
        <v>84</v>
      </c>
      <c r="I29" s="366">
        <v>461.19477228800002</v>
      </c>
      <c r="J29" s="366" t="s">
        <v>84</v>
      </c>
      <c r="K29" s="367">
        <v>461.19477228800002</v>
      </c>
      <c r="M29" s="364" t="s">
        <v>44</v>
      </c>
      <c r="N29" s="365">
        <v>331.01900033599998</v>
      </c>
      <c r="O29" s="365">
        <v>505.886653959</v>
      </c>
      <c r="P29" s="365" t="s">
        <v>84</v>
      </c>
      <c r="Q29" s="365">
        <v>252.69002183800001</v>
      </c>
      <c r="R29" s="365" t="s">
        <v>84</v>
      </c>
      <c r="S29" s="365" t="s">
        <v>84</v>
      </c>
      <c r="T29" s="366">
        <v>320.215328172</v>
      </c>
      <c r="U29" s="366" t="s">
        <v>84</v>
      </c>
      <c r="V29" s="367">
        <v>320.215328172</v>
      </c>
      <c r="X29" s="364" t="s">
        <v>44</v>
      </c>
      <c r="Y29" s="385">
        <v>78.220473150999993</v>
      </c>
      <c r="Z29" s="385">
        <v>83.036720774000003</v>
      </c>
      <c r="AA29" s="385" t="s">
        <v>84</v>
      </c>
      <c r="AB29" s="385">
        <v>55.778849104000003</v>
      </c>
      <c r="AC29" s="385" t="s">
        <v>84</v>
      </c>
      <c r="AD29" s="385" t="s">
        <v>84</v>
      </c>
      <c r="AE29" s="392">
        <v>69.431690775999996</v>
      </c>
      <c r="AF29" s="392" t="s">
        <v>84</v>
      </c>
      <c r="AG29" s="386">
        <v>69.431690775999996</v>
      </c>
      <c r="AI29" s="364" t="s">
        <v>44</v>
      </c>
      <c r="AJ29" s="385">
        <v>47.549132776</v>
      </c>
      <c r="AK29" s="385">
        <v>40.105007432999997</v>
      </c>
      <c r="AL29" s="385" t="s">
        <v>84</v>
      </c>
      <c r="AM29" s="385">
        <v>44.374022742000001</v>
      </c>
      <c r="AN29" s="385" t="s">
        <v>84</v>
      </c>
      <c r="AO29" s="385" t="s">
        <v>84</v>
      </c>
      <c r="AP29" s="392">
        <v>44.865745777999997</v>
      </c>
      <c r="AQ29" s="392" t="s">
        <v>84</v>
      </c>
      <c r="AR29" s="386">
        <v>44.865745777999997</v>
      </c>
      <c r="AT29" s="364" t="s">
        <v>44</v>
      </c>
      <c r="AU29" s="385">
        <v>10.994273054000001</v>
      </c>
      <c r="AV29" s="385">
        <v>8.8893431249999999</v>
      </c>
      <c r="AW29" s="385" t="s">
        <v>84</v>
      </c>
      <c r="AX29" s="385">
        <v>35.417779353</v>
      </c>
      <c r="AY29" s="385" t="s">
        <v>84</v>
      </c>
      <c r="AZ29" s="385" t="s">
        <v>84</v>
      </c>
      <c r="BA29" s="392">
        <v>21.11506198</v>
      </c>
      <c r="BB29" s="392" t="s">
        <v>84</v>
      </c>
      <c r="BC29" s="386">
        <v>21.11506198</v>
      </c>
      <c r="BE29" s="364" t="s">
        <v>44</v>
      </c>
      <c r="BF29" s="385">
        <v>6.3621119909999999</v>
      </c>
      <c r="BG29" s="385">
        <v>5.0674790109999996</v>
      </c>
      <c r="BH29" s="385" t="s">
        <v>84</v>
      </c>
      <c r="BI29" s="385">
        <v>22.375110586000002</v>
      </c>
      <c r="BJ29" s="385" t="s">
        <v>84</v>
      </c>
      <c r="BK29" s="385" t="s">
        <v>84</v>
      </c>
      <c r="BL29" s="392">
        <v>13.012834907</v>
      </c>
      <c r="BM29" s="392" t="s">
        <v>84</v>
      </c>
      <c r="BN29" s="386">
        <v>13.012834907</v>
      </c>
      <c r="BP29" s="364" t="s">
        <v>44</v>
      </c>
      <c r="BQ29" s="385">
        <v>4.384095801</v>
      </c>
      <c r="BR29" s="385">
        <v>3.8358345439999999</v>
      </c>
      <c r="BS29" s="385" t="s">
        <v>84</v>
      </c>
      <c r="BT29" s="385">
        <v>4.6254076050000004</v>
      </c>
      <c r="BU29" s="385" t="s">
        <v>84</v>
      </c>
      <c r="BV29" s="385" t="s">
        <v>84</v>
      </c>
      <c r="BW29" s="392">
        <v>4.3906207400000001</v>
      </c>
      <c r="BX29" s="392" t="s">
        <v>84</v>
      </c>
      <c r="BY29" s="386">
        <v>4.3906207400000001</v>
      </c>
      <c r="CA29" s="364" t="s">
        <v>44</v>
      </c>
      <c r="CB29" s="385">
        <v>5.7140268680000004</v>
      </c>
      <c r="CC29" s="385">
        <v>15.929752127</v>
      </c>
      <c r="CD29" s="385" t="s">
        <v>84</v>
      </c>
      <c r="CE29" s="385">
        <v>11.108720977999999</v>
      </c>
      <c r="CF29" s="385" t="s">
        <v>84</v>
      </c>
      <c r="CG29" s="385" t="s">
        <v>84</v>
      </c>
      <c r="CH29" s="392">
        <v>9.8422339500000007</v>
      </c>
      <c r="CI29" s="392" t="s">
        <v>84</v>
      </c>
      <c r="CJ29" s="386">
        <v>9.8422339500000007</v>
      </c>
    </row>
    <row r="30" spans="1:88" s="323" customFormat="1" ht="15.75" customHeight="1" x14ac:dyDescent="0.25">
      <c r="B30" s="368" t="s">
        <v>105</v>
      </c>
      <c r="C30" s="369">
        <v>371.86964127200002</v>
      </c>
      <c r="D30" s="369">
        <v>346.618909809</v>
      </c>
      <c r="E30" s="369">
        <v>379.82063679999999</v>
      </c>
      <c r="F30" s="369">
        <v>401.004856964</v>
      </c>
      <c r="G30" s="369">
        <v>549.76225342500004</v>
      </c>
      <c r="H30" s="369">
        <v>990.47039084899995</v>
      </c>
      <c r="I30" s="370">
        <v>373.02902872099997</v>
      </c>
      <c r="J30" s="370">
        <v>717.96469460499998</v>
      </c>
      <c r="K30" s="355">
        <v>500.73732476499998</v>
      </c>
      <c r="M30" s="368" t="s">
        <v>105</v>
      </c>
      <c r="N30" s="369">
        <v>232.01426715299999</v>
      </c>
      <c r="O30" s="369">
        <v>227.643612171</v>
      </c>
      <c r="P30" s="369">
        <v>208.416817568</v>
      </c>
      <c r="Q30" s="369">
        <v>211.66639407599999</v>
      </c>
      <c r="R30" s="369">
        <v>326.619633722</v>
      </c>
      <c r="S30" s="369">
        <v>408.4057171</v>
      </c>
      <c r="T30" s="370">
        <v>218.71308637000001</v>
      </c>
      <c r="U30" s="370">
        <v>357.83443941899998</v>
      </c>
      <c r="V30" s="355">
        <v>270.22109988800003</v>
      </c>
      <c r="X30" s="368" t="s">
        <v>105</v>
      </c>
      <c r="Y30" s="387">
        <v>62.391290226999999</v>
      </c>
      <c r="Z30" s="387">
        <v>65.675474051999998</v>
      </c>
      <c r="AA30" s="387">
        <v>54.872431188999997</v>
      </c>
      <c r="AB30" s="387">
        <v>52.783997599999999</v>
      </c>
      <c r="AC30" s="387">
        <v>59.411069363999999</v>
      </c>
      <c r="AD30" s="387">
        <v>41.233510953</v>
      </c>
      <c r="AE30" s="393">
        <v>58.631653176999997</v>
      </c>
      <c r="AF30" s="393">
        <v>49.840116387999998</v>
      </c>
      <c r="AG30" s="388">
        <v>53.964641045</v>
      </c>
      <c r="AI30" s="368" t="s">
        <v>105</v>
      </c>
      <c r="AJ30" s="387">
        <v>54.284725457</v>
      </c>
      <c r="AK30" s="387">
        <v>56.384727081000001</v>
      </c>
      <c r="AL30" s="387">
        <v>48.243242455999997</v>
      </c>
      <c r="AM30" s="387">
        <v>42.069836950000003</v>
      </c>
      <c r="AN30" s="387">
        <v>42.816930372000002</v>
      </c>
      <c r="AO30" s="387">
        <v>32.565258677000003</v>
      </c>
      <c r="AP30" s="393">
        <v>49.770520974</v>
      </c>
      <c r="AQ30" s="393">
        <v>37.419161017999997</v>
      </c>
      <c r="AR30" s="388">
        <v>43.213766661000001</v>
      </c>
      <c r="AT30" s="368" t="s">
        <v>105</v>
      </c>
      <c r="AU30" s="387">
        <v>13.92891646</v>
      </c>
      <c r="AV30" s="387">
        <v>16.147704893</v>
      </c>
      <c r="AW30" s="387">
        <v>18.514873310999999</v>
      </c>
      <c r="AX30" s="387">
        <v>26.842825190999999</v>
      </c>
      <c r="AY30" s="387">
        <v>24.360180239000002</v>
      </c>
      <c r="AZ30" s="387">
        <v>19.862864653999999</v>
      </c>
      <c r="BA30" s="393">
        <v>19.668314183</v>
      </c>
      <c r="BB30" s="393">
        <v>21.992227677999999</v>
      </c>
      <c r="BC30" s="388">
        <v>20.901970224999999</v>
      </c>
      <c r="BE30" s="368" t="s">
        <v>105</v>
      </c>
      <c r="BF30" s="387">
        <v>9.5959516730000001</v>
      </c>
      <c r="BG30" s="387">
        <v>11.8116644</v>
      </c>
      <c r="BH30" s="387">
        <v>13.820430539</v>
      </c>
      <c r="BI30" s="387">
        <v>19.128918245000001</v>
      </c>
      <c r="BJ30" s="387">
        <v>19.628016509999998</v>
      </c>
      <c r="BK30" s="387">
        <v>14.428741269</v>
      </c>
      <c r="BL30" s="393">
        <v>14.246650381</v>
      </c>
      <c r="BM30" s="393">
        <v>16.890464099999999</v>
      </c>
      <c r="BN30" s="388">
        <v>15.65012636</v>
      </c>
      <c r="BP30" s="368" t="s">
        <v>105</v>
      </c>
      <c r="BQ30" s="387">
        <v>11.639008763</v>
      </c>
      <c r="BR30" s="387">
        <v>7.9945377649999996</v>
      </c>
      <c r="BS30" s="387">
        <v>17.389651479000001</v>
      </c>
      <c r="BT30" s="387">
        <v>12.0787817</v>
      </c>
      <c r="BU30" s="387">
        <v>8.3479736889999998</v>
      </c>
      <c r="BV30" s="387">
        <v>34.776446628999999</v>
      </c>
      <c r="BW30" s="393">
        <v>12.120193851</v>
      </c>
      <c r="BX30" s="393">
        <v>22.263245807000001</v>
      </c>
      <c r="BY30" s="388">
        <v>17.504661627000001</v>
      </c>
      <c r="CA30" s="368" t="s">
        <v>105</v>
      </c>
      <c r="CB30" s="387">
        <v>15.064906477999999</v>
      </c>
      <c r="CC30" s="387">
        <v>15.989238053999999</v>
      </c>
      <c r="CD30" s="387">
        <v>15.281485025</v>
      </c>
      <c r="CE30" s="387">
        <v>11.949698352</v>
      </c>
      <c r="CF30" s="387">
        <v>16.702577943000001</v>
      </c>
      <c r="CG30" s="387">
        <v>17.339525376000001</v>
      </c>
      <c r="CH30" s="393">
        <v>14.512138664</v>
      </c>
      <c r="CI30" s="393">
        <v>17.037947182</v>
      </c>
      <c r="CJ30" s="388">
        <v>15.852971248999999</v>
      </c>
    </row>
    <row r="31" spans="1:88" s="351" customFormat="1" ht="15.75" customHeight="1" x14ac:dyDescent="0.25">
      <c r="B31" s="364" t="s">
        <v>106</v>
      </c>
      <c r="C31" s="365">
        <v>262.451335637</v>
      </c>
      <c r="D31" s="365">
        <v>326.40116042199998</v>
      </c>
      <c r="E31" s="365">
        <v>360.65701976600002</v>
      </c>
      <c r="F31" s="365">
        <v>392.18878580199998</v>
      </c>
      <c r="G31" s="365">
        <v>563.19122101699998</v>
      </c>
      <c r="H31" s="365">
        <v>545.759103514</v>
      </c>
      <c r="I31" s="366">
        <v>361.58365847599998</v>
      </c>
      <c r="J31" s="366">
        <v>557.30252022399998</v>
      </c>
      <c r="K31" s="367">
        <v>474.25012944000002</v>
      </c>
      <c r="M31" s="364" t="s">
        <v>106</v>
      </c>
      <c r="N31" s="365">
        <v>183.992586238</v>
      </c>
      <c r="O31" s="365">
        <v>218.22284526999999</v>
      </c>
      <c r="P31" s="365">
        <v>233.24690691000001</v>
      </c>
      <c r="Q31" s="365">
        <v>242.70922528299999</v>
      </c>
      <c r="R31" s="365">
        <v>307.05210454399997</v>
      </c>
      <c r="S31" s="365">
        <v>298.37457740299999</v>
      </c>
      <c r="T31" s="366">
        <v>231.83052258699999</v>
      </c>
      <c r="U31" s="366">
        <v>304.12077041600003</v>
      </c>
      <c r="V31" s="367">
        <v>273.44473920000001</v>
      </c>
      <c r="X31" s="364" t="s">
        <v>106</v>
      </c>
      <c r="Y31" s="385">
        <v>70.105410509999999</v>
      </c>
      <c r="Z31" s="385">
        <v>66.857251668000004</v>
      </c>
      <c r="AA31" s="385">
        <v>64.672776107999994</v>
      </c>
      <c r="AB31" s="385">
        <v>61.885814707000002</v>
      </c>
      <c r="AC31" s="385">
        <v>54.520044540000001</v>
      </c>
      <c r="AD31" s="385">
        <v>54.671479683999998</v>
      </c>
      <c r="AE31" s="392">
        <v>64.115320799000003</v>
      </c>
      <c r="AF31" s="392">
        <v>54.570140879999997</v>
      </c>
      <c r="AG31" s="386">
        <v>57.658337283999998</v>
      </c>
      <c r="AI31" s="364" t="s">
        <v>106</v>
      </c>
      <c r="AJ31" s="385">
        <v>55.165289600000001</v>
      </c>
      <c r="AK31" s="385">
        <v>51.095227454000003</v>
      </c>
      <c r="AL31" s="385">
        <v>45.241258393999999</v>
      </c>
      <c r="AM31" s="385">
        <v>44.690862154000001</v>
      </c>
      <c r="AN31" s="385">
        <v>48.101559061000003</v>
      </c>
      <c r="AO31" s="385">
        <v>36.128031196000002</v>
      </c>
      <c r="AP31" s="392">
        <v>46.698909905000001</v>
      </c>
      <c r="AQ31" s="392">
        <v>44.140589961000003</v>
      </c>
      <c r="AR31" s="386">
        <v>44.968295097000002</v>
      </c>
      <c r="AT31" s="364" t="s">
        <v>106</v>
      </c>
      <c r="AU31" s="385">
        <v>12.418663993999999</v>
      </c>
      <c r="AV31" s="385">
        <v>14.757379591999999</v>
      </c>
      <c r="AW31" s="385">
        <v>16.593435047</v>
      </c>
      <c r="AX31" s="385">
        <v>24.569445600000002</v>
      </c>
      <c r="AY31" s="385">
        <v>29.930562129999998</v>
      </c>
      <c r="AZ31" s="385">
        <v>36.271109418000002</v>
      </c>
      <c r="BA31" s="392">
        <v>19.504481369000001</v>
      </c>
      <c r="BB31" s="392">
        <v>32.02808194</v>
      </c>
      <c r="BC31" s="386">
        <v>27.976263266</v>
      </c>
      <c r="BE31" s="364" t="s">
        <v>106</v>
      </c>
      <c r="BF31" s="385">
        <v>8.9873346430000005</v>
      </c>
      <c r="BG31" s="385">
        <v>10.538740969999999</v>
      </c>
      <c r="BH31" s="385">
        <v>11.90718393</v>
      </c>
      <c r="BI31" s="385">
        <v>18.210328749999999</v>
      </c>
      <c r="BJ31" s="385">
        <v>16.381704211999999</v>
      </c>
      <c r="BK31" s="385">
        <v>28.037872555</v>
      </c>
      <c r="BL31" s="392">
        <v>14.233825939000001</v>
      </c>
      <c r="BM31" s="392">
        <v>20.237687440999999</v>
      </c>
      <c r="BN31" s="386">
        <v>18.295230236999998</v>
      </c>
      <c r="BP31" s="364" t="s">
        <v>106</v>
      </c>
      <c r="BQ31" s="385">
        <v>7.4625684530000003</v>
      </c>
      <c r="BR31" s="385">
        <v>6.0206306820000002</v>
      </c>
      <c r="BS31" s="385">
        <v>7.1450579310000002</v>
      </c>
      <c r="BT31" s="385">
        <v>5.3572386439999997</v>
      </c>
      <c r="BU31" s="385">
        <v>10.828192802</v>
      </c>
      <c r="BV31" s="385">
        <v>3.5196686110000002</v>
      </c>
      <c r="BW31" s="392">
        <v>6.0661681139999999</v>
      </c>
      <c r="BX31" s="392">
        <v>8.4104560399999997</v>
      </c>
      <c r="BY31" s="386">
        <v>7.6519976769999998</v>
      </c>
      <c r="CA31" s="364" t="s">
        <v>106</v>
      </c>
      <c r="CB31" s="385">
        <v>14.272644261</v>
      </c>
      <c r="CC31" s="385">
        <v>18.790649931000001</v>
      </c>
      <c r="CD31" s="385">
        <v>14.485220433</v>
      </c>
      <c r="CE31" s="385">
        <v>17.984951794000001</v>
      </c>
      <c r="CF31" s="385">
        <v>16.006122779999998</v>
      </c>
      <c r="CG31" s="385">
        <v>18.365894264000001</v>
      </c>
      <c r="CH31" s="392">
        <v>17.177236723</v>
      </c>
      <c r="CI31" s="392">
        <v>16.786760036</v>
      </c>
      <c r="CJ31" s="386">
        <v>16.913092772999999</v>
      </c>
    </row>
    <row r="32" spans="1:88" s="323" customFormat="1" ht="15.75" customHeight="1" x14ac:dyDescent="0.25">
      <c r="B32" s="368" t="s">
        <v>107</v>
      </c>
      <c r="C32" s="369">
        <v>522.470476803</v>
      </c>
      <c r="D32" s="369">
        <v>402.76958261099998</v>
      </c>
      <c r="E32" s="369">
        <v>359.065496505</v>
      </c>
      <c r="F32" s="369">
        <v>493.308776819</v>
      </c>
      <c r="G32" s="369">
        <v>623.65625983300004</v>
      </c>
      <c r="H32" s="369">
        <v>484.015589444</v>
      </c>
      <c r="I32" s="370">
        <v>428.35516829599999</v>
      </c>
      <c r="J32" s="370">
        <v>575.639215111</v>
      </c>
      <c r="K32" s="355">
        <v>490.63018460500001</v>
      </c>
      <c r="M32" s="368" t="s">
        <v>107</v>
      </c>
      <c r="N32" s="369">
        <v>377.48237104499998</v>
      </c>
      <c r="O32" s="369">
        <v>285.14253145100002</v>
      </c>
      <c r="P32" s="369">
        <v>224.92969150499999</v>
      </c>
      <c r="Q32" s="369">
        <v>263.78599905599998</v>
      </c>
      <c r="R32" s="369">
        <v>405.94236703500002</v>
      </c>
      <c r="S32" s="369">
        <v>220.17762544799999</v>
      </c>
      <c r="T32" s="370">
        <v>265.98097058799999</v>
      </c>
      <c r="U32" s="370">
        <v>342.06503187300001</v>
      </c>
      <c r="V32" s="355">
        <v>298.15102742599998</v>
      </c>
      <c r="X32" s="368" t="s">
        <v>107</v>
      </c>
      <c r="Y32" s="387">
        <v>72.249512232000001</v>
      </c>
      <c r="Z32" s="387">
        <v>70.795448257000004</v>
      </c>
      <c r="AA32" s="387">
        <v>62.643081469999998</v>
      </c>
      <c r="AB32" s="387">
        <v>53.472796643999999</v>
      </c>
      <c r="AC32" s="387">
        <v>65.090722756000005</v>
      </c>
      <c r="AD32" s="387">
        <v>45.489779720000001</v>
      </c>
      <c r="AE32" s="393">
        <v>62.093559333999998</v>
      </c>
      <c r="AF32" s="393">
        <v>59.423510923999999</v>
      </c>
      <c r="AG32" s="388">
        <v>60.768993995999999</v>
      </c>
      <c r="AI32" s="368" t="s">
        <v>107</v>
      </c>
      <c r="AJ32" s="387">
        <v>58.305998811999999</v>
      </c>
      <c r="AK32" s="387">
        <v>58.245020033000003</v>
      </c>
      <c r="AL32" s="387">
        <v>47.342360319999997</v>
      </c>
      <c r="AM32" s="387">
        <v>39.789970117000003</v>
      </c>
      <c r="AN32" s="387">
        <v>51.536689842999998</v>
      </c>
      <c r="AO32" s="387">
        <v>44.559479494000001</v>
      </c>
      <c r="AP32" s="393">
        <v>48.380648739000002</v>
      </c>
      <c r="AQ32" s="393">
        <v>49.519372158000003</v>
      </c>
      <c r="AR32" s="388">
        <v>48.945549946</v>
      </c>
      <c r="AT32" s="368" t="s">
        <v>107</v>
      </c>
      <c r="AU32" s="387">
        <v>14.314499037999999</v>
      </c>
      <c r="AV32" s="387">
        <v>13.19265848</v>
      </c>
      <c r="AW32" s="387">
        <v>19.848102684000001</v>
      </c>
      <c r="AX32" s="387">
        <v>22.747183775</v>
      </c>
      <c r="AY32" s="387">
        <v>22.870661666</v>
      </c>
      <c r="AZ32" s="387">
        <v>37.821315185000003</v>
      </c>
      <c r="BA32" s="393">
        <v>18.599009669000001</v>
      </c>
      <c r="BB32" s="393">
        <v>27.193337383999999</v>
      </c>
      <c r="BC32" s="388">
        <v>22.862508619</v>
      </c>
      <c r="BE32" s="368" t="s">
        <v>107</v>
      </c>
      <c r="BF32" s="387">
        <v>9.8404569720000001</v>
      </c>
      <c r="BG32" s="387">
        <v>10.165324032999999</v>
      </c>
      <c r="BH32" s="387">
        <v>16.079491180000002</v>
      </c>
      <c r="BI32" s="387">
        <v>15.890877802</v>
      </c>
      <c r="BJ32" s="387">
        <v>14.702625463</v>
      </c>
      <c r="BK32" s="387">
        <v>26.003369143</v>
      </c>
      <c r="BL32" s="393">
        <v>13.782152449</v>
      </c>
      <c r="BM32" s="393">
        <v>17.970004393</v>
      </c>
      <c r="BN32" s="388">
        <v>15.859674154</v>
      </c>
      <c r="BP32" s="368" t="s">
        <v>107</v>
      </c>
      <c r="BQ32" s="387">
        <v>5.8461357280000001</v>
      </c>
      <c r="BR32" s="387">
        <v>8.4451165039999996</v>
      </c>
      <c r="BS32" s="387">
        <v>9.1347572209999992</v>
      </c>
      <c r="BT32" s="387">
        <v>9.7687740719999994</v>
      </c>
      <c r="BU32" s="387">
        <v>6.8825541589999997</v>
      </c>
      <c r="BV32" s="387">
        <v>3.603591593</v>
      </c>
      <c r="BW32" s="393">
        <v>8.9746732530000006</v>
      </c>
      <c r="BX32" s="393">
        <v>5.9345091889999999</v>
      </c>
      <c r="BY32" s="388">
        <v>7.4664998709999999</v>
      </c>
      <c r="CA32" s="368" t="s">
        <v>107</v>
      </c>
      <c r="CB32" s="387">
        <v>16.331140439999999</v>
      </c>
      <c r="CC32" s="387">
        <v>18.248774658999999</v>
      </c>
      <c r="CD32" s="387">
        <v>13.217649013000001</v>
      </c>
      <c r="CE32" s="387">
        <v>11.413900330000001</v>
      </c>
      <c r="CF32" s="387">
        <v>19.583160303</v>
      </c>
      <c r="CG32" s="387">
        <v>22.578767381999999</v>
      </c>
      <c r="CH32" s="393">
        <v>14.252500488000001</v>
      </c>
      <c r="CI32" s="393">
        <v>20.449278829000001</v>
      </c>
      <c r="CJ32" s="388">
        <v>17.326616210000001</v>
      </c>
    </row>
    <row r="33" spans="2:88" s="351" customFormat="1" ht="15.75" customHeight="1" x14ac:dyDescent="0.25">
      <c r="B33" s="364" t="s">
        <v>108</v>
      </c>
      <c r="C33" s="365">
        <v>387.93662121800003</v>
      </c>
      <c r="D33" s="365">
        <v>411.42347485200003</v>
      </c>
      <c r="E33" s="365">
        <v>373.60425210300002</v>
      </c>
      <c r="F33" s="365">
        <v>511.60273091200003</v>
      </c>
      <c r="G33" s="365">
        <v>540.19723855300003</v>
      </c>
      <c r="H33" s="365">
        <v>831.74081171199998</v>
      </c>
      <c r="I33" s="366">
        <v>433.65262722599999</v>
      </c>
      <c r="J33" s="366">
        <v>678.78682931000003</v>
      </c>
      <c r="K33" s="367">
        <v>528.41359532800004</v>
      </c>
      <c r="M33" s="364" t="s">
        <v>108</v>
      </c>
      <c r="N33" s="365">
        <v>251.906257737</v>
      </c>
      <c r="O33" s="365">
        <v>268.10218660100003</v>
      </c>
      <c r="P33" s="365">
        <v>241.153728008</v>
      </c>
      <c r="Q33" s="365">
        <v>322.11676453000001</v>
      </c>
      <c r="R33" s="365">
        <v>318.86684266899999</v>
      </c>
      <c r="S33" s="365">
        <v>503.66367666899998</v>
      </c>
      <c r="T33" s="366">
        <v>278.18538766400002</v>
      </c>
      <c r="U33" s="366">
        <v>406.71277705099999</v>
      </c>
      <c r="V33" s="367">
        <v>327.86992675499999</v>
      </c>
      <c r="X33" s="364" t="s">
        <v>108</v>
      </c>
      <c r="Y33" s="385">
        <v>64.934900177000003</v>
      </c>
      <c r="Z33" s="385">
        <v>65.164533136000003</v>
      </c>
      <c r="AA33" s="385">
        <v>64.547907753000004</v>
      </c>
      <c r="AB33" s="385">
        <v>62.962284027999999</v>
      </c>
      <c r="AC33" s="385">
        <v>59.027854996999999</v>
      </c>
      <c r="AD33" s="385">
        <v>60.555364072000003</v>
      </c>
      <c r="AE33" s="392">
        <v>64.149360616999999</v>
      </c>
      <c r="AF33" s="392">
        <v>59.917599971999998</v>
      </c>
      <c r="AG33" s="386">
        <v>62.047973339999999</v>
      </c>
      <c r="AI33" s="364" t="s">
        <v>108</v>
      </c>
      <c r="AJ33" s="385">
        <v>42.764440172</v>
      </c>
      <c r="AK33" s="385">
        <v>43.393911676999998</v>
      </c>
      <c r="AL33" s="385">
        <v>50.585633412</v>
      </c>
      <c r="AM33" s="385">
        <v>48.709690514000002</v>
      </c>
      <c r="AN33" s="385">
        <v>46.331397656</v>
      </c>
      <c r="AO33" s="385">
        <v>54.900230919000002</v>
      </c>
      <c r="AP33" s="392">
        <v>46.765103621000002</v>
      </c>
      <c r="AQ33" s="392">
        <v>51.322580010000003</v>
      </c>
      <c r="AR33" s="386">
        <v>49.02823325</v>
      </c>
      <c r="AT33" s="364" t="s">
        <v>108</v>
      </c>
      <c r="AU33" s="385">
        <v>16.883602707000001</v>
      </c>
      <c r="AV33" s="385">
        <v>15.323522204</v>
      </c>
      <c r="AW33" s="385">
        <v>17.927913797999999</v>
      </c>
      <c r="AX33" s="385">
        <v>19.438699935999999</v>
      </c>
      <c r="AY33" s="385">
        <v>22.943199585999999</v>
      </c>
      <c r="AZ33" s="385">
        <v>24.458782291999999</v>
      </c>
      <c r="BA33" s="392">
        <v>17.629455051000001</v>
      </c>
      <c r="BB33" s="392">
        <v>23.825997678</v>
      </c>
      <c r="BC33" s="386">
        <v>20.706504282000001</v>
      </c>
      <c r="BE33" s="364" t="s">
        <v>108</v>
      </c>
      <c r="BF33" s="385">
        <v>11.840251344</v>
      </c>
      <c r="BG33" s="385">
        <v>10.751741671</v>
      </c>
      <c r="BH33" s="385">
        <v>13.436333685999999</v>
      </c>
      <c r="BI33" s="385">
        <v>14.496792264</v>
      </c>
      <c r="BJ33" s="385">
        <v>19.534757461000002</v>
      </c>
      <c r="BK33" s="385">
        <v>18.711279877999999</v>
      </c>
      <c r="BL33" s="392">
        <v>12.868633436</v>
      </c>
      <c r="BM33" s="392">
        <v>19.055097435</v>
      </c>
      <c r="BN33" s="386">
        <v>15.940677871</v>
      </c>
      <c r="BP33" s="364" t="s">
        <v>108</v>
      </c>
      <c r="BQ33" s="385">
        <v>10.729147316000001</v>
      </c>
      <c r="BR33" s="385">
        <v>8.4422101000000005</v>
      </c>
      <c r="BS33" s="385">
        <v>6.8777000270000004</v>
      </c>
      <c r="BT33" s="385">
        <v>10.020038799</v>
      </c>
      <c r="BU33" s="385">
        <v>11.081724154</v>
      </c>
      <c r="BV33" s="385">
        <v>9.6073345870000004</v>
      </c>
      <c r="BW33" s="392">
        <v>9.0534837279999998</v>
      </c>
      <c r="BX33" s="392">
        <v>10.222920281</v>
      </c>
      <c r="BY33" s="386">
        <v>9.634196888</v>
      </c>
      <c r="CA33" s="364" t="s">
        <v>108</v>
      </c>
      <c r="CB33" s="385">
        <v>14.868301771</v>
      </c>
      <c r="CC33" s="385">
        <v>14.698607985000001</v>
      </c>
      <c r="CD33" s="385">
        <v>16.723461930999999</v>
      </c>
      <c r="CE33" s="385">
        <v>16.27103121</v>
      </c>
      <c r="CF33" s="385">
        <v>14.881933288000001</v>
      </c>
      <c r="CG33" s="385">
        <v>23.177958950000001</v>
      </c>
      <c r="CH33" s="392">
        <v>15.720040404000001</v>
      </c>
      <c r="CI33" s="392">
        <v>19.714210404999999</v>
      </c>
      <c r="CJ33" s="386">
        <v>17.703446066000001</v>
      </c>
    </row>
    <row r="34" spans="2:88" s="323" customFormat="1" ht="15.75" customHeight="1" x14ac:dyDescent="0.25">
      <c r="B34" s="368" t="s">
        <v>109</v>
      </c>
      <c r="C34" s="369">
        <v>483.75009395699999</v>
      </c>
      <c r="D34" s="369">
        <v>460.34360332799997</v>
      </c>
      <c r="E34" s="369">
        <v>469.16271219499998</v>
      </c>
      <c r="F34" s="369">
        <v>528.66340521799998</v>
      </c>
      <c r="G34" s="369">
        <v>474.15513693700001</v>
      </c>
      <c r="H34" s="369">
        <v>813.76355077200003</v>
      </c>
      <c r="I34" s="370">
        <v>482.142482422</v>
      </c>
      <c r="J34" s="370">
        <v>634.08318745400004</v>
      </c>
      <c r="K34" s="355">
        <v>550.71730665099994</v>
      </c>
      <c r="M34" s="368" t="s">
        <v>109</v>
      </c>
      <c r="N34" s="369">
        <v>325.18175382999999</v>
      </c>
      <c r="O34" s="369">
        <v>299.52185108899999</v>
      </c>
      <c r="P34" s="369">
        <v>294.34258421099997</v>
      </c>
      <c r="Q34" s="369">
        <v>333.95137876199999</v>
      </c>
      <c r="R34" s="369">
        <v>302.57956616000001</v>
      </c>
      <c r="S34" s="369">
        <v>550.770656476</v>
      </c>
      <c r="T34" s="370">
        <v>310.388699519</v>
      </c>
      <c r="U34" s="370">
        <v>419.457463211</v>
      </c>
      <c r="V34" s="355">
        <v>359.61429247299998</v>
      </c>
      <c r="X34" s="368" t="s">
        <v>109</v>
      </c>
      <c r="Y34" s="387">
        <v>67.221021327000003</v>
      </c>
      <c r="Z34" s="387">
        <v>65.064844808000004</v>
      </c>
      <c r="AA34" s="387">
        <v>62.737846926000003</v>
      </c>
      <c r="AB34" s="387">
        <v>63.168998547000001</v>
      </c>
      <c r="AC34" s="387">
        <v>63.814465474999999</v>
      </c>
      <c r="AD34" s="387">
        <v>67.681902925000003</v>
      </c>
      <c r="AE34" s="393">
        <v>64.376965489</v>
      </c>
      <c r="AF34" s="393">
        <v>66.151803345000005</v>
      </c>
      <c r="AG34" s="388">
        <v>65.299253923999999</v>
      </c>
      <c r="AI34" s="368" t="s">
        <v>109</v>
      </c>
      <c r="AJ34" s="387">
        <v>48.994333398000002</v>
      </c>
      <c r="AK34" s="387">
        <v>41.608709742999999</v>
      </c>
      <c r="AL34" s="387">
        <v>45.988457244999999</v>
      </c>
      <c r="AM34" s="387">
        <v>49.890809595</v>
      </c>
      <c r="AN34" s="387">
        <v>48.071311940000001</v>
      </c>
      <c r="AO34" s="387">
        <v>58.486777353999997</v>
      </c>
      <c r="AP34" s="393">
        <v>46.120180326000003</v>
      </c>
      <c r="AQ34" s="393">
        <v>54.366038631999999</v>
      </c>
      <c r="AR34" s="388">
        <v>50.405112451999997</v>
      </c>
      <c r="AT34" s="368" t="s">
        <v>109</v>
      </c>
      <c r="AU34" s="387">
        <v>13.18161924</v>
      </c>
      <c r="AV34" s="387">
        <v>14.711086564</v>
      </c>
      <c r="AW34" s="387">
        <v>14.939425335999999</v>
      </c>
      <c r="AX34" s="387">
        <v>19.914517359000001</v>
      </c>
      <c r="AY34" s="387">
        <v>23.089550672000001</v>
      </c>
      <c r="AZ34" s="387">
        <v>18.361098686999998</v>
      </c>
      <c r="BA34" s="393">
        <v>15.763367542999999</v>
      </c>
      <c r="BB34" s="393">
        <v>20.231847080000001</v>
      </c>
      <c r="BC34" s="388">
        <v>18.085397684</v>
      </c>
      <c r="BE34" s="368" t="s">
        <v>109</v>
      </c>
      <c r="BF34" s="387">
        <v>10.052762019999999</v>
      </c>
      <c r="BG34" s="387">
        <v>9.3957242559999994</v>
      </c>
      <c r="BH34" s="387">
        <v>11.057219337999999</v>
      </c>
      <c r="BI34" s="387">
        <v>14.525415128000001</v>
      </c>
      <c r="BJ34" s="387">
        <v>18.695187229999998</v>
      </c>
      <c r="BK34" s="387">
        <v>14.789518404000001</v>
      </c>
      <c r="BL34" s="393">
        <v>11.204140056</v>
      </c>
      <c r="BM34" s="393">
        <v>16.334743713000002</v>
      </c>
      <c r="BN34" s="388">
        <v>13.870240736</v>
      </c>
      <c r="BP34" s="368" t="s">
        <v>109</v>
      </c>
      <c r="BQ34" s="387">
        <v>9.1673871729999998</v>
      </c>
      <c r="BR34" s="387">
        <v>9.4885044070000006</v>
      </c>
      <c r="BS34" s="387">
        <v>9.8381691900000003</v>
      </c>
      <c r="BT34" s="387">
        <v>8.6411322239999997</v>
      </c>
      <c r="BU34" s="387">
        <v>6.3885942179999997</v>
      </c>
      <c r="BV34" s="387">
        <v>7.7135496559999996</v>
      </c>
      <c r="BW34" s="393">
        <v>9.3164187120000008</v>
      </c>
      <c r="BX34" s="393">
        <v>7.1893488679999997</v>
      </c>
      <c r="BY34" s="388">
        <v>8.2110941270000009</v>
      </c>
      <c r="CA34" s="368" t="s">
        <v>109</v>
      </c>
      <c r="CB34" s="387">
        <v>17.254120390000001</v>
      </c>
      <c r="CC34" s="387">
        <v>15.83726955</v>
      </c>
      <c r="CD34" s="387">
        <v>13.830779128</v>
      </c>
      <c r="CE34" s="387">
        <v>16.087498662000002</v>
      </c>
      <c r="CF34" s="387">
        <v>18.705964856000001</v>
      </c>
      <c r="CG34" s="387">
        <v>17.816348484999999</v>
      </c>
      <c r="CH34" s="393">
        <v>15.623634925999999</v>
      </c>
      <c r="CI34" s="393">
        <v>18.168313229999999</v>
      </c>
      <c r="CJ34" s="388">
        <v>16.945968321999999</v>
      </c>
    </row>
    <row r="35" spans="2:88" s="351" customFormat="1" ht="15.75" customHeight="1" x14ac:dyDescent="0.25">
      <c r="B35" s="364" t="s">
        <v>53</v>
      </c>
      <c r="C35" s="365">
        <v>700.71551663399998</v>
      </c>
      <c r="D35" s="365">
        <v>380.40126586000002</v>
      </c>
      <c r="E35" s="365">
        <v>355.242737363</v>
      </c>
      <c r="F35" s="365">
        <v>410.20885237599998</v>
      </c>
      <c r="G35" s="365">
        <v>529.513445381</v>
      </c>
      <c r="H35" s="365">
        <v>674.33107348099998</v>
      </c>
      <c r="I35" s="366">
        <v>381.91188386599998</v>
      </c>
      <c r="J35" s="366">
        <v>604.81863705599994</v>
      </c>
      <c r="K35" s="367">
        <v>489.86196807800002</v>
      </c>
      <c r="M35" s="364" t="s">
        <v>53</v>
      </c>
      <c r="N35" s="365">
        <v>502.75470990500003</v>
      </c>
      <c r="O35" s="365">
        <v>229.575590146</v>
      </c>
      <c r="P35" s="365">
        <v>197.983356888</v>
      </c>
      <c r="Q35" s="365">
        <v>273.51163449199998</v>
      </c>
      <c r="R35" s="365">
        <v>322.98131939400002</v>
      </c>
      <c r="S35" s="365">
        <v>385.81804057800002</v>
      </c>
      <c r="T35" s="366">
        <v>231.54837093800001</v>
      </c>
      <c r="U35" s="366">
        <v>355.65642528500001</v>
      </c>
      <c r="V35" s="367">
        <v>291.65186590299999</v>
      </c>
      <c r="X35" s="364" t="s">
        <v>53</v>
      </c>
      <c r="Y35" s="385">
        <v>71.748762224999993</v>
      </c>
      <c r="Z35" s="385">
        <v>60.350900680000002</v>
      </c>
      <c r="AA35" s="385">
        <v>55.731852072999999</v>
      </c>
      <c r="AB35" s="385">
        <v>66.676190167000001</v>
      </c>
      <c r="AC35" s="385">
        <v>60.995867472999997</v>
      </c>
      <c r="AD35" s="385">
        <v>57.214928356999998</v>
      </c>
      <c r="AE35" s="392">
        <v>60.628742053000003</v>
      </c>
      <c r="AF35" s="392">
        <v>58.803813820000002</v>
      </c>
      <c r="AG35" s="386">
        <v>59.537560560000003</v>
      </c>
      <c r="AI35" s="364" t="s">
        <v>53</v>
      </c>
      <c r="AJ35" s="385">
        <v>50.633110309999999</v>
      </c>
      <c r="AK35" s="385">
        <v>53.392754541999999</v>
      </c>
      <c r="AL35" s="385">
        <v>50.902440544999997</v>
      </c>
      <c r="AM35" s="385">
        <v>49.298125341000002</v>
      </c>
      <c r="AN35" s="385">
        <v>55.956905036999999</v>
      </c>
      <c r="AO35" s="385">
        <v>51.311364578000003</v>
      </c>
      <c r="AP35" s="392">
        <v>51.315132591999998</v>
      </c>
      <c r="AQ35" s="392">
        <v>53.263586361999998</v>
      </c>
      <c r="AR35" s="386">
        <v>52.480173856</v>
      </c>
      <c r="AT35" s="364" t="s">
        <v>53</v>
      </c>
      <c r="AU35" s="385">
        <v>8.3097543280000004</v>
      </c>
      <c r="AV35" s="385">
        <v>17.555564947000001</v>
      </c>
      <c r="AW35" s="385">
        <v>18.662808324</v>
      </c>
      <c r="AX35" s="385">
        <v>18.325756513000002</v>
      </c>
      <c r="AY35" s="385">
        <v>22.427295985000001</v>
      </c>
      <c r="AZ35" s="385">
        <v>24.966311236999999</v>
      </c>
      <c r="BA35" s="392">
        <v>17.962639454000001</v>
      </c>
      <c r="BB35" s="392">
        <v>23.899326473999999</v>
      </c>
      <c r="BC35" s="386">
        <v>21.512369734</v>
      </c>
      <c r="BE35" s="364" t="s">
        <v>53</v>
      </c>
      <c r="BF35" s="385">
        <v>5.5063128509999997</v>
      </c>
      <c r="BG35" s="385">
        <v>12.787717719</v>
      </c>
      <c r="BH35" s="385">
        <v>12.707494551</v>
      </c>
      <c r="BI35" s="385">
        <v>14.042990943</v>
      </c>
      <c r="BJ35" s="385">
        <v>16.991597687999999</v>
      </c>
      <c r="BK35" s="385">
        <v>19.560715088999999</v>
      </c>
      <c r="BL35" s="392">
        <v>12.936186592</v>
      </c>
      <c r="BM35" s="392">
        <v>18.481080329000001</v>
      </c>
      <c r="BN35" s="386">
        <v>16.251651452000001</v>
      </c>
      <c r="BP35" s="364" t="s">
        <v>53</v>
      </c>
      <c r="BQ35" s="385">
        <v>12.540442954</v>
      </c>
      <c r="BR35" s="385">
        <v>11.319070192</v>
      </c>
      <c r="BS35" s="385">
        <v>16.278180483</v>
      </c>
      <c r="BT35" s="385">
        <v>6.9138946499999996</v>
      </c>
      <c r="BU35" s="385">
        <v>10.801819198</v>
      </c>
      <c r="BV35" s="385">
        <v>12.154119544</v>
      </c>
      <c r="BW35" s="392">
        <v>11.964922053</v>
      </c>
      <c r="BX35" s="392">
        <v>11.585834709</v>
      </c>
      <c r="BY35" s="386">
        <v>11.738253909000001</v>
      </c>
      <c r="CA35" s="364" t="s">
        <v>53</v>
      </c>
      <c r="CB35" s="385">
        <v>24.816622322000001</v>
      </c>
      <c r="CC35" s="385">
        <v>16.739078827</v>
      </c>
      <c r="CD35" s="385">
        <v>18.690509679000002</v>
      </c>
      <c r="CE35" s="385">
        <v>17.930052176</v>
      </c>
      <c r="CF35" s="385">
        <v>23.006489261999999</v>
      </c>
      <c r="CG35" s="385">
        <v>27.682052033000002</v>
      </c>
      <c r="CH35" s="392">
        <v>17.952853008999998</v>
      </c>
      <c r="CI35" s="392">
        <v>25.717213803</v>
      </c>
      <c r="CJ35" s="386">
        <v>22.595406427</v>
      </c>
    </row>
    <row r="36" spans="2:88" s="323" customFormat="1" ht="15.75" customHeight="1" x14ac:dyDescent="0.25">
      <c r="B36" s="368" t="s">
        <v>75</v>
      </c>
      <c r="C36" s="369">
        <v>585.18279635399995</v>
      </c>
      <c r="D36" s="369">
        <v>404.54994863500002</v>
      </c>
      <c r="E36" s="369">
        <v>453.18136392999997</v>
      </c>
      <c r="F36" s="369">
        <v>458.34590833700003</v>
      </c>
      <c r="G36" s="369">
        <v>478.063674037</v>
      </c>
      <c r="H36" s="369">
        <v>557.25470369100003</v>
      </c>
      <c r="I36" s="370">
        <v>457.14082462699997</v>
      </c>
      <c r="J36" s="370">
        <v>537.40429686699997</v>
      </c>
      <c r="K36" s="355">
        <v>517.01872201599997</v>
      </c>
      <c r="M36" s="368" t="s">
        <v>75</v>
      </c>
      <c r="N36" s="369">
        <v>418.85713942299998</v>
      </c>
      <c r="O36" s="369">
        <v>267.028130401</v>
      </c>
      <c r="P36" s="369">
        <v>307.972201966</v>
      </c>
      <c r="Q36" s="369">
        <v>289.17696402899998</v>
      </c>
      <c r="R36" s="369">
        <v>315.37843486600002</v>
      </c>
      <c r="S36" s="369">
        <v>319.73604162599997</v>
      </c>
      <c r="T36" s="370">
        <v>300.08568376900001</v>
      </c>
      <c r="U36" s="370">
        <v>318.64374282199998</v>
      </c>
      <c r="V36" s="355">
        <v>313.93030729100002</v>
      </c>
      <c r="X36" s="368" t="s">
        <v>75</v>
      </c>
      <c r="Y36" s="387">
        <v>71.577145130000005</v>
      </c>
      <c r="Z36" s="387">
        <v>66.006220319999997</v>
      </c>
      <c r="AA36" s="387">
        <v>67.957825823999997</v>
      </c>
      <c r="AB36" s="387">
        <v>63.091424787999998</v>
      </c>
      <c r="AC36" s="387">
        <v>65.969964251999997</v>
      </c>
      <c r="AD36" s="387">
        <v>57.377001845999999</v>
      </c>
      <c r="AE36" s="393">
        <v>65.644035185999996</v>
      </c>
      <c r="AF36" s="393">
        <v>59.293114082000002</v>
      </c>
      <c r="AG36" s="388">
        <v>60.719330640000003</v>
      </c>
      <c r="AI36" s="368" t="s">
        <v>75</v>
      </c>
      <c r="AJ36" s="387">
        <v>53.388026942000003</v>
      </c>
      <c r="AK36" s="387">
        <v>35.949342240999997</v>
      </c>
      <c r="AL36" s="387">
        <v>33.571870984</v>
      </c>
      <c r="AM36" s="387">
        <v>31.305213918</v>
      </c>
      <c r="AN36" s="387">
        <v>25.448442800999999</v>
      </c>
      <c r="AO36" s="387">
        <v>51.776861408000002</v>
      </c>
      <c r="AP36" s="393">
        <v>35.200488415999999</v>
      </c>
      <c r="AQ36" s="393">
        <v>45.905986773000002</v>
      </c>
      <c r="AR36" s="388">
        <v>43.501869517000003</v>
      </c>
      <c r="AT36" s="368" t="s">
        <v>75</v>
      </c>
      <c r="AU36" s="387">
        <v>10.998915316</v>
      </c>
      <c r="AV36" s="387">
        <v>17.771470682</v>
      </c>
      <c r="AW36" s="387">
        <v>18.476746367000001</v>
      </c>
      <c r="AX36" s="387">
        <v>22.923465711999999</v>
      </c>
      <c r="AY36" s="387">
        <v>24.767548094999999</v>
      </c>
      <c r="AZ36" s="387">
        <v>35.058210338999999</v>
      </c>
      <c r="BA36" s="393">
        <v>19.640683401</v>
      </c>
      <c r="BB36" s="393">
        <v>32.763534428</v>
      </c>
      <c r="BC36" s="388">
        <v>29.816556010999999</v>
      </c>
      <c r="BE36" s="368" t="s">
        <v>75</v>
      </c>
      <c r="BF36" s="387">
        <v>8.4972553160000004</v>
      </c>
      <c r="BG36" s="387">
        <v>11.908928703999999</v>
      </c>
      <c r="BH36" s="387">
        <v>14.170744578000001</v>
      </c>
      <c r="BI36" s="387">
        <v>16.665249980999999</v>
      </c>
      <c r="BJ36" s="387">
        <v>20.262657489999999</v>
      </c>
      <c r="BK36" s="387">
        <v>23.997572359999999</v>
      </c>
      <c r="BL36" s="393">
        <v>14.300645702000001</v>
      </c>
      <c r="BM36" s="393">
        <v>23.164737798000001</v>
      </c>
      <c r="BN36" s="388">
        <v>21.174142307</v>
      </c>
      <c r="BP36" s="368" t="s">
        <v>75</v>
      </c>
      <c r="BQ36" s="387">
        <v>7.1795889739999996</v>
      </c>
      <c r="BR36" s="387">
        <v>5.2719671850000003</v>
      </c>
      <c r="BS36" s="387">
        <v>5.0862983130000003</v>
      </c>
      <c r="BT36" s="387">
        <v>5.3858905210000003</v>
      </c>
      <c r="BU36" s="387">
        <v>5.0463035109999996</v>
      </c>
      <c r="BV36" s="387">
        <v>9.009574894</v>
      </c>
      <c r="BW36" s="393">
        <v>5.5074416419999999</v>
      </c>
      <c r="BX36" s="393">
        <v>8.1258199760000007</v>
      </c>
      <c r="BY36" s="388">
        <v>7.5378147919999998</v>
      </c>
      <c r="CA36" s="368" t="s">
        <v>75</v>
      </c>
      <c r="CB36" s="387">
        <v>13.635692831</v>
      </c>
      <c r="CC36" s="387">
        <v>14.708495365999999</v>
      </c>
      <c r="CD36" s="387">
        <v>15.258884691</v>
      </c>
      <c r="CE36" s="387">
        <v>13.284578288000001</v>
      </c>
      <c r="CF36" s="387">
        <v>13.398673692999999</v>
      </c>
      <c r="CG36" s="387">
        <v>18.219217185000002</v>
      </c>
      <c r="CH36" s="393">
        <v>14.010375675000001</v>
      </c>
      <c r="CI36" s="393">
        <v>17.144302396</v>
      </c>
      <c r="CJ36" s="388">
        <v>16.440521306000001</v>
      </c>
    </row>
    <row r="37" spans="2:88" s="351" customFormat="1" ht="15.75" customHeight="1" x14ac:dyDescent="0.25">
      <c r="B37" s="364" t="s">
        <v>110</v>
      </c>
      <c r="C37" s="365" t="s">
        <v>84</v>
      </c>
      <c r="D37" s="365">
        <v>306.749824101</v>
      </c>
      <c r="E37" s="365">
        <v>274.05722410300001</v>
      </c>
      <c r="F37" s="365">
        <v>391.549496471</v>
      </c>
      <c r="G37" s="365">
        <v>380.444385431</v>
      </c>
      <c r="H37" s="365">
        <v>257.15621574699998</v>
      </c>
      <c r="I37" s="366">
        <v>328.67107689400001</v>
      </c>
      <c r="J37" s="366">
        <v>280.952027601</v>
      </c>
      <c r="K37" s="367">
        <v>285.86962044299997</v>
      </c>
      <c r="M37" s="364" t="s">
        <v>110</v>
      </c>
      <c r="N37" s="365" t="s">
        <v>84</v>
      </c>
      <c r="O37" s="365">
        <v>217.055112235</v>
      </c>
      <c r="P37" s="365">
        <v>197.338361926</v>
      </c>
      <c r="Q37" s="365">
        <v>263.61759301900003</v>
      </c>
      <c r="R37" s="365">
        <v>223.55974814300001</v>
      </c>
      <c r="S37" s="365">
        <v>62.851893498000003</v>
      </c>
      <c r="T37" s="366">
        <v>228.61030444599999</v>
      </c>
      <c r="U37" s="366">
        <v>93.870067281999994</v>
      </c>
      <c r="V37" s="367">
        <v>107.75545761399999</v>
      </c>
      <c r="X37" s="364" t="s">
        <v>110</v>
      </c>
      <c r="Y37" s="385" t="s">
        <v>84</v>
      </c>
      <c r="Z37" s="385">
        <v>70.759653365999995</v>
      </c>
      <c r="AA37" s="385">
        <v>72.006261675000005</v>
      </c>
      <c r="AB37" s="385">
        <v>67.326760829999998</v>
      </c>
      <c r="AC37" s="385">
        <v>58.762793381999998</v>
      </c>
      <c r="AD37" s="385">
        <v>24.441133307000001</v>
      </c>
      <c r="AE37" s="392">
        <v>69.555954423000003</v>
      </c>
      <c r="AF37" s="392">
        <v>33.411421900999997</v>
      </c>
      <c r="AG37" s="386">
        <v>37.693917054000003</v>
      </c>
      <c r="AI37" s="364" t="s">
        <v>110</v>
      </c>
      <c r="AJ37" s="385" t="s">
        <v>84</v>
      </c>
      <c r="AK37" s="385">
        <v>33.793695946</v>
      </c>
      <c r="AL37" s="385">
        <v>28.870011625</v>
      </c>
      <c r="AM37" s="385">
        <v>37.987609634999998</v>
      </c>
      <c r="AN37" s="385">
        <v>36.002388840999998</v>
      </c>
      <c r="AO37" s="385">
        <v>-3.0193954399999998</v>
      </c>
      <c r="AP37" s="392">
        <v>34.490934215000003</v>
      </c>
      <c r="AQ37" s="392">
        <v>7.1793148110000002</v>
      </c>
      <c r="AR37" s="386">
        <v>10.415264195000001</v>
      </c>
      <c r="AT37" s="364" t="s">
        <v>110</v>
      </c>
      <c r="AU37" s="385" t="s">
        <v>84</v>
      </c>
      <c r="AV37" s="385">
        <v>15.918311499</v>
      </c>
      <c r="AW37" s="385">
        <v>18.650213786999998</v>
      </c>
      <c r="AX37" s="385">
        <v>19.357286751</v>
      </c>
      <c r="AY37" s="385">
        <v>33.951574395999998</v>
      </c>
      <c r="AZ37" s="385">
        <v>65.831154218999998</v>
      </c>
      <c r="BA37" s="392">
        <v>18.029333975</v>
      </c>
      <c r="BB37" s="392">
        <v>57.499126261999997</v>
      </c>
      <c r="BC37" s="386">
        <v>52.822645966000003</v>
      </c>
      <c r="BE37" s="364" t="s">
        <v>110</v>
      </c>
      <c r="BF37" s="385" t="s">
        <v>84</v>
      </c>
      <c r="BG37" s="385">
        <v>11.580145113</v>
      </c>
      <c r="BH37" s="385">
        <v>16.028342942999998</v>
      </c>
      <c r="BI37" s="385">
        <v>15.14211701</v>
      </c>
      <c r="BJ37" s="385">
        <v>29.407381050000001</v>
      </c>
      <c r="BK37" s="385">
        <v>61.963301754</v>
      </c>
      <c r="BL37" s="392">
        <v>14.134726070999999</v>
      </c>
      <c r="BM37" s="392">
        <v>53.454505748000003</v>
      </c>
      <c r="BN37" s="386">
        <v>48.795799322999997</v>
      </c>
      <c r="BP37" s="364" t="s">
        <v>110</v>
      </c>
      <c r="BQ37" s="385" t="s">
        <v>84</v>
      </c>
      <c r="BR37" s="385">
        <v>4.6952682929999998</v>
      </c>
      <c r="BS37" s="385">
        <v>3.9756737659999999</v>
      </c>
      <c r="BT37" s="385">
        <v>4.6705188470000003</v>
      </c>
      <c r="BU37" s="385">
        <v>3.3509843830000001</v>
      </c>
      <c r="BV37" s="385">
        <v>4.528077605</v>
      </c>
      <c r="BW37" s="392">
        <v>4.5209152440000002</v>
      </c>
      <c r="BX37" s="392">
        <v>4.2204332229999997</v>
      </c>
      <c r="BY37" s="386">
        <v>4.256035089</v>
      </c>
      <c r="CA37" s="364" t="s">
        <v>110</v>
      </c>
      <c r="CB37" s="385" t="s">
        <v>84</v>
      </c>
      <c r="CC37" s="385">
        <v>14.044930636</v>
      </c>
      <c r="CD37" s="385">
        <v>15.14839737</v>
      </c>
      <c r="CE37" s="385">
        <v>20.636075504000001</v>
      </c>
      <c r="CF37" s="385">
        <v>19.589555426</v>
      </c>
      <c r="CG37" s="385">
        <v>17.020238142</v>
      </c>
      <c r="CH37" s="392">
        <v>17.151214418999999</v>
      </c>
      <c r="CI37" s="392">
        <v>17.691753374000001</v>
      </c>
      <c r="CJ37" s="386">
        <v>17.627708959</v>
      </c>
    </row>
    <row r="38" spans="2:88" s="323" customFormat="1" ht="15.75" customHeight="1" x14ac:dyDescent="0.25">
      <c r="B38" s="368" t="s">
        <v>559</v>
      </c>
      <c r="C38" s="371">
        <v>433.73533539099998</v>
      </c>
      <c r="D38" s="369" t="s">
        <v>84</v>
      </c>
      <c r="E38" s="369">
        <v>263.91335496400001</v>
      </c>
      <c r="F38" s="369">
        <v>265.56713435099999</v>
      </c>
      <c r="G38" s="369">
        <v>518.71701200099994</v>
      </c>
      <c r="H38" s="369" t="s">
        <v>84</v>
      </c>
      <c r="I38" s="370">
        <v>269.77572958899998</v>
      </c>
      <c r="J38" s="370">
        <v>518.71701200099994</v>
      </c>
      <c r="K38" s="355">
        <v>439.77291254599999</v>
      </c>
      <c r="M38" s="368" t="s">
        <v>559</v>
      </c>
      <c r="N38" s="371">
        <v>283.73311690499997</v>
      </c>
      <c r="O38" s="387" t="s">
        <v>84</v>
      </c>
      <c r="P38" s="369">
        <v>172.77034168399999</v>
      </c>
      <c r="Q38" s="369">
        <v>172.480230038</v>
      </c>
      <c r="R38" s="369">
        <v>362.46509581499998</v>
      </c>
      <c r="S38" s="387" t="s">
        <v>84</v>
      </c>
      <c r="T38" s="370">
        <v>175.451283639</v>
      </c>
      <c r="U38" s="370">
        <v>362.46509581499998</v>
      </c>
      <c r="V38" s="355">
        <v>303.15939591300003</v>
      </c>
      <c r="X38" s="368" t="s">
        <v>559</v>
      </c>
      <c r="Y38" s="389">
        <v>65.416186728</v>
      </c>
      <c r="Z38" s="387" t="s">
        <v>84</v>
      </c>
      <c r="AA38" s="387">
        <v>65.464796848999995</v>
      </c>
      <c r="AB38" s="387">
        <v>64.947882371999995</v>
      </c>
      <c r="AC38" s="387">
        <v>69.877233140000001</v>
      </c>
      <c r="AD38" s="387" t="s">
        <v>84</v>
      </c>
      <c r="AE38" s="393">
        <v>65.035977811999999</v>
      </c>
      <c r="AF38" s="393">
        <v>69.877233140000001</v>
      </c>
      <c r="AG38" s="388">
        <v>68.935440830000005</v>
      </c>
      <c r="AI38" s="368" t="s">
        <v>510</v>
      </c>
      <c r="AJ38" s="389">
        <v>42.653994644000001</v>
      </c>
      <c r="AK38" s="387" t="s">
        <v>84</v>
      </c>
      <c r="AL38" s="387">
        <v>50.280325265999998</v>
      </c>
      <c r="AM38" s="387">
        <v>31.864034464</v>
      </c>
      <c r="AN38" s="387">
        <v>27.764967181999999</v>
      </c>
      <c r="AO38" s="387" t="s">
        <v>84</v>
      </c>
      <c r="AP38" s="393">
        <v>34.752891556999998</v>
      </c>
      <c r="AQ38" s="393">
        <v>27.764967181999999</v>
      </c>
      <c r="AR38" s="388">
        <v>29.124361182000001</v>
      </c>
      <c r="AT38" s="368" t="s">
        <v>510</v>
      </c>
      <c r="AU38" s="389">
        <v>17.971332321999999</v>
      </c>
      <c r="AV38" s="387" t="s">
        <v>84</v>
      </c>
      <c r="AW38" s="387">
        <v>31.664490889</v>
      </c>
      <c r="AX38" s="387">
        <v>28.450140798</v>
      </c>
      <c r="AY38" s="387">
        <v>19.047122125000001</v>
      </c>
      <c r="AZ38" s="387" t="s">
        <v>84</v>
      </c>
      <c r="BA38" s="393">
        <v>28.430575416</v>
      </c>
      <c r="BB38" s="393">
        <v>19.047122125000001</v>
      </c>
      <c r="BC38" s="388">
        <v>20.872529702000001</v>
      </c>
      <c r="BE38" s="368" t="s">
        <v>510</v>
      </c>
      <c r="BF38" s="389">
        <v>10.522666426000001</v>
      </c>
      <c r="BG38" s="387" t="s">
        <v>84</v>
      </c>
      <c r="BH38" s="387">
        <v>18.304765706000001</v>
      </c>
      <c r="BI38" s="387">
        <v>22.684195251999999</v>
      </c>
      <c r="BJ38" s="387">
        <v>10.962884020000001</v>
      </c>
      <c r="BK38" s="387" t="s">
        <v>84</v>
      </c>
      <c r="BL38" s="393">
        <v>21.590650790000002</v>
      </c>
      <c r="BM38" s="393">
        <v>10.962884020000001</v>
      </c>
      <c r="BN38" s="388">
        <v>13.030353786999999</v>
      </c>
      <c r="BP38" s="368" t="s">
        <v>510</v>
      </c>
      <c r="BQ38" s="389">
        <v>2.8569059170000002</v>
      </c>
      <c r="BR38" s="387" t="s">
        <v>84</v>
      </c>
      <c r="BS38" s="387" t="s">
        <v>84</v>
      </c>
      <c r="BT38" s="387">
        <v>1.033055171</v>
      </c>
      <c r="BU38" s="387">
        <v>2.9693058720000001</v>
      </c>
      <c r="BV38" s="387" t="s">
        <v>84</v>
      </c>
      <c r="BW38" s="393">
        <v>0.973927341</v>
      </c>
      <c r="BX38" s="393">
        <v>2.9693058720000001</v>
      </c>
      <c r="BY38" s="388">
        <v>2.581135443</v>
      </c>
      <c r="CA38" s="368" t="s">
        <v>510</v>
      </c>
      <c r="CB38" s="389">
        <v>26.331489999999999</v>
      </c>
      <c r="CC38" s="387" t="s">
        <v>84</v>
      </c>
      <c r="CD38" s="387">
        <v>9.9171536870000008</v>
      </c>
      <c r="CE38" s="387">
        <v>16.840916398000001</v>
      </c>
      <c r="CF38" s="387">
        <v>13.988825754000001</v>
      </c>
      <c r="CG38" s="387" t="s">
        <v>84</v>
      </c>
      <c r="CH38" s="393">
        <v>16.328819629000002</v>
      </c>
      <c r="CI38" s="393">
        <v>13.988825754000001</v>
      </c>
      <c r="CJ38" s="388">
        <v>14.444035836999999</v>
      </c>
    </row>
    <row r="39" spans="2:88" s="323" customFormat="1" ht="15.75" customHeight="1" x14ac:dyDescent="0.25">
      <c r="B39" s="364" t="s">
        <v>554</v>
      </c>
      <c r="C39" s="365">
        <v>571.55409351399999</v>
      </c>
      <c r="D39" s="365" t="s">
        <v>84</v>
      </c>
      <c r="E39" s="365" t="s">
        <v>84</v>
      </c>
      <c r="F39" s="365">
        <v>376.742064239</v>
      </c>
      <c r="G39" s="365">
        <v>281.20574230800003</v>
      </c>
      <c r="H39" s="365" t="s">
        <v>84</v>
      </c>
      <c r="I39" s="366">
        <v>384.010192872</v>
      </c>
      <c r="J39" s="366">
        <v>281.20574230800003</v>
      </c>
      <c r="K39" s="367">
        <v>357.669979528</v>
      </c>
      <c r="M39" s="364" t="s">
        <v>554</v>
      </c>
      <c r="N39" s="365">
        <v>409.23941963099998</v>
      </c>
      <c r="O39" s="385" t="s">
        <v>84</v>
      </c>
      <c r="P39" s="365" t="s">
        <v>84</v>
      </c>
      <c r="Q39" s="365">
        <v>259.50633976</v>
      </c>
      <c r="R39" s="365">
        <v>99.045200145999999</v>
      </c>
      <c r="S39" s="385" t="s">
        <v>84</v>
      </c>
      <c r="T39" s="366">
        <v>265.09264410200001</v>
      </c>
      <c r="U39" s="366">
        <v>99.045200145999999</v>
      </c>
      <c r="V39" s="367">
        <v>222.54852198500001</v>
      </c>
      <c r="X39" s="364" t="s">
        <v>554</v>
      </c>
      <c r="Y39" s="385">
        <v>71.601170260999993</v>
      </c>
      <c r="Z39" s="385" t="s">
        <v>84</v>
      </c>
      <c r="AA39" s="385" t="s">
        <v>84</v>
      </c>
      <c r="AB39" s="385">
        <v>68.881700343999995</v>
      </c>
      <c r="AC39" s="385">
        <v>35.221613660000003</v>
      </c>
      <c r="AD39" s="385" t="s">
        <v>84</v>
      </c>
      <c r="AE39" s="392">
        <v>69.032710335000004</v>
      </c>
      <c r="AF39" s="392">
        <v>35.221613660000003</v>
      </c>
      <c r="AG39" s="386">
        <v>62.221750419000003</v>
      </c>
      <c r="AI39" s="364" t="s">
        <v>554</v>
      </c>
      <c r="AJ39" s="385">
        <v>45.089931049</v>
      </c>
      <c r="AK39" s="385" t="s">
        <v>84</v>
      </c>
      <c r="AL39" s="385" t="s">
        <v>84</v>
      </c>
      <c r="AM39" s="385">
        <v>24.111513244000001</v>
      </c>
      <c r="AN39" s="385">
        <v>32.837421845000001</v>
      </c>
      <c r="AO39" s="385" t="s">
        <v>84</v>
      </c>
      <c r="AP39" s="392">
        <v>25.276428016000001</v>
      </c>
      <c r="AQ39" s="392">
        <v>32.837421845000001</v>
      </c>
      <c r="AR39" s="386">
        <v>26.799526375999999</v>
      </c>
      <c r="AT39" s="364" t="s">
        <v>554</v>
      </c>
      <c r="AU39" s="385">
        <v>12.60969279</v>
      </c>
      <c r="AV39" s="385" t="s">
        <v>84</v>
      </c>
      <c r="AW39" s="385" t="s">
        <v>84</v>
      </c>
      <c r="AX39" s="385">
        <v>25.256723698999998</v>
      </c>
      <c r="AY39" s="385">
        <v>52.218327532000004</v>
      </c>
      <c r="AZ39" s="385" t="s">
        <v>84</v>
      </c>
      <c r="BA39" s="392">
        <v>24.554444182000001</v>
      </c>
      <c r="BB39" s="392">
        <v>52.218327532000004</v>
      </c>
      <c r="BC39" s="386">
        <v>30.127099882</v>
      </c>
      <c r="BE39" s="364" t="s">
        <v>554</v>
      </c>
      <c r="BF39" s="385">
        <v>4.2635681339999998</v>
      </c>
      <c r="BG39" s="385" t="s">
        <v>84</v>
      </c>
      <c r="BH39" s="385" t="s">
        <v>84</v>
      </c>
      <c r="BI39" s="385">
        <v>17.571777133000001</v>
      </c>
      <c r="BJ39" s="385">
        <v>34.251039016</v>
      </c>
      <c r="BK39" s="385" t="s">
        <v>84</v>
      </c>
      <c r="BL39" s="392">
        <v>16.832782925</v>
      </c>
      <c r="BM39" s="392">
        <v>34.251039016</v>
      </c>
      <c r="BN39" s="386">
        <v>20.341543529999999</v>
      </c>
      <c r="BP39" s="364" t="s">
        <v>554</v>
      </c>
      <c r="BQ39" s="385">
        <v>3.229676258</v>
      </c>
      <c r="BR39" s="385" t="s">
        <v>84</v>
      </c>
      <c r="BS39" s="385" t="s">
        <v>84</v>
      </c>
      <c r="BT39" s="385">
        <v>0.50178232499999997</v>
      </c>
      <c r="BU39" s="385">
        <v>2.2088520150000002</v>
      </c>
      <c r="BV39" s="385" t="s">
        <v>84</v>
      </c>
      <c r="BW39" s="392">
        <v>0.65326009399999996</v>
      </c>
      <c r="BX39" s="392">
        <v>2.2088520150000002</v>
      </c>
      <c r="BY39" s="386">
        <v>0.96662095100000001</v>
      </c>
      <c r="CA39" s="364" t="s">
        <v>554</v>
      </c>
      <c r="CB39" s="385">
        <v>30.355458544000001</v>
      </c>
      <c r="CC39" s="385" t="s">
        <v>84</v>
      </c>
      <c r="CD39" s="385" t="s">
        <v>84</v>
      </c>
      <c r="CE39" s="385">
        <v>7.5152623829999996</v>
      </c>
      <c r="CF39" s="385">
        <v>12.113040128</v>
      </c>
      <c r="CG39" s="385" t="s">
        <v>84</v>
      </c>
      <c r="CH39" s="392">
        <v>8.7835602189999999</v>
      </c>
      <c r="CI39" s="392">
        <v>12.113040128</v>
      </c>
      <c r="CJ39" s="386">
        <v>9.4542558319999994</v>
      </c>
    </row>
    <row r="40" spans="2:88" s="323" customFormat="1" ht="15.75" customHeight="1" x14ac:dyDescent="0.25">
      <c r="B40" s="368" t="s">
        <v>555</v>
      </c>
      <c r="C40" s="369" t="s">
        <v>84</v>
      </c>
      <c r="D40" s="369" t="s">
        <v>84</v>
      </c>
      <c r="E40" s="369" t="s">
        <v>84</v>
      </c>
      <c r="F40" s="369" t="s">
        <v>84</v>
      </c>
      <c r="G40" s="369">
        <v>480.04952707199999</v>
      </c>
      <c r="H40" s="369" t="s">
        <v>84</v>
      </c>
      <c r="I40" s="370" t="s">
        <v>84</v>
      </c>
      <c r="J40" s="370">
        <v>480.04952707199999</v>
      </c>
      <c r="K40" s="355">
        <v>480.04952707199999</v>
      </c>
      <c r="M40" s="368" t="s">
        <v>555</v>
      </c>
      <c r="N40" s="369" t="s">
        <v>84</v>
      </c>
      <c r="O40" s="387" t="s">
        <v>84</v>
      </c>
      <c r="P40" s="369" t="s">
        <v>84</v>
      </c>
      <c r="Q40" s="369" t="s">
        <v>84</v>
      </c>
      <c r="R40" s="369">
        <v>341.33352928599999</v>
      </c>
      <c r="S40" s="387" t="s">
        <v>84</v>
      </c>
      <c r="T40" s="370" t="s">
        <v>84</v>
      </c>
      <c r="U40" s="370">
        <v>341.33352928599999</v>
      </c>
      <c r="V40" s="355">
        <v>341.33352928599999</v>
      </c>
      <c r="X40" s="368" t="s">
        <v>555</v>
      </c>
      <c r="Y40" s="387" t="s">
        <v>84</v>
      </c>
      <c r="Z40" s="387" t="s">
        <v>84</v>
      </c>
      <c r="AA40" s="387" t="s">
        <v>84</v>
      </c>
      <c r="AB40" s="387" t="s">
        <v>84</v>
      </c>
      <c r="AC40" s="387">
        <v>71.103815342999994</v>
      </c>
      <c r="AD40" s="387" t="s">
        <v>84</v>
      </c>
      <c r="AE40" s="393" t="s">
        <v>84</v>
      </c>
      <c r="AF40" s="393">
        <v>71.103815342999994</v>
      </c>
      <c r="AG40" s="388">
        <v>71.103815342999994</v>
      </c>
      <c r="AI40" s="368" t="s">
        <v>555</v>
      </c>
      <c r="AJ40" s="387" t="s">
        <v>84</v>
      </c>
      <c r="AK40" s="387" t="s">
        <v>84</v>
      </c>
      <c r="AL40" s="387" t="s">
        <v>84</v>
      </c>
      <c r="AM40" s="387" t="s">
        <v>84</v>
      </c>
      <c r="AN40" s="387">
        <v>37.778421923000003</v>
      </c>
      <c r="AO40" s="387" t="s">
        <v>84</v>
      </c>
      <c r="AP40" s="393" t="s">
        <v>84</v>
      </c>
      <c r="AQ40" s="393">
        <v>37.778421923000003</v>
      </c>
      <c r="AR40" s="388">
        <v>37.778421923000003</v>
      </c>
      <c r="AT40" s="368" t="s">
        <v>555</v>
      </c>
      <c r="AU40" s="387" t="s">
        <v>84</v>
      </c>
      <c r="AV40" s="387" t="s">
        <v>84</v>
      </c>
      <c r="AW40" s="387" t="s">
        <v>84</v>
      </c>
      <c r="AX40" s="387" t="s">
        <v>84</v>
      </c>
      <c r="AY40" s="387">
        <v>20.334837706999998</v>
      </c>
      <c r="AZ40" s="387" t="s">
        <v>84</v>
      </c>
      <c r="BA40" s="393" t="s">
        <v>84</v>
      </c>
      <c r="BB40" s="393">
        <v>20.334837706999998</v>
      </c>
      <c r="BC40" s="388">
        <v>20.334837706999998</v>
      </c>
      <c r="BE40" s="368" t="s">
        <v>555</v>
      </c>
      <c r="BF40" s="387" t="s">
        <v>84</v>
      </c>
      <c r="BG40" s="387" t="s">
        <v>84</v>
      </c>
      <c r="BH40" s="387" t="s">
        <v>84</v>
      </c>
      <c r="BI40" s="387" t="s">
        <v>84</v>
      </c>
      <c r="BJ40" s="387">
        <v>14.723385686</v>
      </c>
      <c r="BK40" s="387" t="s">
        <v>84</v>
      </c>
      <c r="BL40" s="393" t="s">
        <v>84</v>
      </c>
      <c r="BM40" s="393">
        <v>14.723385686</v>
      </c>
      <c r="BN40" s="388">
        <v>14.723385686</v>
      </c>
      <c r="BP40" s="368" t="s">
        <v>555</v>
      </c>
      <c r="BQ40" s="387" t="s">
        <v>84</v>
      </c>
      <c r="BR40" s="387" t="s">
        <v>84</v>
      </c>
      <c r="BS40" s="387" t="s">
        <v>84</v>
      </c>
      <c r="BT40" s="387" t="s">
        <v>84</v>
      </c>
      <c r="BU40" s="387">
        <v>3.4586623059999999</v>
      </c>
      <c r="BV40" s="387" t="s">
        <v>84</v>
      </c>
      <c r="BW40" s="393" t="s">
        <v>84</v>
      </c>
      <c r="BX40" s="393">
        <v>3.4586623059999999</v>
      </c>
      <c r="BY40" s="388">
        <v>3.4586623059999999</v>
      </c>
      <c r="CA40" s="368" t="s">
        <v>555</v>
      </c>
      <c r="CB40" s="387" t="s">
        <v>84</v>
      </c>
      <c r="CC40" s="387" t="s">
        <v>84</v>
      </c>
      <c r="CD40" s="387" t="s">
        <v>84</v>
      </c>
      <c r="CE40" s="387" t="s">
        <v>84</v>
      </c>
      <c r="CF40" s="387">
        <v>5.6211881620000002</v>
      </c>
      <c r="CG40" s="387" t="s">
        <v>84</v>
      </c>
      <c r="CH40" s="393" t="s">
        <v>84</v>
      </c>
      <c r="CI40" s="393">
        <v>5.6211881620000002</v>
      </c>
      <c r="CJ40" s="388">
        <v>5.6211881620000002</v>
      </c>
    </row>
    <row r="41" spans="2:88" s="323" customFormat="1" ht="15.75" customHeight="1" x14ac:dyDescent="0.25">
      <c r="B41" s="364" t="s">
        <v>556</v>
      </c>
      <c r="C41" s="365">
        <v>221.84140419600001</v>
      </c>
      <c r="D41" s="365" t="s">
        <v>84</v>
      </c>
      <c r="E41" s="365">
        <v>269.873945956</v>
      </c>
      <c r="F41" s="365">
        <v>156.68806990300001</v>
      </c>
      <c r="G41" s="365">
        <v>499.68036370900001</v>
      </c>
      <c r="H41" s="365" t="s">
        <v>84</v>
      </c>
      <c r="I41" s="366">
        <v>186.997698278</v>
      </c>
      <c r="J41" s="366">
        <v>499.68036370900001</v>
      </c>
      <c r="K41" s="367">
        <v>348.71332917799998</v>
      </c>
      <c r="M41" s="364" t="s">
        <v>556</v>
      </c>
      <c r="N41" s="365">
        <v>90.769370628999994</v>
      </c>
      <c r="O41" s="385" t="s">
        <v>84</v>
      </c>
      <c r="P41" s="365">
        <v>154.6667228</v>
      </c>
      <c r="Q41" s="365">
        <v>77.956729480000007</v>
      </c>
      <c r="R41" s="365">
        <v>258.14576286200003</v>
      </c>
      <c r="S41" s="385" t="s">
        <v>84</v>
      </c>
      <c r="T41" s="366">
        <v>96.786572856000006</v>
      </c>
      <c r="U41" s="366">
        <v>258.14576286200003</v>
      </c>
      <c r="V41" s="367">
        <v>180.23956241400001</v>
      </c>
      <c r="X41" s="364" t="s">
        <v>556</v>
      </c>
      <c r="Y41" s="385">
        <v>40.916334333000002</v>
      </c>
      <c r="Z41" s="385" t="s">
        <v>84</v>
      </c>
      <c r="AA41" s="385">
        <v>57.310727884999999</v>
      </c>
      <c r="AB41" s="385">
        <v>49.752817511000003</v>
      </c>
      <c r="AC41" s="385">
        <v>51.662178787000002</v>
      </c>
      <c r="AD41" s="385" t="s">
        <v>84</v>
      </c>
      <c r="AE41" s="392">
        <v>51.758162665999997</v>
      </c>
      <c r="AF41" s="392">
        <v>51.662178787000002</v>
      </c>
      <c r="AG41" s="386">
        <v>51.687029813000002</v>
      </c>
      <c r="AI41" s="364" t="s">
        <v>556</v>
      </c>
      <c r="AJ41" s="385">
        <v>33.004804464999999</v>
      </c>
      <c r="AK41" s="385" t="s">
        <v>84</v>
      </c>
      <c r="AL41" s="385">
        <v>29.922340851000001</v>
      </c>
      <c r="AM41" s="385">
        <v>38.230093967000002</v>
      </c>
      <c r="AN41" s="385">
        <v>7.3887269480000004</v>
      </c>
      <c r="AO41" s="385" t="s">
        <v>84</v>
      </c>
      <c r="AP41" s="392">
        <v>35.057799778000003</v>
      </c>
      <c r="AQ41" s="392">
        <v>7.3887269480000004</v>
      </c>
      <c r="AR41" s="386">
        <v>14.552480522</v>
      </c>
      <c r="AT41" s="364" t="s">
        <v>556</v>
      </c>
      <c r="AU41" s="385">
        <v>39.209768353999998</v>
      </c>
      <c r="AV41" s="385" t="s">
        <v>84</v>
      </c>
      <c r="AW41" s="385">
        <v>37.573322355000002</v>
      </c>
      <c r="AX41" s="385">
        <v>27.724042844</v>
      </c>
      <c r="AY41" s="385">
        <v>15.403936272999999</v>
      </c>
      <c r="AZ41" s="385" t="s">
        <v>84</v>
      </c>
      <c r="BA41" s="392">
        <v>31.827806225</v>
      </c>
      <c r="BB41" s="392">
        <v>15.403936272999999</v>
      </c>
      <c r="BC41" s="386">
        <v>19.656213094000002</v>
      </c>
      <c r="BE41" s="364" t="s">
        <v>556</v>
      </c>
      <c r="BF41" s="385">
        <v>35.316100955000003</v>
      </c>
      <c r="BG41" s="385" t="s">
        <v>84</v>
      </c>
      <c r="BH41" s="385">
        <v>23.445904443</v>
      </c>
      <c r="BI41" s="385">
        <v>25.627561942</v>
      </c>
      <c r="BJ41" s="385">
        <v>12.162856609</v>
      </c>
      <c r="BK41" s="385" t="s">
        <v>84</v>
      </c>
      <c r="BL41" s="392">
        <v>25.511221994</v>
      </c>
      <c r="BM41" s="392">
        <v>12.162856609</v>
      </c>
      <c r="BN41" s="386">
        <v>15.618859664</v>
      </c>
      <c r="BP41" s="364" t="s">
        <v>556</v>
      </c>
      <c r="BQ41" s="385">
        <v>1.3802943350000001</v>
      </c>
      <c r="BR41" s="385" t="s">
        <v>84</v>
      </c>
      <c r="BS41" s="385" t="s">
        <v>84</v>
      </c>
      <c r="BT41" s="385">
        <v>7.2045162449999998</v>
      </c>
      <c r="BU41" s="385">
        <v>1.1857142780000001</v>
      </c>
      <c r="BV41" s="385" t="s">
        <v>84</v>
      </c>
      <c r="BW41" s="392">
        <v>4.3697165379999996</v>
      </c>
      <c r="BX41" s="392">
        <v>1.1857142780000001</v>
      </c>
      <c r="BY41" s="386">
        <v>2.0100790009999998</v>
      </c>
      <c r="CA41" s="364" t="s">
        <v>556</v>
      </c>
      <c r="CB41" s="385">
        <v>10.391813708999999</v>
      </c>
      <c r="CC41" s="385" t="s">
        <v>84</v>
      </c>
      <c r="CD41" s="385">
        <v>-5.1084300220000003</v>
      </c>
      <c r="CE41" s="385">
        <v>17.06350656</v>
      </c>
      <c r="CF41" s="385">
        <v>36.295318918</v>
      </c>
      <c r="CG41" s="385" t="s">
        <v>84</v>
      </c>
      <c r="CH41" s="392">
        <v>9.0685348950000009</v>
      </c>
      <c r="CI41" s="392">
        <v>36.295318918</v>
      </c>
      <c r="CJ41" s="386">
        <v>29.246077603</v>
      </c>
    </row>
    <row r="42" spans="2:88" s="323" customFormat="1" ht="15.75" customHeight="1" x14ac:dyDescent="0.25">
      <c r="B42" s="368" t="s">
        <v>557</v>
      </c>
      <c r="C42" s="369" t="s">
        <v>84</v>
      </c>
      <c r="D42" s="369" t="s">
        <v>84</v>
      </c>
      <c r="E42" s="369" t="s">
        <v>84</v>
      </c>
      <c r="F42" s="369" t="s">
        <v>84</v>
      </c>
      <c r="G42" s="369">
        <v>566.66498646100001</v>
      </c>
      <c r="H42" s="369" t="s">
        <v>84</v>
      </c>
      <c r="I42" s="370" t="s">
        <v>84</v>
      </c>
      <c r="J42" s="370">
        <v>566.66498646100001</v>
      </c>
      <c r="K42" s="355">
        <v>566.66498646100001</v>
      </c>
      <c r="M42" s="368" t="s">
        <v>557</v>
      </c>
      <c r="N42" s="369" t="s">
        <v>84</v>
      </c>
      <c r="O42" s="387" t="s">
        <v>84</v>
      </c>
      <c r="P42" s="369" t="s">
        <v>84</v>
      </c>
      <c r="Q42" s="369" t="s">
        <v>84</v>
      </c>
      <c r="R42" s="369">
        <v>419.64154001499998</v>
      </c>
      <c r="S42" s="387" t="s">
        <v>84</v>
      </c>
      <c r="T42" s="370" t="s">
        <v>84</v>
      </c>
      <c r="U42" s="370">
        <v>419.64154001499998</v>
      </c>
      <c r="V42" s="355">
        <v>419.64154001499998</v>
      </c>
      <c r="X42" s="368" t="s">
        <v>557</v>
      </c>
      <c r="Y42" s="387" t="s">
        <v>84</v>
      </c>
      <c r="Z42" s="387" t="s">
        <v>84</v>
      </c>
      <c r="AA42" s="387" t="s">
        <v>84</v>
      </c>
      <c r="AB42" s="387" t="s">
        <v>84</v>
      </c>
      <c r="AC42" s="387">
        <v>74.054608990999995</v>
      </c>
      <c r="AD42" s="387" t="s">
        <v>84</v>
      </c>
      <c r="AE42" s="393" t="s">
        <v>84</v>
      </c>
      <c r="AF42" s="393">
        <v>74.054608990999995</v>
      </c>
      <c r="AG42" s="388">
        <v>74.054608990999995</v>
      </c>
      <c r="AI42" s="368" t="s">
        <v>557</v>
      </c>
      <c r="AJ42" s="387" t="s">
        <v>84</v>
      </c>
      <c r="AK42" s="387" t="s">
        <v>84</v>
      </c>
      <c r="AL42" s="387" t="s">
        <v>84</v>
      </c>
      <c r="AM42" s="387" t="s">
        <v>84</v>
      </c>
      <c r="AN42" s="387">
        <v>26.675679003999999</v>
      </c>
      <c r="AO42" s="387" t="s">
        <v>84</v>
      </c>
      <c r="AP42" s="393" t="s">
        <v>84</v>
      </c>
      <c r="AQ42" s="393">
        <v>26.675679003999999</v>
      </c>
      <c r="AR42" s="388">
        <v>26.675679003999999</v>
      </c>
      <c r="AT42" s="368" t="s">
        <v>557</v>
      </c>
      <c r="AU42" s="387" t="s">
        <v>84</v>
      </c>
      <c r="AV42" s="387" t="s">
        <v>84</v>
      </c>
      <c r="AW42" s="387" t="s">
        <v>84</v>
      </c>
      <c r="AX42" s="387" t="s">
        <v>84</v>
      </c>
      <c r="AY42" s="387">
        <v>17.155729073</v>
      </c>
      <c r="AZ42" s="387" t="s">
        <v>84</v>
      </c>
      <c r="BA42" s="393" t="s">
        <v>84</v>
      </c>
      <c r="BB42" s="393">
        <v>17.155729073</v>
      </c>
      <c r="BC42" s="388">
        <v>17.155729073</v>
      </c>
      <c r="BE42" s="368" t="s">
        <v>557</v>
      </c>
      <c r="BF42" s="387" t="s">
        <v>84</v>
      </c>
      <c r="BG42" s="387" t="s">
        <v>84</v>
      </c>
      <c r="BH42" s="387" t="s">
        <v>84</v>
      </c>
      <c r="BI42" s="387" t="s">
        <v>84</v>
      </c>
      <c r="BJ42" s="387">
        <v>8.0376490589999996</v>
      </c>
      <c r="BK42" s="387" t="s">
        <v>84</v>
      </c>
      <c r="BL42" s="393" t="s">
        <v>84</v>
      </c>
      <c r="BM42" s="393">
        <v>8.0376490589999996</v>
      </c>
      <c r="BN42" s="388">
        <v>8.0376490589999996</v>
      </c>
      <c r="BP42" s="368" t="s">
        <v>557</v>
      </c>
      <c r="BQ42" s="387" t="s">
        <v>84</v>
      </c>
      <c r="BR42" s="387" t="s">
        <v>84</v>
      </c>
      <c r="BS42" s="387" t="s">
        <v>84</v>
      </c>
      <c r="BT42" s="387" t="s">
        <v>84</v>
      </c>
      <c r="BU42" s="387">
        <v>3.0877858699999998</v>
      </c>
      <c r="BV42" s="387" t="s">
        <v>84</v>
      </c>
      <c r="BW42" s="393" t="s">
        <v>84</v>
      </c>
      <c r="BX42" s="393">
        <v>3.0877858699999998</v>
      </c>
      <c r="BY42" s="388">
        <v>3.0877858699999998</v>
      </c>
      <c r="CA42" s="368" t="s">
        <v>557</v>
      </c>
      <c r="CB42" s="387" t="s">
        <v>84</v>
      </c>
      <c r="CC42" s="387" t="s">
        <v>84</v>
      </c>
      <c r="CD42" s="387" t="s">
        <v>84</v>
      </c>
      <c r="CE42" s="387" t="s">
        <v>84</v>
      </c>
      <c r="CF42" s="387">
        <v>14.004833958000001</v>
      </c>
      <c r="CG42" s="387" t="s">
        <v>84</v>
      </c>
      <c r="CH42" s="393" t="s">
        <v>84</v>
      </c>
      <c r="CI42" s="393">
        <v>14.004833958000001</v>
      </c>
      <c r="CJ42" s="388">
        <v>14.004833958000001</v>
      </c>
    </row>
    <row r="43" spans="2:88" s="323" customFormat="1" ht="15.75" customHeight="1" x14ac:dyDescent="0.25">
      <c r="B43" s="364" t="s">
        <v>558</v>
      </c>
      <c r="C43" s="365" t="s">
        <v>84</v>
      </c>
      <c r="D43" s="365" t="s">
        <v>84</v>
      </c>
      <c r="E43" s="365">
        <v>260.93825229100003</v>
      </c>
      <c r="F43" s="365">
        <v>158.901655858</v>
      </c>
      <c r="G43" s="365" t="s">
        <v>84</v>
      </c>
      <c r="H43" s="365" t="s">
        <v>84</v>
      </c>
      <c r="I43" s="366">
        <v>182.95930774600001</v>
      </c>
      <c r="J43" s="366" t="s">
        <v>84</v>
      </c>
      <c r="K43" s="367">
        <v>182.95930774600001</v>
      </c>
      <c r="M43" s="364" t="s">
        <v>558</v>
      </c>
      <c r="N43" s="365" t="s">
        <v>84</v>
      </c>
      <c r="O43" s="385" t="s">
        <v>84</v>
      </c>
      <c r="P43" s="365">
        <v>181.80637938800001</v>
      </c>
      <c r="Q43" s="365">
        <v>93.277821622999994</v>
      </c>
      <c r="R43" s="365" t="s">
        <v>84</v>
      </c>
      <c r="S43" s="385" t="s">
        <v>84</v>
      </c>
      <c r="T43" s="366">
        <v>114.150619221</v>
      </c>
      <c r="U43" s="366" t="s">
        <v>84</v>
      </c>
      <c r="V43" s="367">
        <v>114.150619221</v>
      </c>
      <c r="X43" s="364" t="s">
        <v>558</v>
      </c>
      <c r="Y43" s="385" t="s">
        <v>84</v>
      </c>
      <c r="Z43" s="385" t="s">
        <v>84</v>
      </c>
      <c r="AA43" s="385">
        <v>69.674100210000006</v>
      </c>
      <c r="AB43" s="385">
        <v>58.701604535999998</v>
      </c>
      <c r="AC43" s="385" t="s">
        <v>84</v>
      </c>
      <c r="AD43" s="385" t="s">
        <v>84</v>
      </c>
      <c r="AE43" s="392">
        <v>62.391261</v>
      </c>
      <c r="AF43" s="392" t="s">
        <v>84</v>
      </c>
      <c r="AG43" s="386">
        <v>62.391261</v>
      </c>
      <c r="AI43" s="364" t="s">
        <v>558</v>
      </c>
      <c r="AJ43" s="385" t="s">
        <v>84</v>
      </c>
      <c r="AK43" s="385" t="s">
        <v>84</v>
      </c>
      <c r="AL43" s="385">
        <v>60.78954865</v>
      </c>
      <c r="AM43" s="385">
        <v>54.914946524999998</v>
      </c>
      <c r="AN43" s="385" t="s">
        <v>84</v>
      </c>
      <c r="AO43" s="385" t="s">
        <v>84</v>
      </c>
      <c r="AP43" s="392">
        <v>56.890364365000003</v>
      </c>
      <c r="AQ43" s="392" t="s">
        <v>84</v>
      </c>
      <c r="AR43" s="386">
        <v>56.890364365000003</v>
      </c>
      <c r="AT43" s="364" t="s">
        <v>558</v>
      </c>
      <c r="AU43" s="385" t="s">
        <v>84</v>
      </c>
      <c r="AV43" s="385" t="s">
        <v>84</v>
      </c>
      <c r="AW43" s="385">
        <v>28.614226748</v>
      </c>
      <c r="AX43" s="385">
        <v>39.470567729000003</v>
      </c>
      <c r="AY43" s="385" t="s">
        <v>84</v>
      </c>
      <c r="AZ43" s="385" t="s">
        <v>84</v>
      </c>
      <c r="BA43" s="392">
        <v>35.819969919000002</v>
      </c>
      <c r="BB43" s="392" t="s">
        <v>84</v>
      </c>
      <c r="BC43" s="386">
        <v>35.819969919000002</v>
      </c>
      <c r="BE43" s="364" t="s">
        <v>558</v>
      </c>
      <c r="BF43" s="385" t="s">
        <v>84</v>
      </c>
      <c r="BG43" s="385" t="s">
        <v>84</v>
      </c>
      <c r="BH43" s="385">
        <v>15.650800837</v>
      </c>
      <c r="BI43" s="385">
        <v>38.456747583000002</v>
      </c>
      <c r="BJ43" s="385" t="s">
        <v>84</v>
      </c>
      <c r="BK43" s="385" t="s">
        <v>84</v>
      </c>
      <c r="BL43" s="392">
        <v>30.787926255999999</v>
      </c>
      <c r="BM43" s="392" t="s">
        <v>84</v>
      </c>
      <c r="BN43" s="386">
        <v>30.787926255999999</v>
      </c>
      <c r="BP43" s="364" t="s">
        <v>558</v>
      </c>
      <c r="BQ43" s="385" t="s">
        <v>84</v>
      </c>
      <c r="BR43" s="385" t="s">
        <v>84</v>
      </c>
      <c r="BS43" s="385" t="s">
        <v>84</v>
      </c>
      <c r="BT43" s="385">
        <v>1.5411099999999999E-4</v>
      </c>
      <c r="BU43" s="385" t="s">
        <v>84</v>
      </c>
      <c r="BV43" s="385" t="s">
        <v>84</v>
      </c>
      <c r="BW43" s="392">
        <v>1.02289E-4</v>
      </c>
      <c r="BX43" s="392" t="s">
        <v>84</v>
      </c>
      <c r="BY43" s="386">
        <v>1.02289E-4</v>
      </c>
      <c r="CA43" s="364" t="s">
        <v>558</v>
      </c>
      <c r="CB43" s="385" t="s">
        <v>84</v>
      </c>
      <c r="CC43" s="385" t="s">
        <v>84</v>
      </c>
      <c r="CD43" s="385">
        <v>17.673678716000001</v>
      </c>
      <c r="CE43" s="385">
        <v>47.956280974999999</v>
      </c>
      <c r="CF43" s="385" t="s">
        <v>84</v>
      </c>
      <c r="CG43" s="385" t="s">
        <v>84</v>
      </c>
      <c r="CH43" s="392">
        <v>37.773328755000001</v>
      </c>
      <c r="CI43" s="392" t="s">
        <v>84</v>
      </c>
      <c r="CJ43" s="386">
        <v>37.773328755000001</v>
      </c>
    </row>
    <row r="44" spans="2:88" s="351" customFormat="1" ht="15.75" customHeight="1" x14ac:dyDescent="0.25">
      <c r="B44" s="690" t="s">
        <v>760</v>
      </c>
      <c r="C44" s="691"/>
      <c r="D44" s="691"/>
      <c r="E44" s="691"/>
      <c r="F44" s="691"/>
      <c r="G44" s="691"/>
      <c r="H44" s="691"/>
      <c r="I44" s="563"/>
      <c r="J44" s="563"/>
      <c r="K44" s="692"/>
      <c r="M44" s="690" t="s">
        <v>760</v>
      </c>
      <c r="N44" s="691"/>
      <c r="O44" s="691"/>
      <c r="P44" s="691"/>
      <c r="Q44" s="691"/>
      <c r="R44" s="691"/>
      <c r="S44" s="691"/>
      <c r="T44" s="563"/>
      <c r="U44" s="563"/>
      <c r="V44" s="692"/>
      <c r="X44" s="690" t="s">
        <v>760</v>
      </c>
      <c r="Y44" s="387"/>
      <c r="Z44" s="387"/>
      <c r="AA44" s="387"/>
      <c r="AB44" s="387"/>
      <c r="AC44" s="387"/>
      <c r="AD44" s="387"/>
      <c r="AE44" s="393"/>
      <c r="AF44" s="393"/>
      <c r="AG44" s="388"/>
      <c r="AI44" s="710" t="s">
        <v>760</v>
      </c>
      <c r="AJ44" s="711"/>
      <c r="AK44" s="711"/>
      <c r="AL44" s="711"/>
      <c r="AM44" s="711"/>
      <c r="AN44" s="711"/>
      <c r="AO44" s="711"/>
      <c r="AP44" s="712"/>
      <c r="AQ44" s="712"/>
      <c r="AR44" s="713"/>
      <c r="AT44" s="710" t="s">
        <v>760</v>
      </c>
      <c r="AU44" s="711"/>
      <c r="AV44" s="711"/>
      <c r="AW44" s="711"/>
      <c r="AX44" s="711"/>
      <c r="AY44" s="711"/>
      <c r="AZ44" s="711"/>
      <c r="BA44" s="712"/>
      <c r="BB44" s="712"/>
      <c r="BC44" s="713"/>
      <c r="BE44" s="710" t="s">
        <v>760</v>
      </c>
      <c r="BF44" s="711"/>
      <c r="BG44" s="711"/>
      <c r="BH44" s="711"/>
      <c r="BI44" s="711"/>
      <c r="BJ44" s="711"/>
      <c r="BK44" s="711"/>
      <c r="BL44" s="712"/>
      <c r="BM44" s="712"/>
      <c r="BN44" s="713"/>
      <c r="BP44" s="710" t="s">
        <v>760</v>
      </c>
      <c r="BQ44" s="711"/>
      <c r="BR44" s="711"/>
      <c r="BS44" s="711"/>
      <c r="BT44" s="711"/>
      <c r="BU44" s="711"/>
      <c r="BV44" s="711"/>
      <c r="BW44" s="712"/>
      <c r="BX44" s="712"/>
      <c r="BY44" s="713"/>
      <c r="CA44" s="710" t="s">
        <v>760</v>
      </c>
      <c r="CB44" s="711"/>
      <c r="CC44" s="711"/>
      <c r="CD44" s="711"/>
      <c r="CE44" s="711"/>
      <c r="CF44" s="711"/>
      <c r="CG44" s="711"/>
      <c r="CH44" s="712"/>
      <c r="CI44" s="712"/>
      <c r="CJ44" s="713"/>
    </row>
    <row r="45" spans="2:88" s="323" customFormat="1" ht="15.75" customHeight="1" x14ac:dyDescent="0.25">
      <c r="B45" s="696" t="s">
        <v>511</v>
      </c>
      <c r="C45" s="697" t="s">
        <v>84</v>
      </c>
      <c r="D45" s="697" t="s">
        <v>84</v>
      </c>
      <c r="E45" s="697" t="s">
        <v>84</v>
      </c>
      <c r="F45" s="697">
        <v>708.97545234799998</v>
      </c>
      <c r="G45" s="697">
        <v>680.39083088100006</v>
      </c>
      <c r="H45" s="697">
        <v>565.24805248600001</v>
      </c>
      <c r="I45" s="698">
        <v>708.97545234799998</v>
      </c>
      <c r="J45" s="698">
        <v>584.70501518399999</v>
      </c>
      <c r="K45" s="699">
        <v>585.552204287</v>
      </c>
      <c r="M45" s="696" t="s">
        <v>511</v>
      </c>
      <c r="N45" s="697" t="s">
        <v>84</v>
      </c>
      <c r="O45" s="697" t="s">
        <v>84</v>
      </c>
      <c r="P45" s="697" t="s">
        <v>84</v>
      </c>
      <c r="Q45" s="697">
        <v>388.27616311200001</v>
      </c>
      <c r="R45" s="697">
        <v>409.39192809999997</v>
      </c>
      <c r="S45" s="697">
        <v>290.14370073499998</v>
      </c>
      <c r="T45" s="698">
        <v>388.27616311200001</v>
      </c>
      <c r="U45" s="698">
        <v>310.29440704899997</v>
      </c>
      <c r="V45" s="699">
        <v>310.82603223299998</v>
      </c>
      <c r="X45" s="696" t="s">
        <v>511</v>
      </c>
      <c r="Y45" s="702" t="s">
        <v>84</v>
      </c>
      <c r="Z45" s="702" t="s">
        <v>84</v>
      </c>
      <c r="AA45" s="702" t="s">
        <v>84</v>
      </c>
      <c r="AB45" s="702">
        <v>54.765811964999997</v>
      </c>
      <c r="AC45" s="702">
        <v>60.170112459000002</v>
      </c>
      <c r="AD45" s="702">
        <v>51.330331782000002</v>
      </c>
      <c r="AE45" s="703">
        <v>54.765811964999997</v>
      </c>
      <c r="AF45" s="703">
        <v>53.068538662999998</v>
      </c>
      <c r="AG45" s="704">
        <v>53.082548396999996</v>
      </c>
      <c r="AI45" s="696" t="s">
        <v>511</v>
      </c>
      <c r="AJ45" s="702" t="s">
        <v>84</v>
      </c>
      <c r="AK45" s="702" t="s">
        <v>84</v>
      </c>
      <c r="AL45" s="702" t="s">
        <v>84</v>
      </c>
      <c r="AM45" s="702">
        <v>41.665359076999998</v>
      </c>
      <c r="AN45" s="702">
        <v>51.294927643000001</v>
      </c>
      <c r="AO45" s="702">
        <v>36.884126578999997</v>
      </c>
      <c r="AP45" s="703">
        <v>41.665359076999998</v>
      </c>
      <c r="AQ45" s="703">
        <v>39.717788916000003</v>
      </c>
      <c r="AR45" s="704">
        <v>39.733864664999999</v>
      </c>
      <c r="AT45" s="696" t="s">
        <v>511</v>
      </c>
      <c r="AU45" s="702" t="s">
        <v>84</v>
      </c>
      <c r="AV45" s="702" t="s">
        <v>84</v>
      </c>
      <c r="AW45" s="702" t="s">
        <v>84</v>
      </c>
      <c r="AX45" s="702">
        <v>26.142195148999999</v>
      </c>
      <c r="AY45" s="702">
        <v>24.064218081</v>
      </c>
      <c r="AZ45" s="702">
        <v>34.209310387000002</v>
      </c>
      <c r="BA45" s="703">
        <v>26.142195148999999</v>
      </c>
      <c r="BB45" s="703">
        <v>32.214434054999998</v>
      </c>
      <c r="BC45" s="704">
        <v>32.164312219999999</v>
      </c>
      <c r="BE45" s="696" t="s">
        <v>511</v>
      </c>
      <c r="BF45" s="702" t="s">
        <v>84</v>
      </c>
      <c r="BG45" s="702" t="s">
        <v>84</v>
      </c>
      <c r="BH45" s="702" t="s">
        <v>84</v>
      </c>
      <c r="BI45" s="702">
        <v>20.229932597000001</v>
      </c>
      <c r="BJ45" s="702">
        <v>17.426349038000001</v>
      </c>
      <c r="BK45" s="702">
        <v>28.460456954000001</v>
      </c>
      <c r="BL45" s="703">
        <v>20.229932597000001</v>
      </c>
      <c r="BM45" s="703">
        <v>26.290769378</v>
      </c>
      <c r="BN45" s="704">
        <v>26.240741659000001</v>
      </c>
      <c r="BP45" s="696" t="s">
        <v>511</v>
      </c>
      <c r="BQ45" s="702" t="s">
        <v>84</v>
      </c>
      <c r="BR45" s="702" t="s">
        <v>84</v>
      </c>
      <c r="BS45" s="702" t="s">
        <v>84</v>
      </c>
      <c r="BT45" s="702">
        <v>11.397318829</v>
      </c>
      <c r="BU45" s="702">
        <v>10.235583028000001</v>
      </c>
      <c r="BV45" s="702">
        <v>8.9742136380000002</v>
      </c>
      <c r="BW45" s="703">
        <v>11.397318829</v>
      </c>
      <c r="BX45" s="703">
        <v>9.2222425240000003</v>
      </c>
      <c r="BY45" s="704">
        <v>9.2401961680000007</v>
      </c>
      <c r="CA45" s="696" t="s">
        <v>511</v>
      </c>
      <c r="CB45" s="702" t="s">
        <v>84</v>
      </c>
      <c r="CC45" s="702" t="s">
        <v>84</v>
      </c>
      <c r="CD45" s="702" t="s">
        <v>84</v>
      </c>
      <c r="CE45" s="702">
        <v>17.664537226</v>
      </c>
      <c r="CF45" s="702">
        <v>19.811467105999998</v>
      </c>
      <c r="CG45" s="702">
        <v>19.455421034</v>
      </c>
      <c r="CH45" s="703">
        <v>17.664537226</v>
      </c>
      <c r="CI45" s="703">
        <v>19.525432017</v>
      </c>
      <c r="CJ45" s="704">
        <v>19.510071708000002</v>
      </c>
    </row>
    <row r="46" spans="2:88" s="351" customFormat="1" ht="15.75" customHeight="1" x14ac:dyDescent="0.25">
      <c r="B46" s="372" t="s">
        <v>299</v>
      </c>
      <c r="C46" s="369" t="s">
        <v>84</v>
      </c>
      <c r="D46" s="369">
        <v>1083.922486599</v>
      </c>
      <c r="E46" s="369">
        <v>549.62746190099995</v>
      </c>
      <c r="F46" s="369">
        <v>460.55124894099998</v>
      </c>
      <c r="G46" s="369">
        <v>474.09211489799998</v>
      </c>
      <c r="H46" s="369">
        <v>404.288308094</v>
      </c>
      <c r="I46" s="370">
        <v>470.43651819799999</v>
      </c>
      <c r="J46" s="370">
        <v>466.04379455999998</v>
      </c>
      <c r="K46" s="355">
        <v>467.683950369</v>
      </c>
      <c r="M46" s="372" t="s">
        <v>299</v>
      </c>
      <c r="N46" s="369" t="s">
        <v>84</v>
      </c>
      <c r="O46" s="369">
        <v>824.01228584099999</v>
      </c>
      <c r="P46" s="369">
        <v>310.78367210200003</v>
      </c>
      <c r="Q46" s="369">
        <v>267.63271462099999</v>
      </c>
      <c r="R46" s="369">
        <v>280.49118530800001</v>
      </c>
      <c r="S46" s="369">
        <v>230.966559639</v>
      </c>
      <c r="T46" s="370">
        <v>273.27531343099997</v>
      </c>
      <c r="U46" s="370">
        <v>274.781037535</v>
      </c>
      <c r="V46" s="355">
        <v>274.21883004400001</v>
      </c>
      <c r="X46" s="372" t="s">
        <v>299</v>
      </c>
      <c r="Y46" s="387" t="s">
        <v>84</v>
      </c>
      <c r="Z46" s="387">
        <v>76.021329571999999</v>
      </c>
      <c r="AA46" s="387">
        <v>56.544422111999999</v>
      </c>
      <c r="AB46" s="387">
        <v>58.111386134999997</v>
      </c>
      <c r="AC46" s="387">
        <v>59.163857927999999</v>
      </c>
      <c r="AD46" s="387">
        <v>57.129171192000001</v>
      </c>
      <c r="AE46" s="393">
        <v>58.089732165999997</v>
      </c>
      <c r="AF46" s="393">
        <v>58.960346805</v>
      </c>
      <c r="AG46" s="388">
        <v>58.633363369999998</v>
      </c>
      <c r="AI46" s="714" t="s">
        <v>299</v>
      </c>
      <c r="AJ46" s="711" t="s">
        <v>84</v>
      </c>
      <c r="AK46" s="711">
        <v>66.241878783999994</v>
      </c>
      <c r="AL46" s="711">
        <v>42.593855824999999</v>
      </c>
      <c r="AM46" s="711">
        <v>41.283234532000002</v>
      </c>
      <c r="AN46" s="711">
        <v>39.729816153999998</v>
      </c>
      <c r="AO46" s="711">
        <v>30.311849703</v>
      </c>
      <c r="AP46" s="712">
        <v>41.610219106999999</v>
      </c>
      <c r="AQ46" s="712">
        <v>38.787823019999998</v>
      </c>
      <c r="AR46" s="713">
        <v>39.847852021000001</v>
      </c>
      <c r="AT46" s="714" t="s">
        <v>299</v>
      </c>
      <c r="AU46" s="711" t="s">
        <v>84</v>
      </c>
      <c r="AV46" s="711">
        <v>11.967525929000001</v>
      </c>
      <c r="AW46" s="711">
        <v>19.296864403000001</v>
      </c>
      <c r="AX46" s="711">
        <v>23.498654644999998</v>
      </c>
      <c r="AY46" s="711">
        <v>25.383170245999999</v>
      </c>
      <c r="AZ46" s="711">
        <v>31.309737919</v>
      </c>
      <c r="BA46" s="712">
        <v>22.979999696</v>
      </c>
      <c r="BB46" s="712">
        <v>25.975950659999999</v>
      </c>
      <c r="BC46" s="713">
        <v>24.850738319000001</v>
      </c>
      <c r="BE46" s="714" t="s">
        <v>299</v>
      </c>
      <c r="BF46" s="711" t="s">
        <v>84</v>
      </c>
      <c r="BG46" s="711">
        <v>10.097207368999999</v>
      </c>
      <c r="BH46" s="711">
        <v>15.8018973</v>
      </c>
      <c r="BI46" s="711">
        <v>17.696305482</v>
      </c>
      <c r="BJ46" s="711">
        <v>19.125334743</v>
      </c>
      <c r="BK46" s="711">
        <v>27.014337611999999</v>
      </c>
      <c r="BL46" s="712">
        <v>17.443903648999999</v>
      </c>
      <c r="BM46" s="712">
        <v>19.914399620000001</v>
      </c>
      <c r="BN46" s="713">
        <v>18.986536450999999</v>
      </c>
      <c r="BP46" s="714" t="s">
        <v>299</v>
      </c>
      <c r="BQ46" s="711" t="s">
        <v>84</v>
      </c>
      <c r="BR46" s="711">
        <v>7.9325590359999998</v>
      </c>
      <c r="BS46" s="711">
        <v>14.739661058999999</v>
      </c>
      <c r="BT46" s="711">
        <v>8.9875090259999997</v>
      </c>
      <c r="BU46" s="711">
        <v>8.5888304570000003</v>
      </c>
      <c r="BV46" s="711">
        <v>7.1310346459999998</v>
      </c>
      <c r="BW46" s="712">
        <v>9.5672940729999993</v>
      </c>
      <c r="BX46" s="712">
        <v>8.4430204619999998</v>
      </c>
      <c r="BY46" s="713">
        <v>8.865272547</v>
      </c>
      <c r="CA46" s="714" t="s">
        <v>299</v>
      </c>
      <c r="CB46" s="711" t="s">
        <v>84</v>
      </c>
      <c r="CC46" s="711">
        <v>16.602543616999998</v>
      </c>
      <c r="CD46" s="711">
        <v>9.0450025010000008</v>
      </c>
      <c r="CE46" s="711">
        <v>15.096217016000001</v>
      </c>
      <c r="CF46" s="711">
        <v>16.313837485000001</v>
      </c>
      <c r="CG46" s="711">
        <v>15.89712958</v>
      </c>
      <c r="CH46" s="712">
        <v>14.489354754000001</v>
      </c>
      <c r="CI46" s="712">
        <v>16.272158000000001</v>
      </c>
      <c r="CJ46" s="713">
        <v>15.602576876000001</v>
      </c>
    </row>
    <row r="47" spans="2:88" s="323" customFormat="1" ht="15.75" customHeight="1" x14ac:dyDescent="0.25">
      <c r="B47" s="700" t="s">
        <v>79</v>
      </c>
      <c r="C47" s="697">
        <v>426.89076846400002</v>
      </c>
      <c r="D47" s="697">
        <v>378.77475629700001</v>
      </c>
      <c r="E47" s="697">
        <v>354.72906480400002</v>
      </c>
      <c r="F47" s="697">
        <v>349.59798766699998</v>
      </c>
      <c r="G47" s="697">
        <v>453.80223037799999</v>
      </c>
      <c r="H47" s="697" t="s">
        <v>84</v>
      </c>
      <c r="I47" s="698">
        <v>373.06761637199997</v>
      </c>
      <c r="J47" s="698">
        <v>453.80223037799999</v>
      </c>
      <c r="K47" s="699">
        <v>373.94163144999999</v>
      </c>
      <c r="M47" s="700" t="s">
        <v>79</v>
      </c>
      <c r="N47" s="697">
        <v>273.35945139799998</v>
      </c>
      <c r="O47" s="697">
        <v>238.47074974500001</v>
      </c>
      <c r="P47" s="697">
        <v>215.270297648</v>
      </c>
      <c r="Q47" s="697">
        <v>229.83753788499999</v>
      </c>
      <c r="R47" s="697">
        <v>282.08151153</v>
      </c>
      <c r="S47" s="697" t="s">
        <v>84</v>
      </c>
      <c r="T47" s="698">
        <v>233.93874111900001</v>
      </c>
      <c r="U47" s="698">
        <v>282.08151153</v>
      </c>
      <c r="V47" s="699">
        <v>234.45992410599999</v>
      </c>
      <c r="X47" s="700" t="s">
        <v>79</v>
      </c>
      <c r="Y47" s="702">
        <v>64.034987775000005</v>
      </c>
      <c r="Z47" s="702">
        <v>62.958459026</v>
      </c>
      <c r="AA47" s="702">
        <v>60.685835757</v>
      </c>
      <c r="AB47" s="702">
        <v>65.743381252999995</v>
      </c>
      <c r="AC47" s="702">
        <v>62.159569224000002</v>
      </c>
      <c r="AD47" s="702" t="s">
        <v>84</v>
      </c>
      <c r="AE47" s="703">
        <v>62.706793849999997</v>
      </c>
      <c r="AF47" s="703">
        <v>62.159569224000002</v>
      </c>
      <c r="AG47" s="704">
        <v>62.699604534000002</v>
      </c>
      <c r="AI47" s="700" t="s">
        <v>79</v>
      </c>
      <c r="AJ47" s="702">
        <v>47.684935613999997</v>
      </c>
      <c r="AK47" s="702">
        <v>45.970673063</v>
      </c>
      <c r="AL47" s="702">
        <v>45.037505451999998</v>
      </c>
      <c r="AM47" s="702">
        <v>45.938637821</v>
      </c>
      <c r="AN47" s="702">
        <v>45.148634997000002</v>
      </c>
      <c r="AO47" s="702" t="s">
        <v>84</v>
      </c>
      <c r="AP47" s="703">
        <v>45.910843720999999</v>
      </c>
      <c r="AQ47" s="703">
        <v>45.148634997000002</v>
      </c>
      <c r="AR47" s="704">
        <v>45.900829991000002</v>
      </c>
      <c r="AT47" s="700" t="s">
        <v>79</v>
      </c>
      <c r="AU47" s="702">
        <v>15.816583913000001</v>
      </c>
      <c r="AV47" s="702">
        <v>17.035438812999999</v>
      </c>
      <c r="AW47" s="702">
        <v>19.520078969</v>
      </c>
      <c r="AX47" s="702">
        <v>18.962287549999999</v>
      </c>
      <c r="AY47" s="702">
        <v>26.596291391000001</v>
      </c>
      <c r="AZ47" s="702" t="s">
        <v>84</v>
      </c>
      <c r="BA47" s="703">
        <v>17.874421594000001</v>
      </c>
      <c r="BB47" s="703">
        <v>26.596291391000001</v>
      </c>
      <c r="BC47" s="704">
        <v>17.989007594</v>
      </c>
      <c r="BE47" s="700" t="s">
        <v>79</v>
      </c>
      <c r="BF47" s="702">
        <v>11.574662081</v>
      </c>
      <c r="BG47" s="702">
        <v>12.48517524</v>
      </c>
      <c r="BH47" s="702">
        <v>14.55633929</v>
      </c>
      <c r="BI47" s="702">
        <v>13.170768151000001</v>
      </c>
      <c r="BJ47" s="702">
        <v>12.430073501000001</v>
      </c>
      <c r="BK47" s="702" t="s">
        <v>84</v>
      </c>
      <c r="BL47" s="703">
        <v>13.093825877</v>
      </c>
      <c r="BM47" s="703">
        <v>12.430073501000001</v>
      </c>
      <c r="BN47" s="704">
        <v>13.085105644</v>
      </c>
      <c r="BP47" s="700" t="s">
        <v>79</v>
      </c>
      <c r="BQ47" s="702">
        <v>9.2997212079999994</v>
      </c>
      <c r="BR47" s="702">
        <v>9.0471770829999993</v>
      </c>
      <c r="BS47" s="702">
        <v>8.973150146</v>
      </c>
      <c r="BT47" s="702">
        <v>5.5054133199999997</v>
      </c>
      <c r="BU47" s="702">
        <v>2.8717727220000002</v>
      </c>
      <c r="BV47" s="702" t="s">
        <v>84</v>
      </c>
      <c r="BW47" s="703">
        <v>8.6531882899999992</v>
      </c>
      <c r="BX47" s="703">
        <v>2.8717727220000002</v>
      </c>
      <c r="BY47" s="704">
        <v>8.5772333280000002</v>
      </c>
      <c r="CA47" s="700" t="s">
        <v>79</v>
      </c>
      <c r="CB47" s="702">
        <v>16.397388458000002</v>
      </c>
      <c r="CC47" s="702">
        <v>16.506260314999999</v>
      </c>
      <c r="CD47" s="702">
        <v>17.421372368</v>
      </c>
      <c r="CE47" s="702">
        <v>19.602932941999999</v>
      </c>
      <c r="CF47" s="702">
        <v>27.681567578999999</v>
      </c>
      <c r="CG47" s="702" t="s">
        <v>84</v>
      </c>
      <c r="CH47" s="703">
        <v>17.136431773999998</v>
      </c>
      <c r="CI47" s="703">
        <v>27.681567578999999</v>
      </c>
      <c r="CJ47" s="704">
        <v>17.274971440000002</v>
      </c>
    </row>
    <row r="48" spans="2:88" s="351" customFormat="1" ht="15.75" customHeight="1" x14ac:dyDescent="0.25">
      <c r="B48" s="693" t="s">
        <v>78</v>
      </c>
      <c r="C48" s="694">
        <v>416.484247074</v>
      </c>
      <c r="D48" s="694">
        <v>351.25063967699998</v>
      </c>
      <c r="E48" s="694">
        <v>266.36983815299999</v>
      </c>
      <c r="F48" s="694">
        <v>286.47171704200002</v>
      </c>
      <c r="G48" s="694" t="s">
        <v>84</v>
      </c>
      <c r="H48" s="694" t="s">
        <v>84</v>
      </c>
      <c r="I48" s="555">
        <v>352.24509347700001</v>
      </c>
      <c r="J48" s="555" t="s">
        <v>84</v>
      </c>
      <c r="K48" s="695">
        <v>352.24509347700001</v>
      </c>
      <c r="M48" s="693" t="s">
        <v>78</v>
      </c>
      <c r="N48" s="694">
        <v>302.40536368900001</v>
      </c>
      <c r="O48" s="694">
        <v>257.22599363500001</v>
      </c>
      <c r="P48" s="694">
        <v>197.59673341600001</v>
      </c>
      <c r="Q48" s="694">
        <v>230.27949510600001</v>
      </c>
      <c r="R48" s="694" t="s">
        <v>84</v>
      </c>
      <c r="S48" s="694" t="s">
        <v>84</v>
      </c>
      <c r="T48" s="555">
        <v>258.19337135900003</v>
      </c>
      <c r="U48" s="555" t="s">
        <v>84</v>
      </c>
      <c r="V48" s="695">
        <v>258.19337135900003</v>
      </c>
      <c r="X48" s="693" t="s">
        <v>78</v>
      </c>
      <c r="Y48" s="705">
        <v>72.609076048999995</v>
      </c>
      <c r="Z48" s="705">
        <v>73.231466245999997</v>
      </c>
      <c r="AA48" s="705">
        <v>74.181346801999993</v>
      </c>
      <c r="AB48" s="705">
        <v>80.384722612000004</v>
      </c>
      <c r="AC48" s="705" t="s">
        <v>84</v>
      </c>
      <c r="AD48" s="705" t="s">
        <v>84</v>
      </c>
      <c r="AE48" s="706">
        <v>73.299352110000001</v>
      </c>
      <c r="AF48" s="706" t="s">
        <v>84</v>
      </c>
      <c r="AG48" s="707">
        <v>73.299352110000001</v>
      </c>
      <c r="AI48" s="715" t="s">
        <v>78</v>
      </c>
      <c r="AJ48" s="716">
        <v>54.197466789000003</v>
      </c>
      <c r="AK48" s="716">
        <v>54.369815268000004</v>
      </c>
      <c r="AL48" s="716">
        <v>55.040908408999996</v>
      </c>
      <c r="AM48" s="716">
        <v>48.628965248</v>
      </c>
      <c r="AN48" s="716" t="s">
        <v>84</v>
      </c>
      <c r="AO48" s="716" t="s">
        <v>84</v>
      </c>
      <c r="AP48" s="717">
        <v>54.293627086999997</v>
      </c>
      <c r="AQ48" s="717" t="s">
        <v>84</v>
      </c>
      <c r="AR48" s="718">
        <v>54.293627086999997</v>
      </c>
      <c r="AT48" s="715" t="s">
        <v>78</v>
      </c>
      <c r="AU48" s="716">
        <v>8.9375520690000005</v>
      </c>
      <c r="AV48" s="716">
        <v>10.0433319</v>
      </c>
      <c r="AW48" s="716">
        <v>5.7165949349999998</v>
      </c>
      <c r="AX48" s="716">
        <v>4.853968536</v>
      </c>
      <c r="AY48" s="716" t="s">
        <v>84</v>
      </c>
      <c r="AZ48" s="716" t="s">
        <v>84</v>
      </c>
      <c r="BA48" s="717">
        <v>8.8819418910000003</v>
      </c>
      <c r="BB48" s="717" t="s">
        <v>84</v>
      </c>
      <c r="BC48" s="718">
        <v>8.8819418910000003</v>
      </c>
      <c r="BE48" s="715" t="s">
        <v>78</v>
      </c>
      <c r="BF48" s="716">
        <v>6.201416633</v>
      </c>
      <c r="BG48" s="716">
        <v>6.0981933750000001</v>
      </c>
      <c r="BH48" s="716">
        <v>4.0724572490000002</v>
      </c>
      <c r="BI48" s="716">
        <v>4.0186241660000004</v>
      </c>
      <c r="BJ48" s="716" t="s">
        <v>84</v>
      </c>
      <c r="BK48" s="716" t="s">
        <v>84</v>
      </c>
      <c r="BL48" s="717">
        <v>5.7837392400000001</v>
      </c>
      <c r="BM48" s="717" t="s">
        <v>84</v>
      </c>
      <c r="BN48" s="718">
        <v>5.7837392400000001</v>
      </c>
      <c r="BP48" s="715" t="s">
        <v>78</v>
      </c>
      <c r="BQ48" s="716">
        <v>8.6483313370000001</v>
      </c>
      <c r="BR48" s="716">
        <v>6.9922570320000004</v>
      </c>
      <c r="BS48" s="716">
        <v>6.7667030759999998</v>
      </c>
      <c r="BT48" s="716">
        <v>3.3379049169999999</v>
      </c>
      <c r="BU48" s="716" t="s">
        <v>84</v>
      </c>
      <c r="BV48" s="716" t="s">
        <v>84</v>
      </c>
      <c r="BW48" s="717">
        <v>7.4759695060000002</v>
      </c>
      <c r="BX48" s="717" t="s">
        <v>84</v>
      </c>
      <c r="BY48" s="718">
        <v>7.4759695060000002</v>
      </c>
      <c r="CA48" s="715" t="s">
        <v>78</v>
      </c>
      <c r="CB48" s="716">
        <v>14.76943389</v>
      </c>
      <c r="CC48" s="716">
        <v>17.539826890000001</v>
      </c>
      <c r="CD48" s="716">
        <v>14.56896032</v>
      </c>
      <c r="CE48" s="716">
        <v>17.514581056000001</v>
      </c>
      <c r="CF48" s="716" t="s">
        <v>84</v>
      </c>
      <c r="CG48" s="716" t="s">
        <v>84</v>
      </c>
      <c r="CH48" s="717">
        <v>16.094850658999999</v>
      </c>
      <c r="CI48" s="717" t="s">
        <v>84</v>
      </c>
      <c r="CJ48" s="718">
        <v>16.094850658999999</v>
      </c>
    </row>
    <row r="49" spans="2:88" s="376" customFormat="1" x14ac:dyDescent="0.2">
      <c r="B49" s="22" t="s">
        <v>277</v>
      </c>
      <c r="C49" s="374"/>
      <c r="D49" s="374"/>
      <c r="E49" s="374"/>
      <c r="F49" s="374"/>
      <c r="G49" s="374"/>
      <c r="H49" s="374"/>
      <c r="I49" s="374"/>
      <c r="J49" s="374"/>
      <c r="K49" s="375"/>
      <c r="M49" s="22" t="s">
        <v>277</v>
      </c>
      <c r="N49" s="374"/>
      <c r="O49" s="374"/>
      <c r="P49" s="374"/>
      <c r="Q49" s="374"/>
      <c r="R49" s="374"/>
      <c r="S49" s="374"/>
      <c r="T49" s="374"/>
      <c r="U49" s="374"/>
      <c r="V49" s="375"/>
      <c r="X49" s="22" t="s">
        <v>277</v>
      </c>
      <c r="Y49" s="374"/>
      <c r="Z49" s="374"/>
      <c r="AA49" s="374"/>
      <c r="AB49" s="374"/>
      <c r="AC49" s="374"/>
      <c r="AD49" s="374"/>
      <c r="AE49" s="374"/>
      <c r="AF49" s="374"/>
      <c r="AG49" s="375"/>
      <c r="AI49" s="22" t="s">
        <v>277</v>
      </c>
      <c r="AJ49" s="374"/>
      <c r="AK49" s="374"/>
      <c r="AL49" s="374"/>
      <c r="AM49" s="374"/>
      <c r="AN49" s="374"/>
      <c r="AO49" s="374"/>
      <c r="AP49" s="374"/>
      <c r="AQ49" s="374"/>
      <c r="AR49" s="375"/>
      <c r="AT49" s="22" t="s">
        <v>277</v>
      </c>
      <c r="AU49" s="374"/>
      <c r="AV49" s="374"/>
      <c r="AW49" s="374"/>
      <c r="AX49" s="374"/>
      <c r="AY49" s="374"/>
      <c r="AZ49" s="374"/>
      <c r="BA49" s="374"/>
      <c r="BB49" s="374"/>
      <c r="BC49" s="375"/>
      <c r="BD49" s="663"/>
      <c r="BE49" s="22" t="s">
        <v>277</v>
      </c>
      <c r="BF49" s="374"/>
      <c r="BG49" s="374"/>
      <c r="BH49" s="374"/>
      <c r="BI49" s="374"/>
      <c r="BJ49" s="374"/>
      <c r="BK49" s="374"/>
      <c r="BL49" s="374"/>
      <c r="BM49" s="374"/>
      <c r="BN49" s="375"/>
      <c r="BP49" s="22" t="s">
        <v>277</v>
      </c>
      <c r="BQ49" s="374"/>
      <c r="BR49" s="374"/>
      <c r="BS49" s="374"/>
      <c r="BT49" s="374"/>
      <c r="BU49" s="374"/>
      <c r="BV49" s="374"/>
      <c r="BW49" s="374"/>
      <c r="BX49" s="374"/>
      <c r="BY49" s="375"/>
      <c r="CA49" s="22" t="s">
        <v>277</v>
      </c>
      <c r="CB49" s="374"/>
      <c r="CC49" s="374"/>
      <c r="CD49" s="374"/>
      <c r="CE49" s="374"/>
      <c r="CF49" s="374"/>
      <c r="CG49" s="374"/>
      <c r="CH49" s="374"/>
      <c r="CI49" s="374"/>
      <c r="CJ49" s="375"/>
    </row>
    <row r="50" spans="2:88" s="243" customFormat="1" x14ac:dyDescent="0.2">
      <c r="B50" s="22" t="s">
        <v>512</v>
      </c>
      <c r="C50" s="374"/>
      <c r="D50" s="374"/>
      <c r="E50" s="374"/>
      <c r="F50" s="374"/>
      <c r="G50" s="374"/>
      <c r="H50" s="374"/>
      <c r="I50" s="374"/>
      <c r="J50" s="374"/>
      <c r="K50" s="375"/>
      <c r="M50" s="22" t="s">
        <v>512</v>
      </c>
      <c r="N50" s="374"/>
      <c r="O50" s="374"/>
      <c r="P50" s="374"/>
      <c r="Q50" s="374"/>
      <c r="R50" s="374"/>
      <c r="S50" s="374"/>
      <c r="T50" s="374"/>
      <c r="U50" s="374"/>
      <c r="V50" s="375"/>
      <c r="X50" s="22" t="s">
        <v>512</v>
      </c>
      <c r="Y50" s="374"/>
      <c r="Z50" s="374"/>
      <c r="AA50" s="374"/>
      <c r="AB50" s="374"/>
      <c r="AC50" s="374"/>
      <c r="AD50" s="374"/>
      <c r="AE50" s="374"/>
      <c r="AF50" s="374"/>
      <c r="AG50" s="375"/>
      <c r="AI50" s="22" t="s">
        <v>512</v>
      </c>
      <c r="AJ50" s="374"/>
      <c r="AK50" s="374"/>
      <c r="AL50" s="374"/>
      <c r="AM50" s="374"/>
      <c r="AN50" s="374"/>
      <c r="AO50" s="374"/>
      <c r="AP50" s="374"/>
      <c r="AQ50" s="374"/>
      <c r="AR50" s="375"/>
      <c r="AT50" s="22" t="s">
        <v>512</v>
      </c>
      <c r="AU50" s="374"/>
      <c r="AV50" s="374"/>
      <c r="AW50" s="374"/>
      <c r="AX50" s="374"/>
      <c r="AY50" s="374"/>
      <c r="AZ50" s="374"/>
      <c r="BA50" s="374"/>
      <c r="BB50" s="374"/>
      <c r="BC50" s="375"/>
      <c r="BD50" s="664"/>
      <c r="BE50" s="22" t="s">
        <v>512</v>
      </c>
      <c r="BF50" s="374"/>
      <c r="BG50" s="374"/>
      <c r="BH50" s="374"/>
      <c r="BI50" s="374"/>
      <c r="BJ50" s="374"/>
      <c r="BK50" s="374"/>
      <c r="BL50" s="374"/>
      <c r="BM50" s="374"/>
      <c r="BN50" s="375"/>
      <c r="BP50" s="22" t="s">
        <v>512</v>
      </c>
      <c r="BQ50" s="374"/>
      <c r="BR50" s="374"/>
      <c r="BS50" s="374"/>
      <c r="BT50" s="374"/>
      <c r="BU50" s="374"/>
      <c r="BV50" s="374"/>
      <c r="BW50" s="374"/>
      <c r="BX50" s="374"/>
      <c r="BY50" s="375"/>
      <c r="CA50" s="22" t="s">
        <v>512</v>
      </c>
      <c r="CB50" s="374"/>
      <c r="CC50" s="374"/>
      <c r="CD50" s="374"/>
      <c r="CE50" s="374"/>
      <c r="CF50" s="374"/>
      <c r="CG50" s="374"/>
      <c r="CH50" s="374"/>
      <c r="CI50" s="374"/>
      <c r="CJ50" s="375"/>
    </row>
    <row r="51" spans="2:88" s="243" customFormat="1" x14ac:dyDescent="0.2">
      <c r="B51" s="47" t="s">
        <v>496</v>
      </c>
      <c r="C51" s="374"/>
      <c r="D51" s="374"/>
      <c r="E51" s="374"/>
      <c r="F51" s="374"/>
      <c r="G51" s="374"/>
      <c r="H51" s="374"/>
      <c r="I51" s="374"/>
      <c r="J51" s="374"/>
      <c r="K51" s="375"/>
      <c r="M51" s="47" t="s">
        <v>496</v>
      </c>
      <c r="N51" s="374"/>
      <c r="O51" s="374"/>
      <c r="P51" s="374"/>
      <c r="Q51" s="374"/>
      <c r="R51" s="374"/>
      <c r="S51" s="374"/>
      <c r="T51" s="374"/>
      <c r="U51" s="374"/>
      <c r="V51" s="375"/>
      <c r="X51" s="47" t="s">
        <v>496</v>
      </c>
      <c r="Y51" s="374"/>
      <c r="Z51" s="374"/>
      <c r="AA51" s="374"/>
      <c r="AB51" s="374"/>
      <c r="AC51" s="374"/>
      <c r="AD51" s="374"/>
      <c r="AE51" s="374"/>
      <c r="AF51" s="374"/>
      <c r="AG51" s="375"/>
      <c r="AI51" s="47" t="s">
        <v>496</v>
      </c>
      <c r="AJ51" s="374"/>
      <c r="AK51" s="374"/>
      <c r="AL51" s="374"/>
      <c r="AM51" s="374"/>
      <c r="AN51" s="374"/>
      <c r="AO51" s="374"/>
      <c r="AP51" s="374"/>
      <c r="AQ51" s="374"/>
      <c r="AR51" s="375"/>
      <c r="AT51" s="47" t="s">
        <v>496</v>
      </c>
      <c r="AU51" s="374"/>
      <c r="AV51" s="374"/>
      <c r="AW51" s="374"/>
      <c r="AX51" s="374"/>
      <c r="AY51" s="374"/>
      <c r="AZ51" s="374"/>
      <c r="BA51" s="374"/>
      <c r="BB51" s="374"/>
      <c r="BC51" s="375"/>
      <c r="BD51" s="664"/>
      <c r="BE51" s="659" t="s">
        <v>496</v>
      </c>
      <c r="BF51" s="374"/>
      <c r="BG51" s="374"/>
      <c r="BH51" s="374"/>
      <c r="BI51" s="374"/>
      <c r="BJ51" s="374"/>
      <c r="BK51" s="374"/>
      <c r="BL51" s="374"/>
      <c r="BM51" s="374"/>
      <c r="BN51" s="375"/>
      <c r="BP51" s="47" t="s">
        <v>496</v>
      </c>
      <c r="BQ51" s="374"/>
      <c r="BR51" s="374"/>
      <c r="BS51" s="374"/>
      <c r="BT51" s="374"/>
      <c r="BU51" s="374"/>
      <c r="BV51" s="374"/>
      <c r="BW51" s="374"/>
      <c r="BX51" s="374"/>
      <c r="BY51" s="375"/>
      <c r="CA51" s="47" t="s">
        <v>496</v>
      </c>
      <c r="CB51" s="374"/>
      <c r="CC51" s="374"/>
      <c r="CD51" s="374"/>
      <c r="CE51" s="374"/>
      <c r="CF51" s="374"/>
      <c r="CG51" s="374"/>
      <c r="CH51" s="374"/>
      <c r="CI51" s="374"/>
      <c r="CJ51" s="375"/>
    </row>
    <row r="52" spans="2:88" s="243" customFormat="1" x14ac:dyDescent="0.2">
      <c r="B52" s="373" t="s">
        <v>759</v>
      </c>
      <c r="C52" s="378"/>
      <c r="D52" s="378"/>
      <c r="E52" s="378"/>
      <c r="F52" s="378"/>
      <c r="G52" s="378"/>
      <c r="H52" s="378"/>
      <c r="I52" s="378"/>
      <c r="J52" s="378"/>
      <c r="K52" s="379"/>
      <c r="M52" s="373" t="s">
        <v>759</v>
      </c>
      <c r="N52" s="378"/>
      <c r="O52" s="378"/>
      <c r="P52" s="378"/>
      <c r="Q52" s="378"/>
      <c r="R52" s="378"/>
      <c r="S52" s="378"/>
      <c r="T52" s="378"/>
      <c r="U52" s="378"/>
      <c r="V52" s="379"/>
      <c r="X52" s="373" t="s">
        <v>759</v>
      </c>
      <c r="Y52" s="378"/>
      <c r="Z52" s="378"/>
      <c r="AA52" s="378"/>
      <c r="AB52" s="378"/>
      <c r="AC52" s="378"/>
      <c r="AD52" s="378"/>
      <c r="AE52" s="378"/>
      <c r="AF52" s="378"/>
      <c r="AG52" s="379"/>
      <c r="AI52" s="373" t="s">
        <v>759</v>
      </c>
      <c r="AJ52" s="378"/>
      <c r="AK52" s="378"/>
      <c r="AL52" s="378"/>
      <c r="AM52" s="378"/>
      <c r="AN52" s="378"/>
      <c r="AO52" s="378"/>
      <c r="AP52" s="378"/>
      <c r="AQ52" s="378"/>
      <c r="AR52" s="379"/>
      <c r="AT52" s="373" t="s">
        <v>759</v>
      </c>
      <c r="AU52" s="378"/>
      <c r="AV52" s="378"/>
      <c r="AW52" s="378"/>
      <c r="AX52" s="378"/>
      <c r="AY52" s="378"/>
      <c r="AZ52" s="378"/>
      <c r="BA52" s="378"/>
      <c r="BB52" s="378"/>
      <c r="BC52" s="379"/>
      <c r="BD52" s="664"/>
      <c r="BE52" s="662" t="s">
        <v>759</v>
      </c>
      <c r="BF52" s="378"/>
      <c r="BG52" s="378"/>
      <c r="BH52" s="378"/>
      <c r="BI52" s="378"/>
      <c r="BJ52" s="378"/>
      <c r="BK52" s="378"/>
      <c r="BL52" s="378"/>
      <c r="BM52" s="378"/>
      <c r="BN52" s="379"/>
      <c r="BP52" s="373" t="s">
        <v>759</v>
      </c>
      <c r="BQ52" s="378"/>
      <c r="BR52" s="378"/>
      <c r="BS52" s="378"/>
      <c r="BT52" s="378"/>
      <c r="BU52" s="378"/>
      <c r="BV52" s="378"/>
      <c r="BW52" s="378"/>
      <c r="BX52" s="378"/>
      <c r="BY52" s="379"/>
      <c r="CA52" s="373" t="s">
        <v>759</v>
      </c>
      <c r="CB52" s="378"/>
      <c r="CC52" s="378"/>
      <c r="CD52" s="378"/>
      <c r="CE52" s="378"/>
      <c r="CF52" s="378"/>
      <c r="CG52" s="378"/>
      <c r="CH52" s="378"/>
      <c r="CI52" s="378"/>
      <c r="CJ52" s="379"/>
    </row>
    <row r="53" spans="2:88" x14ac:dyDescent="0.2">
      <c r="B53" s="373"/>
      <c r="C53" s="32"/>
      <c r="D53" s="32"/>
      <c r="E53" s="32"/>
      <c r="F53" s="32"/>
      <c r="G53" s="32"/>
      <c r="H53" s="32"/>
      <c r="I53" s="32"/>
      <c r="J53" s="32"/>
      <c r="K53" s="70"/>
      <c r="N53" s="32"/>
      <c r="O53" s="32"/>
      <c r="P53" s="32"/>
      <c r="Q53" s="32"/>
      <c r="R53" s="32"/>
      <c r="S53" s="32"/>
      <c r="T53" s="32"/>
      <c r="U53" s="32"/>
      <c r="V53" s="70"/>
      <c r="Y53" s="32"/>
      <c r="Z53" s="32"/>
      <c r="AA53" s="32"/>
      <c r="AB53" s="32"/>
      <c r="AC53" s="32"/>
      <c r="AD53" s="32"/>
      <c r="AE53" s="32"/>
      <c r="AF53" s="32"/>
      <c r="AG53" s="70"/>
      <c r="AJ53" s="32"/>
      <c r="AK53" s="32"/>
      <c r="AL53" s="32"/>
      <c r="AM53" s="32"/>
      <c r="AN53" s="32"/>
      <c r="AO53" s="32"/>
      <c r="AP53" s="32"/>
      <c r="AQ53" s="32"/>
      <c r="AR53" s="70"/>
      <c r="AU53" s="32"/>
      <c r="AV53" s="32"/>
      <c r="AW53" s="32"/>
      <c r="AX53" s="32"/>
      <c r="AY53" s="32"/>
      <c r="AZ53" s="32"/>
      <c r="BA53" s="32"/>
      <c r="BB53" s="32"/>
      <c r="BC53" s="70"/>
      <c r="BF53" s="32"/>
      <c r="BG53" s="32"/>
      <c r="BH53" s="32"/>
      <c r="BI53" s="32"/>
      <c r="BJ53" s="32"/>
      <c r="BK53" s="32"/>
      <c r="BL53" s="32"/>
      <c r="BM53" s="32"/>
      <c r="BN53" s="70"/>
      <c r="BQ53" s="32"/>
      <c r="BR53" s="32"/>
      <c r="BS53" s="32"/>
      <c r="BT53" s="32"/>
      <c r="BU53" s="32"/>
      <c r="BV53" s="32"/>
      <c r="BW53" s="32"/>
      <c r="BX53" s="32"/>
      <c r="BY53" s="70"/>
    </row>
    <row r="54" spans="2:88" x14ac:dyDescent="0.2">
      <c r="C54" s="32"/>
      <c r="D54" s="32"/>
      <c r="E54" s="32"/>
      <c r="F54" s="32"/>
      <c r="G54" s="32"/>
      <c r="H54" s="32"/>
      <c r="I54" s="32"/>
      <c r="J54" s="32"/>
      <c r="K54" s="70"/>
      <c r="N54" s="32"/>
      <c r="O54" s="32"/>
      <c r="P54" s="32"/>
      <c r="Q54" s="32"/>
      <c r="R54" s="32"/>
      <c r="S54" s="32"/>
      <c r="T54" s="32"/>
      <c r="U54" s="32"/>
      <c r="V54" s="70"/>
      <c r="Y54" s="32"/>
      <c r="Z54" s="32"/>
      <c r="AA54" s="32"/>
      <c r="AB54" s="32"/>
      <c r="AC54" s="32"/>
      <c r="AD54" s="32"/>
      <c r="AE54" s="32"/>
      <c r="AF54" s="32"/>
      <c r="AG54" s="70"/>
      <c r="AJ54" s="32"/>
      <c r="AK54" s="32"/>
      <c r="AL54" s="32"/>
      <c r="AM54" s="32"/>
      <c r="AN54" s="32"/>
      <c r="AO54" s="32"/>
      <c r="AP54" s="32"/>
      <c r="AQ54" s="32"/>
      <c r="AR54" s="70"/>
      <c r="AU54" s="32"/>
      <c r="AV54" s="32"/>
      <c r="AW54" s="32"/>
      <c r="AX54" s="32"/>
      <c r="AY54" s="32"/>
      <c r="AZ54" s="32"/>
      <c r="BA54" s="32"/>
      <c r="BB54" s="32"/>
      <c r="BC54" s="70"/>
      <c r="BF54" s="32"/>
      <c r="BG54" s="32"/>
      <c r="BH54" s="32"/>
      <c r="BI54" s="32"/>
      <c r="BJ54" s="32"/>
      <c r="BK54" s="32"/>
      <c r="BL54" s="32"/>
      <c r="BM54" s="32"/>
      <c r="BN54" s="70"/>
      <c r="BQ54" s="32"/>
      <c r="BR54" s="32"/>
      <c r="BS54" s="32"/>
      <c r="BT54" s="32"/>
      <c r="BU54" s="32"/>
      <c r="BV54" s="32"/>
      <c r="BW54" s="32"/>
      <c r="BX54" s="32"/>
      <c r="BY54" s="70"/>
    </row>
    <row r="55" spans="2:88" x14ac:dyDescent="0.2">
      <c r="C55" s="32"/>
      <c r="D55" s="32"/>
      <c r="E55" s="32"/>
      <c r="F55" s="32"/>
      <c r="G55" s="32"/>
      <c r="H55" s="32"/>
      <c r="I55" s="32"/>
      <c r="J55" s="32"/>
      <c r="K55" s="70"/>
      <c r="N55" s="32"/>
      <c r="O55" s="32"/>
      <c r="P55" s="32"/>
      <c r="Q55" s="32"/>
      <c r="R55" s="32"/>
      <c r="S55" s="32"/>
      <c r="T55" s="32"/>
      <c r="U55" s="32"/>
      <c r="V55" s="70"/>
      <c r="Y55" s="32"/>
      <c r="Z55" s="32"/>
      <c r="AA55" s="32"/>
      <c r="AB55" s="32"/>
      <c r="AC55" s="32"/>
      <c r="AD55" s="32"/>
      <c r="AE55" s="32"/>
      <c r="AF55" s="32"/>
      <c r="AG55" s="70"/>
      <c r="AJ55" s="32"/>
      <c r="AK55" s="32"/>
      <c r="AL55" s="32"/>
      <c r="AM55" s="32"/>
      <c r="AN55" s="32"/>
      <c r="AO55" s="32"/>
      <c r="AP55" s="32"/>
      <c r="AQ55" s="32"/>
      <c r="AR55" s="70"/>
      <c r="AU55" s="32"/>
      <c r="AV55" s="32"/>
      <c r="AW55" s="32"/>
      <c r="AX55" s="32"/>
      <c r="AY55" s="32"/>
      <c r="AZ55" s="32"/>
      <c r="BA55" s="32"/>
      <c r="BB55" s="32"/>
      <c r="BC55" s="70"/>
      <c r="BF55" s="32"/>
      <c r="BG55" s="32"/>
      <c r="BH55" s="32"/>
      <c r="BI55" s="32"/>
      <c r="BJ55" s="32"/>
      <c r="BK55" s="32"/>
      <c r="BL55" s="32"/>
      <c r="BM55" s="32"/>
      <c r="BN55" s="70"/>
      <c r="BQ55" s="32"/>
      <c r="BR55" s="32"/>
      <c r="BS55" s="32"/>
      <c r="BT55" s="32"/>
      <c r="BU55" s="32"/>
      <c r="BV55" s="32"/>
      <c r="BW55" s="32"/>
      <c r="BX55" s="32"/>
      <c r="BY55" s="70"/>
    </row>
    <row r="56" spans="2:88" x14ac:dyDescent="0.2">
      <c r="C56" s="32"/>
      <c r="D56" s="32"/>
      <c r="E56" s="32"/>
      <c r="F56" s="32"/>
      <c r="G56" s="32"/>
      <c r="H56" s="32"/>
      <c r="I56" s="32"/>
      <c r="J56" s="32"/>
      <c r="K56" s="70"/>
      <c r="N56" s="32"/>
      <c r="O56" s="32"/>
      <c r="P56" s="32"/>
      <c r="Q56" s="32"/>
      <c r="R56" s="32"/>
      <c r="S56" s="32"/>
      <c r="T56" s="32"/>
      <c r="U56" s="32"/>
      <c r="V56" s="70"/>
      <c r="Y56" s="32"/>
      <c r="Z56" s="32"/>
      <c r="AA56" s="32"/>
      <c r="AB56" s="32"/>
      <c r="AC56" s="32"/>
      <c r="AD56" s="32"/>
      <c r="AE56" s="32"/>
      <c r="AF56" s="32"/>
      <c r="AG56" s="70"/>
      <c r="AJ56" s="32"/>
      <c r="AK56" s="32"/>
      <c r="AL56" s="32"/>
      <c r="AM56" s="32"/>
      <c r="AN56" s="32"/>
      <c r="AO56" s="32"/>
      <c r="AP56" s="32"/>
      <c r="AQ56" s="32"/>
      <c r="AR56" s="70"/>
      <c r="AU56" s="32"/>
      <c r="AV56" s="32"/>
      <c r="AW56" s="32"/>
      <c r="AX56" s="32"/>
      <c r="AY56" s="32"/>
      <c r="AZ56" s="32"/>
      <c r="BA56" s="32"/>
      <c r="BB56" s="32"/>
      <c r="BC56" s="70"/>
      <c r="BF56" s="32"/>
      <c r="BG56" s="32"/>
      <c r="BH56" s="32"/>
      <c r="BI56" s="32"/>
      <c r="BJ56" s="32"/>
      <c r="BK56" s="32"/>
      <c r="BL56" s="32"/>
      <c r="BM56" s="32"/>
      <c r="BN56" s="70"/>
      <c r="BQ56" s="32"/>
      <c r="BR56" s="32"/>
      <c r="BS56" s="32"/>
      <c r="BT56" s="32"/>
      <c r="BU56" s="32"/>
      <c r="BV56" s="32"/>
      <c r="BW56" s="32"/>
      <c r="BX56" s="32"/>
      <c r="BY56" s="70"/>
    </row>
    <row r="60" spans="2:88" ht="13.5" customHeight="1" x14ac:dyDescent="0.2"/>
  </sheetData>
  <phoneticPr fontId="3" type="noConversion"/>
  <pageMargins left="0.59055118110236227" right="0.59055118110236227" top="0.78740157480314965" bottom="0.78740157480314965" header="0.39370078740157483" footer="0.39370078740157483"/>
  <pageSetup paperSize="9" scale="64" firstPageNumber="51" fitToWidth="0" orientation="landscape" useFirstPageNumber="1" r:id="rId1"/>
  <headerFooter differentOddEven="1" differentFirst="1" alignWithMargins="0">
    <oddHeader>&amp;R&amp;12Les finances des groupements à fiscalité propre en 2020</oddHeader>
    <oddFooter>&amp;L&amp;12Direction Générale des Collectivités Locales / DESL&amp;C&amp;12&amp;P&amp;R&amp;12Mise en ligne : avril 2022</oddFooter>
    <evenHeader>&amp;R&amp;12Les finances des groupements à fiscalité propre en 2020</evenHeader>
    <evenFooter>&amp;L&amp;12Direction Générale des Collectivités Locales / DESL&amp;C&amp;12&amp;P&amp;R&amp;12Mise en ligne : avril 2022</evenFooter>
    <firstHeader>&amp;R&amp;12Les finances des groupements à fiscalité propre en 2020</firstHeader>
    <firstFooter>&amp;L&amp;12Direction Générale des Collectivités Locales / DESL&amp;C&amp;12&amp;P&amp;R&amp;12Mise en ligne : avril 2022</firstFooter>
  </headerFooter>
  <colBreaks count="7" manualBreakCount="7">
    <brk id="11" max="47" man="1"/>
    <brk id="22" max="47" man="1"/>
    <brk id="33" max="47" man="1"/>
    <brk id="44" max="47" man="1"/>
    <brk id="55" max="47" man="1"/>
    <brk id="66" max="47" man="1"/>
    <brk id="77" max="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0"/>
  <sheetViews>
    <sheetView topLeftCell="Q1" zoomScaleNormal="100" workbookViewId="0"/>
  </sheetViews>
  <sheetFormatPr baseColWidth="10" defaultRowHeight="12.75" x14ac:dyDescent="0.2"/>
  <cols>
    <col min="1" max="1" width="4.7109375" customWidth="1"/>
    <col min="2" max="2" width="28" customWidth="1"/>
    <col min="3" max="10" width="15.7109375" customWidth="1"/>
    <col min="11" max="11" width="15.7109375" style="74" customWidth="1"/>
    <col min="12" max="12" width="4.7109375" customWidth="1"/>
    <col min="13" max="13" width="28" customWidth="1"/>
    <col min="14" max="21" width="15.7109375" customWidth="1"/>
    <col min="22" max="22" width="15.7109375" style="74" customWidth="1"/>
    <col min="23" max="23" width="4.7109375" customWidth="1"/>
    <col min="24" max="24" width="28" customWidth="1"/>
    <col min="25" max="32" width="15.7109375" customWidth="1"/>
    <col min="33" max="33" width="15.7109375" style="74" customWidth="1"/>
    <col min="34" max="34" width="4.7109375" customWidth="1"/>
    <col min="35" max="35" width="28" customWidth="1"/>
    <col min="36" max="43" width="15.7109375" customWidth="1"/>
    <col min="44" max="44" width="15.7109375" style="74" customWidth="1"/>
    <col min="45" max="45" width="4.7109375" customWidth="1"/>
    <col min="46" max="46" width="28" customWidth="1"/>
    <col min="47" max="54" width="15.7109375" customWidth="1"/>
    <col min="55" max="55" width="15.7109375" style="74" customWidth="1"/>
    <col min="56" max="56" width="4.7109375" customWidth="1"/>
    <col min="57" max="57" width="28" customWidth="1"/>
    <col min="58" max="65" width="15.7109375" customWidth="1"/>
    <col min="66" max="66" width="15.7109375" style="74" customWidth="1"/>
    <col min="67" max="67" width="1.5703125" hidden="1" customWidth="1"/>
    <col min="68" max="68" width="4.7109375" customWidth="1"/>
    <col min="69" max="69" width="11.42578125" hidden="1" customWidth="1"/>
    <col min="70" max="70" width="28" customWidth="1"/>
    <col min="71" max="79" width="15.7109375" customWidth="1"/>
  </cols>
  <sheetData>
    <row r="1" spans="1:79" ht="20.25" x14ac:dyDescent="0.3">
      <c r="A1" s="9" t="s">
        <v>764</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28"/>
      <c r="AI1" s="48"/>
      <c r="AJ1" s="48"/>
      <c r="AK1" s="48"/>
      <c r="AL1" s="48"/>
      <c r="AM1" s="48"/>
      <c r="AN1" s="48"/>
      <c r="AO1" s="48"/>
      <c r="AP1" s="48"/>
      <c r="AQ1" s="48"/>
      <c r="AR1" s="48"/>
      <c r="AS1" s="28"/>
      <c r="AT1" s="48"/>
      <c r="AU1" s="48"/>
      <c r="AV1" s="48"/>
      <c r="AW1" s="48"/>
      <c r="AX1" s="48"/>
      <c r="AY1" s="48"/>
      <c r="AZ1" s="48"/>
      <c r="BA1" s="48"/>
      <c r="BB1" s="48"/>
      <c r="BC1" s="84"/>
      <c r="BD1" s="106"/>
      <c r="BE1" s="107"/>
      <c r="BF1" s="107"/>
      <c r="BG1" s="107"/>
      <c r="BH1" s="107"/>
      <c r="BI1" s="107"/>
      <c r="BJ1" s="107"/>
      <c r="BK1" s="48"/>
      <c r="BL1" s="48"/>
      <c r="BM1" s="48"/>
      <c r="BN1" s="127"/>
      <c r="BO1" s="106"/>
      <c r="BP1" s="106"/>
      <c r="BQ1" s="108"/>
      <c r="BR1" s="108"/>
      <c r="BS1" s="109"/>
      <c r="BT1" s="109"/>
      <c r="BU1" s="109"/>
      <c r="BV1" s="109"/>
      <c r="BW1" s="109"/>
      <c r="BX1" s="109"/>
      <c r="BY1" s="109"/>
      <c r="BZ1" s="109"/>
      <c r="CA1" s="137"/>
    </row>
    <row r="2" spans="1:79" ht="12.75" customHeight="1" x14ac:dyDescent="0.3">
      <c r="A2" s="8"/>
      <c r="B2" s="48"/>
      <c r="C2" s="48"/>
      <c r="D2" s="57"/>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10"/>
      <c r="AI2" s="12"/>
      <c r="AJ2" s="12"/>
      <c r="AK2" s="12"/>
      <c r="AL2" s="12"/>
      <c r="AM2" s="12"/>
      <c r="AN2" s="12"/>
      <c r="AO2" s="12"/>
      <c r="AP2" s="12"/>
      <c r="AQ2" s="12"/>
      <c r="AR2" s="12"/>
      <c r="BD2" s="106"/>
      <c r="BE2" s="107"/>
      <c r="BF2" s="107"/>
      <c r="BG2" s="107"/>
      <c r="BH2" s="107"/>
      <c r="BI2" s="107"/>
      <c r="BJ2" s="107"/>
      <c r="BK2" s="48"/>
      <c r="BL2" s="48"/>
      <c r="BM2" s="48"/>
      <c r="BN2" s="127"/>
      <c r="BO2" s="106"/>
      <c r="BP2" s="106"/>
      <c r="BQ2" s="108"/>
      <c r="BR2" s="108"/>
      <c r="BS2" s="109"/>
      <c r="BT2" s="109"/>
      <c r="BU2" s="109"/>
      <c r="BV2" s="109"/>
      <c r="BW2" s="109"/>
      <c r="BX2" s="109"/>
      <c r="BY2" s="109"/>
      <c r="BZ2" s="109"/>
      <c r="CA2" s="137"/>
    </row>
    <row r="3" spans="1:79" ht="16.5" x14ac:dyDescent="0.25">
      <c r="A3" s="12"/>
      <c r="B3" s="12"/>
      <c r="C3" s="12"/>
      <c r="D3" s="47"/>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89" t="s">
        <v>319</v>
      </c>
      <c r="AS3" s="88" t="s">
        <v>320</v>
      </c>
      <c r="AT3" s="12"/>
      <c r="AU3" s="12"/>
      <c r="AV3" s="12"/>
      <c r="AW3" s="12"/>
      <c r="AX3" s="12"/>
      <c r="AY3" s="12"/>
      <c r="AZ3" s="12"/>
      <c r="BA3" s="12"/>
      <c r="BB3" s="12"/>
      <c r="BC3" s="111"/>
      <c r="BD3" s="24"/>
      <c r="BE3" s="24"/>
      <c r="BF3" s="24"/>
      <c r="BG3" s="24"/>
      <c r="BH3" s="24"/>
      <c r="BI3" s="24"/>
      <c r="BJ3" s="24"/>
      <c r="BK3" s="26"/>
      <c r="BL3" s="26"/>
      <c r="BM3" s="26"/>
      <c r="BN3" s="133"/>
      <c r="BO3" s="24"/>
      <c r="BP3" s="24"/>
      <c r="BQ3" s="36"/>
      <c r="BR3" s="36"/>
      <c r="BS3" s="112"/>
      <c r="BT3" s="112"/>
      <c r="BU3" s="112"/>
      <c r="BV3" s="112"/>
      <c r="BW3" s="112"/>
      <c r="BX3" s="112"/>
      <c r="BY3" s="112"/>
      <c r="BZ3" s="112"/>
      <c r="CA3" s="138"/>
    </row>
    <row r="4" spans="1:79" ht="16.5" x14ac:dyDescent="0.25">
      <c r="A4" s="88" t="s">
        <v>321</v>
      </c>
      <c r="B4" s="88"/>
      <c r="C4" s="88"/>
      <c r="D4" s="230"/>
      <c r="E4" s="88"/>
      <c r="F4" s="88"/>
      <c r="G4" s="88"/>
      <c r="H4" s="88"/>
      <c r="I4" s="88"/>
      <c r="J4" s="88"/>
      <c r="K4" s="128"/>
      <c r="L4" s="33" t="s">
        <v>322</v>
      </c>
      <c r="M4" s="33"/>
      <c r="N4" s="33"/>
      <c r="O4" s="33"/>
      <c r="P4" s="33"/>
      <c r="Q4" s="33"/>
      <c r="R4" s="33"/>
      <c r="S4" s="33"/>
      <c r="T4" s="33"/>
      <c r="U4" s="33"/>
      <c r="V4" s="131"/>
      <c r="W4" s="33" t="s">
        <v>323</v>
      </c>
      <c r="X4" s="33"/>
      <c r="Y4" s="33"/>
      <c r="Z4" s="33"/>
      <c r="AA4" s="33"/>
      <c r="AB4" s="33"/>
      <c r="AC4" s="33"/>
      <c r="AD4" s="33"/>
      <c r="AE4" s="33"/>
      <c r="AF4" s="33"/>
      <c r="AG4" s="131"/>
      <c r="AH4" s="33" t="s">
        <v>177</v>
      </c>
      <c r="AI4" s="33"/>
      <c r="AJ4" s="33"/>
      <c r="AK4" s="33"/>
      <c r="AL4" s="33"/>
      <c r="AM4" s="33"/>
      <c r="AN4" s="33"/>
      <c r="AO4" s="33"/>
      <c r="AP4" s="33"/>
      <c r="AQ4" s="33"/>
      <c r="AR4" s="33"/>
      <c r="AS4" s="33" t="s">
        <v>172</v>
      </c>
      <c r="AT4" s="33"/>
      <c r="AU4" s="33"/>
      <c r="AV4" s="33"/>
      <c r="AW4" s="33"/>
      <c r="AX4" s="33"/>
      <c r="AY4" s="33"/>
      <c r="AZ4" s="33"/>
      <c r="BA4" s="33"/>
      <c r="BB4" s="33"/>
      <c r="BC4" s="61"/>
      <c r="BD4" s="33" t="s">
        <v>324</v>
      </c>
      <c r="BE4" s="33"/>
      <c r="BF4" s="33"/>
      <c r="BG4" s="33"/>
      <c r="BH4" s="33"/>
      <c r="BI4" s="33"/>
      <c r="BJ4" s="33"/>
      <c r="BK4" s="33"/>
      <c r="BL4" s="33"/>
      <c r="BM4" s="33"/>
      <c r="BN4" s="131"/>
      <c r="BO4" s="33" t="s">
        <v>12</v>
      </c>
      <c r="BP4" s="33" t="s">
        <v>325</v>
      </c>
      <c r="BQ4" s="113"/>
      <c r="BR4" s="113"/>
      <c r="BS4" s="114"/>
      <c r="BT4" s="114"/>
      <c r="BU4" s="114"/>
      <c r="BV4" s="114"/>
      <c r="BW4" s="114"/>
      <c r="BX4" s="114"/>
      <c r="BY4" s="114"/>
      <c r="BZ4" s="114"/>
      <c r="CA4" s="139"/>
    </row>
    <row r="5" spans="1:79" ht="16.5" x14ac:dyDescent="0.25">
      <c r="A5" s="229" t="s">
        <v>178</v>
      </c>
      <c r="B5" s="126"/>
      <c r="C5" s="126"/>
      <c r="D5" s="126"/>
      <c r="E5" s="126"/>
      <c r="F5" s="126"/>
      <c r="G5" s="126"/>
      <c r="H5" s="126"/>
      <c r="I5" s="126"/>
      <c r="J5" s="126"/>
      <c r="K5" s="129"/>
      <c r="L5" s="229"/>
      <c r="M5" s="86"/>
      <c r="N5" s="86"/>
      <c r="O5" s="86"/>
      <c r="P5" s="86"/>
      <c r="Q5" s="86"/>
      <c r="R5" s="86"/>
      <c r="S5" s="86"/>
      <c r="T5" s="86"/>
      <c r="U5" s="86"/>
      <c r="V5" s="132"/>
      <c r="W5" s="86"/>
      <c r="X5" s="86"/>
      <c r="Y5" s="86"/>
      <c r="Z5" s="86"/>
      <c r="AA5" s="86"/>
      <c r="AB5" s="86"/>
      <c r="AC5" s="86"/>
      <c r="AD5" s="86"/>
      <c r="AE5" s="86"/>
      <c r="AF5" s="86"/>
      <c r="AG5" s="132"/>
      <c r="AH5" s="68" t="s">
        <v>560</v>
      </c>
      <c r="AI5" s="86"/>
      <c r="AJ5" s="86"/>
      <c r="AK5" s="86"/>
      <c r="AL5" s="86"/>
      <c r="AM5" s="86"/>
      <c r="AN5" s="86"/>
      <c r="AO5" s="86"/>
      <c r="AP5" s="86"/>
      <c r="AQ5" s="86"/>
      <c r="AR5" s="86"/>
      <c r="AS5" s="68" t="s">
        <v>560</v>
      </c>
      <c r="AT5" s="88"/>
      <c r="AU5" s="88"/>
      <c r="AV5" s="88"/>
      <c r="AW5" s="88"/>
      <c r="AX5" s="88"/>
      <c r="AY5" s="88"/>
      <c r="AZ5" s="88"/>
      <c r="BA5" s="88"/>
      <c r="BB5" s="88"/>
      <c r="BC5" s="168"/>
      <c r="BD5" s="229" t="s">
        <v>178</v>
      </c>
      <c r="BE5" s="88"/>
      <c r="BF5" s="88"/>
      <c r="BG5" s="88"/>
      <c r="BH5" s="88"/>
      <c r="BI5" s="88"/>
      <c r="BJ5" s="88"/>
      <c r="BK5" s="88"/>
      <c r="BL5" s="88"/>
      <c r="BM5" s="88"/>
      <c r="BN5" s="128"/>
      <c r="BO5" s="86"/>
      <c r="BP5" s="68" t="s">
        <v>575</v>
      </c>
      <c r="BQ5" s="115"/>
      <c r="BR5" s="115"/>
      <c r="BS5" s="116"/>
      <c r="BT5" s="116"/>
      <c r="BU5" s="116"/>
      <c r="BV5" s="116"/>
      <c r="BW5" s="116"/>
      <c r="BX5" s="116"/>
      <c r="BY5" s="116"/>
      <c r="BZ5" s="116"/>
      <c r="CA5" s="140"/>
    </row>
    <row r="6" spans="1:79" x14ac:dyDescent="0.2">
      <c r="B6" s="47" t="s">
        <v>560</v>
      </c>
      <c r="C6" s="12"/>
      <c r="D6" s="12"/>
      <c r="E6" s="12"/>
      <c r="F6" s="12"/>
      <c r="G6" s="12"/>
      <c r="H6" s="12"/>
      <c r="I6" s="12"/>
      <c r="J6" s="12"/>
      <c r="K6" s="23"/>
      <c r="L6" s="47" t="s">
        <v>560</v>
      </c>
      <c r="M6" s="12"/>
      <c r="N6" s="12"/>
      <c r="O6" s="12"/>
      <c r="P6" s="12"/>
      <c r="Q6" s="12"/>
      <c r="R6" s="12"/>
      <c r="S6" s="12"/>
      <c r="T6" s="12"/>
      <c r="U6" s="12"/>
      <c r="V6" s="23"/>
      <c r="W6" s="47" t="s">
        <v>560</v>
      </c>
      <c r="X6" s="12"/>
      <c r="Y6" s="12"/>
      <c r="Z6" s="12"/>
      <c r="AA6" s="12"/>
      <c r="AB6" s="12"/>
      <c r="AC6" s="12"/>
      <c r="AD6" s="12"/>
      <c r="AE6" s="12"/>
      <c r="AF6" s="12"/>
      <c r="AG6" s="23"/>
      <c r="AH6" s="47" t="s">
        <v>805</v>
      </c>
      <c r="AI6" s="12"/>
      <c r="AJ6" s="12"/>
      <c r="AK6" s="12"/>
      <c r="AL6" s="12"/>
      <c r="AM6" s="12"/>
      <c r="AN6" s="12"/>
      <c r="AO6" s="12"/>
      <c r="AP6" s="12"/>
      <c r="AQ6" s="12"/>
      <c r="AR6" s="12"/>
      <c r="AS6" s="47" t="s">
        <v>805</v>
      </c>
      <c r="AT6" s="12"/>
      <c r="AU6" s="12"/>
      <c r="AV6" s="12"/>
      <c r="AW6" s="12"/>
      <c r="AX6" s="12"/>
      <c r="AY6" s="12"/>
      <c r="AZ6" s="12"/>
      <c r="BA6" s="12"/>
      <c r="BB6" s="12"/>
      <c r="BC6" s="111"/>
      <c r="BD6" s="47" t="s">
        <v>560</v>
      </c>
      <c r="BE6" s="24"/>
      <c r="BF6" s="24"/>
      <c r="BG6" s="24"/>
      <c r="BH6" s="24"/>
      <c r="BI6" s="24"/>
      <c r="BJ6" s="24"/>
      <c r="BK6" s="26"/>
      <c r="BL6" s="26"/>
      <c r="BM6" s="26"/>
      <c r="BN6" s="133"/>
      <c r="BO6" s="117"/>
      <c r="BP6" s="47" t="s">
        <v>560</v>
      </c>
      <c r="BQ6" s="36"/>
      <c r="BR6" s="36"/>
      <c r="BS6" s="112"/>
      <c r="BT6" s="112"/>
      <c r="BU6" s="112"/>
      <c r="BV6" s="112"/>
      <c r="BW6" s="112"/>
      <c r="BX6" s="112"/>
      <c r="BY6" s="112"/>
      <c r="BZ6" s="112"/>
      <c r="CA6" s="138"/>
    </row>
    <row r="7" spans="1:79" x14ac:dyDescent="0.2">
      <c r="A7" s="47"/>
      <c r="B7" s="708" t="s">
        <v>570</v>
      </c>
      <c r="C7" s="227"/>
      <c r="D7" s="51"/>
      <c r="E7" s="51"/>
      <c r="F7" s="51"/>
      <c r="G7" s="51"/>
      <c r="H7" s="51"/>
      <c r="I7" s="12"/>
      <c r="J7" s="12"/>
      <c r="K7" s="23"/>
      <c r="L7" s="708" t="s">
        <v>570</v>
      </c>
      <c r="M7" s="51"/>
      <c r="N7" s="51"/>
      <c r="O7" s="51"/>
      <c r="P7" s="51"/>
      <c r="Q7" s="51"/>
      <c r="R7" s="12"/>
      <c r="S7" s="12"/>
      <c r="T7" s="12"/>
      <c r="U7" s="12"/>
      <c r="V7" s="23"/>
      <c r="W7" s="47" t="s">
        <v>804</v>
      </c>
      <c r="X7" s="12"/>
      <c r="Y7" s="12"/>
      <c r="Z7" s="12"/>
      <c r="AA7" s="12"/>
      <c r="AB7" s="12"/>
      <c r="AC7" s="12"/>
      <c r="AD7" s="12"/>
      <c r="AE7" s="12"/>
      <c r="AF7" s="12"/>
      <c r="AG7" s="23"/>
      <c r="AH7" s="47" t="s">
        <v>574</v>
      </c>
      <c r="AI7" s="12"/>
      <c r="AJ7" s="12"/>
      <c r="AK7" s="12"/>
      <c r="AL7" s="12"/>
      <c r="AM7" s="12"/>
      <c r="AN7" s="12"/>
      <c r="AO7" s="12"/>
      <c r="AP7" s="12"/>
      <c r="AQ7" s="12"/>
      <c r="AR7" s="12"/>
      <c r="AS7" s="47" t="s">
        <v>574</v>
      </c>
      <c r="AT7" s="12"/>
      <c r="AU7" s="12"/>
      <c r="AV7" s="12"/>
      <c r="AW7" s="12"/>
      <c r="AX7" s="12"/>
      <c r="AY7" s="12"/>
      <c r="AZ7" s="12"/>
      <c r="BA7" s="12"/>
      <c r="BB7" s="12"/>
      <c r="BC7" s="111"/>
      <c r="BD7" s="47" t="s">
        <v>806</v>
      </c>
      <c r="BE7" s="24"/>
      <c r="BF7" s="24"/>
      <c r="BG7" s="24"/>
      <c r="BH7" s="24"/>
      <c r="BI7" s="24"/>
      <c r="BJ7" s="24"/>
      <c r="BK7" s="26"/>
      <c r="BL7" s="26"/>
      <c r="BM7" s="26"/>
      <c r="BN7" s="133"/>
      <c r="BO7" s="24" t="s">
        <v>191</v>
      </c>
      <c r="BP7" s="68" t="s">
        <v>190</v>
      </c>
      <c r="BQ7" s="36"/>
      <c r="BR7" s="36"/>
      <c r="BS7" s="112"/>
      <c r="BT7" s="112"/>
      <c r="BU7" s="112"/>
      <c r="BV7" s="112"/>
      <c r="BW7" s="112"/>
      <c r="BX7" s="112"/>
      <c r="BY7" s="112"/>
      <c r="BZ7" s="112"/>
      <c r="CA7" s="138"/>
    </row>
    <row r="8" spans="1:79" x14ac:dyDescent="0.2">
      <c r="A8" s="47"/>
      <c r="B8" s="708" t="s">
        <v>571</v>
      </c>
      <c r="D8" s="51"/>
      <c r="E8" s="51"/>
      <c r="F8" s="51"/>
      <c r="G8" s="51"/>
      <c r="H8" s="51"/>
      <c r="I8" s="12"/>
      <c r="J8" s="12"/>
      <c r="K8" s="23"/>
      <c r="L8" s="708" t="s">
        <v>572</v>
      </c>
      <c r="M8" s="51"/>
      <c r="N8" s="51"/>
      <c r="O8" s="51"/>
      <c r="P8" s="51"/>
      <c r="Q8" s="51"/>
      <c r="R8" s="12"/>
      <c r="S8" s="12"/>
      <c r="T8" s="12"/>
      <c r="U8" s="12"/>
      <c r="V8" s="23"/>
      <c r="W8" s="218"/>
      <c r="X8" s="12"/>
      <c r="Y8" s="12"/>
      <c r="Z8" s="12"/>
      <c r="AA8" s="12"/>
      <c r="AB8" s="12"/>
      <c r="AC8" s="12"/>
      <c r="AD8" s="12"/>
      <c r="AE8" s="12"/>
      <c r="AF8" s="12"/>
      <c r="AG8" s="23"/>
      <c r="AH8" s="47" t="s">
        <v>573</v>
      </c>
      <c r="AI8" s="12"/>
      <c r="AJ8" s="12"/>
      <c r="AK8" s="12"/>
      <c r="AL8" s="12"/>
      <c r="AM8" s="12"/>
      <c r="AN8" s="12"/>
      <c r="AO8" s="12"/>
      <c r="AP8" s="12"/>
      <c r="AQ8" s="12"/>
      <c r="AR8" s="12"/>
      <c r="AS8" s="47" t="s">
        <v>573</v>
      </c>
      <c r="AT8" s="12"/>
      <c r="AU8" s="12"/>
      <c r="AV8" s="12"/>
      <c r="AW8" s="12"/>
      <c r="AX8" s="12"/>
      <c r="AY8" s="12"/>
      <c r="AZ8" s="12"/>
      <c r="BA8" s="12"/>
      <c r="BB8" s="12"/>
      <c r="BC8" s="111"/>
      <c r="BD8" s="709" t="s">
        <v>570</v>
      </c>
      <c r="BE8" s="24"/>
      <c r="BF8" s="24"/>
      <c r="BG8" s="24"/>
      <c r="BH8" s="24"/>
      <c r="BI8" s="24"/>
      <c r="BJ8" s="24"/>
      <c r="BK8" s="26"/>
      <c r="BL8" s="26"/>
      <c r="BM8" s="26"/>
      <c r="BN8" s="133"/>
      <c r="BO8" s="24"/>
      <c r="BP8" s="709" t="s">
        <v>570</v>
      </c>
      <c r="BQ8" s="36"/>
      <c r="BR8" s="36"/>
      <c r="BS8" s="112"/>
      <c r="BT8" s="112"/>
      <c r="BU8" s="112"/>
      <c r="BV8" s="112"/>
      <c r="BW8" s="112"/>
      <c r="BX8" s="112"/>
      <c r="BY8" s="112"/>
      <c r="BZ8" s="112"/>
      <c r="CA8" s="138"/>
    </row>
    <row r="9" spans="1:79" x14ac:dyDescent="0.2">
      <c r="A9" s="12"/>
      <c r="B9" s="218"/>
      <c r="C9" s="7"/>
      <c r="D9" s="7"/>
      <c r="E9" s="7"/>
      <c r="F9" s="7"/>
      <c r="G9" s="7"/>
      <c r="H9" s="7"/>
      <c r="I9" s="7"/>
      <c r="J9" s="7"/>
      <c r="K9" s="13"/>
      <c r="L9" s="218"/>
      <c r="M9" s="118"/>
      <c r="N9" s="7"/>
      <c r="O9" s="7"/>
      <c r="P9" s="7"/>
      <c r="Q9" s="7"/>
      <c r="R9" s="7"/>
      <c r="S9" s="7"/>
      <c r="T9" s="7"/>
      <c r="U9" s="7"/>
      <c r="V9" s="13"/>
      <c r="W9" s="26"/>
      <c r="X9" s="7"/>
      <c r="Y9" s="7"/>
      <c r="Z9" s="7"/>
      <c r="AA9" s="7"/>
      <c r="AB9" s="7"/>
      <c r="AC9" s="7"/>
      <c r="AD9" s="7"/>
      <c r="AE9" s="7"/>
      <c r="AF9" s="7"/>
      <c r="AG9" s="13"/>
      <c r="AH9" s="218"/>
      <c r="AI9" s="7"/>
      <c r="AJ9" s="7"/>
      <c r="AK9" s="7"/>
      <c r="AL9" s="7"/>
      <c r="AM9" s="7"/>
      <c r="AN9" s="7"/>
      <c r="AO9" s="7"/>
      <c r="AP9" s="7"/>
      <c r="AQ9" s="7"/>
      <c r="AR9" s="7"/>
      <c r="AS9" s="295" t="s">
        <v>188</v>
      </c>
      <c r="AT9" s="7"/>
      <c r="AU9" s="7"/>
      <c r="AV9" s="7"/>
      <c r="AW9" s="7"/>
      <c r="AX9" s="7"/>
      <c r="AY9" s="7"/>
      <c r="AZ9" s="7"/>
      <c r="BA9" s="7"/>
      <c r="BB9" s="7"/>
      <c r="BC9" s="26"/>
      <c r="BD9" s="709" t="s">
        <v>571</v>
      </c>
      <c r="BE9" s="90"/>
      <c r="BF9" s="90"/>
      <c r="BG9" s="90"/>
      <c r="BH9" s="90"/>
      <c r="BI9" s="90"/>
      <c r="BJ9" s="90"/>
      <c r="BK9" s="26"/>
      <c r="BL9" s="26"/>
      <c r="BM9" s="26"/>
      <c r="BN9" s="133"/>
      <c r="BO9" s="90"/>
      <c r="BP9" s="709" t="s">
        <v>571</v>
      </c>
      <c r="BQ9" s="36"/>
      <c r="BR9" s="36"/>
      <c r="BS9" s="112"/>
      <c r="BT9" s="112"/>
      <c r="BU9" s="112"/>
      <c r="BV9" s="112"/>
      <c r="BW9" s="112"/>
      <c r="BX9" s="112"/>
      <c r="BY9" s="112"/>
      <c r="BZ9" s="112"/>
      <c r="CA9" s="138"/>
    </row>
    <row r="10" spans="1:79" x14ac:dyDescent="0.2">
      <c r="B10" s="12"/>
      <c r="C10" s="12"/>
      <c r="D10" s="12"/>
      <c r="E10" s="12"/>
      <c r="F10" s="12"/>
      <c r="G10" s="12"/>
      <c r="H10" s="12"/>
      <c r="I10" s="12"/>
      <c r="J10" s="12"/>
      <c r="K10" s="23"/>
      <c r="M10" s="12"/>
      <c r="N10" s="12"/>
      <c r="O10" s="12"/>
      <c r="P10" s="12"/>
      <c r="Q10" s="12"/>
      <c r="R10" s="12"/>
      <c r="S10" s="12"/>
      <c r="T10" s="12"/>
      <c r="U10" s="12"/>
      <c r="V10" s="23"/>
      <c r="W10" s="38" t="s">
        <v>19</v>
      </c>
      <c r="X10" s="12"/>
      <c r="Y10" s="12"/>
      <c r="Z10" s="12"/>
      <c r="AA10" s="12"/>
      <c r="AB10" s="12"/>
      <c r="AC10" s="12"/>
      <c r="AD10" s="12"/>
      <c r="AE10" s="12"/>
      <c r="AF10" s="12"/>
      <c r="AG10" s="23"/>
      <c r="AI10" s="12"/>
      <c r="AJ10" s="12"/>
      <c r="AK10" s="12"/>
      <c r="AL10" s="12"/>
      <c r="AM10" s="12"/>
      <c r="AN10" s="12"/>
      <c r="AO10" s="12"/>
      <c r="AP10" s="12"/>
      <c r="AQ10" s="12"/>
      <c r="AR10" s="12"/>
      <c r="AT10" s="12"/>
      <c r="AU10" s="12"/>
      <c r="AV10" s="12"/>
      <c r="AW10" s="12"/>
      <c r="AX10" s="12"/>
      <c r="AY10" s="12"/>
      <c r="AZ10" s="12"/>
      <c r="BA10" s="12"/>
      <c r="BB10" s="12"/>
      <c r="BC10" s="26"/>
      <c r="BE10" s="24"/>
      <c r="BF10" s="24"/>
      <c r="BG10" s="24"/>
      <c r="BH10" s="24"/>
      <c r="BI10" s="24"/>
      <c r="BJ10" s="24"/>
      <c r="BK10" s="26"/>
      <c r="BL10" s="26"/>
      <c r="BM10" s="26"/>
      <c r="BN10" s="133"/>
      <c r="BO10" s="120" t="s">
        <v>18</v>
      </c>
      <c r="BQ10" s="119"/>
      <c r="BR10" s="119"/>
      <c r="BS10" s="66"/>
      <c r="BT10" s="66"/>
      <c r="BU10" s="66"/>
      <c r="BV10" s="66"/>
      <c r="BW10" s="66"/>
      <c r="BX10" s="66"/>
      <c r="BY10" s="66"/>
      <c r="BZ10" s="66"/>
      <c r="CA10" s="141"/>
    </row>
    <row r="11" spans="1:79" x14ac:dyDescent="0.2">
      <c r="B11" s="38" t="s">
        <v>13</v>
      </c>
      <c r="C11" s="12"/>
      <c r="D11" s="12"/>
      <c r="E11" s="12"/>
      <c r="F11" s="12"/>
      <c r="G11" s="12"/>
      <c r="H11" s="12"/>
      <c r="I11" s="12"/>
      <c r="J11" s="12"/>
      <c r="K11" s="23"/>
      <c r="L11" s="38" t="s">
        <v>220</v>
      </c>
      <c r="M11" s="12"/>
      <c r="N11" s="12"/>
      <c r="O11" s="12"/>
      <c r="P11" s="12"/>
      <c r="Q11" s="12"/>
      <c r="R11" s="12"/>
      <c r="S11" s="12"/>
      <c r="T11" s="12"/>
      <c r="U11" s="12"/>
      <c r="V11" s="23"/>
      <c r="X11" s="12"/>
      <c r="Y11" s="12"/>
      <c r="Z11" s="12"/>
      <c r="AA11" s="12"/>
      <c r="AB11" s="12"/>
      <c r="AC11" s="12"/>
      <c r="AD11" s="12"/>
      <c r="AE11" s="12"/>
      <c r="AF11" s="12"/>
      <c r="AG11" s="23"/>
      <c r="AH11" s="38" t="s">
        <v>70</v>
      </c>
      <c r="AI11" s="12"/>
      <c r="AJ11" s="12"/>
      <c r="AK11" s="12"/>
      <c r="AL11" s="12"/>
      <c r="AM11" s="12"/>
      <c r="AN11" s="12"/>
      <c r="AO11" s="12"/>
      <c r="AP11" s="12"/>
      <c r="AQ11" s="12"/>
      <c r="AR11" s="12"/>
      <c r="AS11" s="38" t="s">
        <v>71</v>
      </c>
      <c r="AT11" s="12"/>
      <c r="AU11" s="12"/>
      <c r="AV11" s="12"/>
      <c r="AW11" s="12"/>
      <c r="AX11" s="12"/>
      <c r="AY11" s="12"/>
      <c r="AZ11" s="18"/>
      <c r="BA11" s="18"/>
      <c r="BB11" s="18"/>
      <c r="BC11" s="169"/>
      <c r="BD11" s="120" t="s">
        <v>245</v>
      </c>
      <c r="BP11" s="120"/>
      <c r="BQ11" s="119"/>
      <c r="BR11" s="119"/>
      <c r="BS11" s="66"/>
      <c r="BT11" s="66"/>
      <c r="BU11" s="66"/>
      <c r="BV11" s="66"/>
      <c r="BW11" s="66"/>
      <c r="BX11" s="66"/>
      <c r="BY11" s="66"/>
      <c r="BZ11" s="66"/>
      <c r="CA11" s="141"/>
    </row>
    <row r="12" spans="1:79"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12"/>
      <c r="AJ12" s="12"/>
      <c r="AK12" s="12"/>
      <c r="AL12" s="12"/>
      <c r="AM12" s="12"/>
      <c r="AN12" s="12"/>
      <c r="AO12" s="12"/>
      <c r="AP12" s="12"/>
      <c r="AQ12" s="12"/>
      <c r="AR12" s="12"/>
      <c r="AT12" s="12"/>
      <c r="AU12" s="12"/>
      <c r="AV12" s="12"/>
      <c r="AW12" s="12"/>
      <c r="AX12" s="12"/>
      <c r="AY12" s="12"/>
      <c r="AZ12" s="12"/>
      <c r="BA12" s="12"/>
      <c r="BB12" s="12"/>
      <c r="BC12" s="12"/>
      <c r="BE12" s="24"/>
      <c r="BF12" s="24"/>
      <c r="BG12" s="24"/>
      <c r="BH12" s="24"/>
      <c r="BI12" s="24"/>
      <c r="BJ12" s="24"/>
      <c r="BK12" s="12"/>
      <c r="BL12" s="12"/>
      <c r="BM12" s="12"/>
      <c r="BN12" s="23"/>
      <c r="BO12" s="24"/>
      <c r="BQ12" s="119"/>
      <c r="BR12" s="119"/>
      <c r="BS12" s="66"/>
      <c r="BT12" s="66"/>
      <c r="BU12" s="66"/>
      <c r="BV12" s="66"/>
      <c r="BW12" s="66"/>
      <c r="BX12" s="66"/>
      <c r="BY12" s="66"/>
      <c r="BZ12" s="66"/>
      <c r="CA12" s="141"/>
    </row>
    <row r="13" spans="1:79"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7" t="s">
        <v>202</v>
      </c>
      <c r="AI13" s="12"/>
      <c r="AJ13" s="12"/>
      <c r="AK13" s="12"/>
      <c r="AL13" s="12"/>
      <c r="AM13" s="12"/>
      <c r="AN13" s="12"/>
      <c r="AO13" s="12"/>
      <c r="AP13" s="12"/>
      <c r="AQ13" s="12"/>
      <c r="AR13" s="12"/>
      <c r="AS13" s="7" t="s">
        <v>203</v>
      </c>
      <c r="AT13" s="12"/>
      <c r="AU13" s="12"/>
      <c r="AV13" s="12"/>
      <c r="AW13" s="12"/>
      <c r="AX13" s="12"/>
      <c r="AY13" s="12"/>
      <c r="AZ13" s="12"/>
      <c r="BA13" s="12"/>
      <c r="BB13" s="12"/>
      <c r="BC13" s="12"/>
      <c r="BD13" s="24"/>
      <c r="BE13" s="24"/>
      <c r="BF13" s="24"/>
      <c r="BG13" s="24"/>
      <c r="BH13" s="24"/>
      <c r="BI13" s="24"/>
      <c r="BJ13" s="24"/>
      <c r="BK13" s="12"/>
      <c r="BL13" s="12"/>
      <c r="BM13" s="12"/>
      <c r="BN13" s="23"/>
      <c r="BO13" s="24"/>
      <c r="BP13" s="111"/>
      <c r="BQ13" s="119"/>
      <c r="BR13" s="119"/>
      <c r="BS13" s="66"/>
      <c r="BT13" s="66"/>
      <c r="BU13" s="66"/>
      <c r="BV13" s="66"/>
      <c r="BW13" s="66"/>
      <c r="BX13" s="66"/>
      <c r="BY13" s="66"/>
      <c r="BZ13" s="66"/>
      <c r="CA13" s="141"/>
    </row>
    <row r="14" spans="1:79"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22"/>
      <c r="BF14" s="122"/>
      <c r="BG14" s="122"/>
      <c r="BH14" s="122"/>
      <c r="BI14" s="122"/>
      <c r="BJ14" s="122"/>
      <c r="BK14" s="121"/>
      <c r="BL14" s="121"/>
      <c r="BM14" s="121"/>
      <c r="BN14" s="130"/>
      <c r="BO14" s="122"/>
      <c r="BP14" s="123"/>
      <c r="BQ14" s="124"/>
      <c r="BR14" s="124"/>
      <c r="BS14" s="125"/>
      <c r="BT14" s="125"/>
      <c r="BU14" s="125"/>
      <c r="BV14" s="125"/>
      <c r="BW14" s="125"/>
      <c r="BX14" s="125"/>
      <c r="BY14" s="125"/>
      <c r="BZ14" s="125"/>
      <c r="CA14" s="142"/>
    </row>
    <row r="15" spans="1:79" x14ac:dyDescent="0.2">
      <c r="A15" s="96"/>
      <c r="B15" s="97"/>
      <c r="C15" s="97"/>
      <c r="D15" s="97"/>
      <c r="E15" s="97"/>
      <c r="F15" s="97"/>
      <c r="G15" s="97"/>
      <c r="H15" s="93"/>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80</v>
      </c>
      <c r="AH15" s="96"/>
      <c r="AI15" s="97"/>
      <c r="AJ15" s="97"/>
      <c r="AK15" s="97"/>
      <c r="AL15" s="97"/>
      <c r="AM15" s="97"/>
      <c r="AN15" s="97"/>
      <c r="AO15" s="93"/>
      <c r="AP15" s="93"/>
      <c r="AQ15" s="93"/>
      <c r="AR15" s="94" t="s">
        <v>80</v>
      </c>
      <c r="AS15" s="96"/>
      <c r="AT15" s="97"/>
      <c r="AU15" s="97"/>
      <c r="AV15" s="97"/>
      <c r="AW15" s="97"/>
      <c r="AX15" s="97"/>
      <c r="AY15" s="97"/>
      <c r="AZ15" s="93"/>
      <c r="BA15" s="93"/>
      <c r="BB15" s="93"/>
      <c r="BC15" s="100" t="s">
        <v>81</v>
      </c>
      <c r="BD15" s="96"/>
      <c r="BE15" s="97"/>
      <c r="BF15" s="97"/>
      <c r="BG15" s="97"/>
      <c r="BH15" s="97"/>
      <c r="BI15" s="97"/>
      <c r="BJ15" s="97"/>
      <c r="BK15" s="93"/>
      <c r="BL15" s="93"/>
      <c r="BM15" s="93"/>
      <c r="BN15" s="100" t="s">
        <v>81</v>
      </c>
      <c r="BO15" s="96"/>
      <c r="BP15" s="96"/>
      <c r="BQ15" s="97" t="s">
        <v>175</v>
      </c>
      <c r="BR15" s="97"/>
      <c r="BS15" s="97"/>
      <c r="BT15" s="97"/>
      <c r="BU15" s="97"/>
      <c r="BV15" s="97"/>
      <c r="BW15" s="97"/>
      <c r="BX15" s="93"/>
      <c r="BY15" s="93"/>
      <c r="BZ15" s="93"/>
      <c r="CA15" s="100" t="s">
        <v>81</v>
      </c>
    </row>
    <row r="16" spans="1:79" x14ac:dyDescent="0.2">
      <c r="A16" s="6"/>
      <c r="B16" s="6"/>
      <c r="C16" s="6"/>
      <c r="AR16"/>
      <c r="BC16"/>
      <c r="CA16" s="74"/>
    </row>
    <row r="17" spans="2:79" x14ac:dyDescent="0.2">
      <c r="B17" s="43" t="s">
        <v>298</v>
      </c>
      <c r="C17" s="220" t="s">
        <v>34</v>
      </c>
      <c r="D17" s="220" t="s">
        <v>533</v>
      </c>
      <c r="E17" s="220" t="s">
        <v>535</v>
      </c>
      <c r="F17" s="220" t="s">
        <v>97</v>
      </c>
      <c r="G17" s="220" t="s">
        <v>278</v>
      </c>
      <c r="H17" s="221">
        <v>300000</v>
      </c>
      <c r="I17" s="222" t="s">
        <v>294</v>
      </c>
      <c r="J17" s="222" t="s">
        <v>294</v>
      </c>
      <c r="K17" s="222" t="s">
        <v>61</v>
      </c>
      <c r="M17" s="43" t="s">
        <v>298</v>
      </c>
      <c r="N17" s="220" t="s">
        <v>34</v>
      </c>
      <c r="O17" s="220" t="s">
        <v>533</v>
      </c>
      <c r="P17" s="220" t="s">
        <v>535</v>
      </c>
      <c r="Q17" s="220" t="s">
        <v>97</v>
      </c>
      <c r="R17" s="220" t="s">
        <v>278</v>
      </c>
      <c r="S17" s="221">
        <v>300000</v>
      </c>
      <c r="T17" s="222" t="s">
        <v>294</v>
      </c>
      <c r="U17" s="222" t="s">
        <v>294</v>
      </c>
      <c r="V17" s="222" t="s">
        <v>61</v>
      </c>
      <c r="X17" s="43" t="s">
        <v>298</v>
      </c>
      <c r="Y17" s="220" t="s">
        <v>34</v>
      </c>
      <c r="Z17" s="220" t="s">
        <v>533</v>
      </c>
      <c r="AA17" s="220" t="s">
        <v>535</v>
      </c>
      <c r="AB17" s="220" t="s">
        <v>97</v>
      </c>
      <c r="AC17" s="220" t="s">
        <v>278</v>
      </c>
      <c r="AD17" s="221">
        <v>300000</v>
      </c>
      <c r="AE17" s="222" t="s">
        <v>294</v>
      </c>
      <c r="AF17" s="222" t="s">
        <v>294</v>
      </c>
      <c r="AG17" s="222" t="s">
        <v>61</v>
      </c>
      <c r="AI17" s="43" t="s">
        <v>298</v>
      </c>
      <c r="AJ17" s="220" t="s">
        <v>34</v>
      </c>
      <c r="AK17" s="220" t="s">
        <v>533</v>
      </c>
      <c r="AL17" s="220" t="s">
        <v>535</v>
      </c>
      <c r="AM17" s="220" t="s">
        <v>97</v>
      </c>
      <c r="AN17" s="220" t="s">
        <v>278</v>
      </c>
      <c r="AO17" s="221">
        <v>300000</v>
      </c>
      <c r="AP17" s="222" t="s">
        <v>294</v>
      </c>
      <c r="AQ17" s="222" t="s">
        <v>294</v>
      </c>
      <c r="AR17" s="222" t="s">
        <v>61</v>
      </c>
      <c r="AT17" s="43" t="s">
        <v>298</v>
      </c>
      <c r="AU17" s="220" t="s">
        <v>34</v>
      </c>
      <c r="AV17" s="220" t="s">
        <v>533</v>
      </c>
      <c r="AW17" s="220" t="s">
        <v>535</v>
      </c>
      <c r="AX17" s="220" t="s">
        <v>97</v>
      </c>
      <c r="AY17" s="220" t="s">
        <v>278</v>
      </c>
      <c r="AZ17" s="221">
        <v>300000</v>
      </c>
      <c r="BA17" s="222" t="s">
        <v>294</v>
      </c>
      <c r="BB17" s="222" t="s">
        <v>294</v>
      </c>
      <c r="BC17" s="222" t="s">
        <v>61</v>
      </c>
      <c r="BE17" s="43" t="s">
        <v>298</v>
      </c>
      <c r="BF17" s="220" t="s">
        <v>34</v>
      </c>
      <c r="BG17" s="220" t="s">
        <v>533</v>
      </c>
      <c r="BH17" s="220" t="s">
        <v>535</v>
      </c>
      <c r="BI17" s="220" t="s">
        <v>97</v>
      </c>
      <c r="BJ17" s="220" t="s">
        <v>278</v>
      </c>
      <c r="BK17" s="221">
        <v>300000</v>
      </c>
      <c r="BL17" s="222" t="s">
        <v>294</v>
      </c>
      <c r="BM17" s="222" t="s">
        <v>294</v>
      </c>
      <c r="BN17" s="222" t="s">
        <v>61</v>
      </c>
      <c r="BQ17" s="43" t="s">
        <v>317</v>
      </c>
      <c r="BR17" s="43" t="s">
        <v>298</v>
      </c>
      <c r="BS17" s="220" t="s">
        <v>34</v>
      </c>
      <c r="BT17" s="220" t="s">
        <v>533</v>
      </c>
      <c r="BU17" s="220" t="s">
        <v>535</v>
      </c>
      <c r="BV17" s="220" t="s">
        <v>97</v>
      </c>
      <c r="BW17" s="220" t="s">
        <v>278</v>
      </c>
      <c r="BX17" s="221">
        <v>300000</v>
      </c>
      <c r="BY17" s="222" t="s">
        <v>294</v>
      </c>
      <c r="BZ17" s="222" t="s">
        <v>294</v>
      </c>
      <c r="CA17" s="222" t="s">
        <v>61</v>
      </c>
    </row>
    <row r="18" spans="2:79" x14ac:dyDescent="0.2">
      <c r="B18" s="44"/>
      <c r="C18" s="219" t="s">
        <v>532</v>
      </c>
      <c r="D18" s="219" t="s">
        <v>35</v>
      </c>
      <c r="E18" s="219" t="s">
        <v>35</v>
      </c>
      <c r="F18" s="219" t="s">
        <v>35</v>
      </c>
      <c r="G18" s="219" t="s">
        <v>35</v>
      </c>
      <c r="H18" s="219" t="s">
        <v>36</v>
      </c>
      <c r="I18" s="11" t="s">
        <v>292</v>
      </c>
      <c r="J18" s="11" t="s">
        <v>293</v>
      </c>
      <c r="K18" s="11" t="s">
        <v>111</v>
      </c>
      <c r="M18" s="44"/>
      <c r="N18" s="219" t="s">
        <v>532</v>
      </c>
      <c r="O18" s="219" t="s">
        <v>35</v>
      </c>
      <c r="P18" s="219" t="s">
        <v>35</v>
      </c>
      <c r="Q18" s="219" t="s">
        <v>35</v>
      </c>
      <c r="R18" s="219" t="s">
        <v>35</v>
      </c>
      <c r="S18" s="219" t="s">
        <v>36</v>
      </c>
      <c r="T18" s="11" t="s">
        <v>292</v>
      </c>
      <c r="U18" s="11" t="s">
        <v>293</v>
      </c>
      <c r="V18" s="11" t="s">
        <v>111</v>
      </c>
      <c r="X18" s="44"/>
      <c r="Y18" s="219" t="s">
        <v>532</v>
      </c>
      <c r="Z18" s="219" t="s">
        <v>35</v>
      </c>
      <c r="AA18" s="219" t="s">
        <v>35</v>
      </c>
      <c r="AB18" s="219" t="s">
        <v>35</v>
      </c>
      <c r="AC18" s="219" t="s">
        <v>35</v>
      </c>
      <c r="AD18" s="219" t="s">
        <v>36</v>
      </c>
      <c r="AE18" s="11" t="s">
        <v>292</v>
      </c>
      <c r="AF18" s="11" t="s">
        <v>293</v>
      </c>
      <c r="AG18" s="11" t="s">
        <v>111</v>
      </c>
      <c r="AI18" s="44"/>
      <c r="AJ18" s="219" t="s">
        <v>532</v>
      </c>
      <c r="AK18" s="219" t="s">
        <v>35</v>
      </c>
      <c r="AL18" s="219" t="s">
        <v>35</v>
      </c>
      <c r="AM18" s="219" t="s">
        <v>35</v>
      </c>
      <c r="AN18" s="219" t="s">
        <v>35</v>
      </c>
      <c r="AO18" s="219" t="s">
        <v>36</v>
      </c>
      <c r="AP18" s="11" t="s">
        <v>292</v>
      </c>
      <c r="AQ18" s="11" t="s">
        <v>293</v>
      </c>
      <c r="AR18" s="11" t="s">
        <v>111</v>
      </c>
      <c r="AT18" s="44"/>
      <c r="AU18" s="219" t="s">
        <v>532</v>
      </c>
      <c r="AV18" s="219" t="s">
        <v>35</v>
      </c>
      <c r="AW18" s="219" t="s">
        <v>35</v>
      </c>
      <c r="AX18" s="219" t="s">
        <v>35</v>
      </c>
      <c r="AY18" s="219" t="s">
        <v>35</v>
      </c>
      <c r="AZ18" s="219" t="s">
        <v>36</v>
      </c>
      <c r="BA18" s="11" t="s">
        <v>292</v>
      </c>
      <c r="BB18" s="11" t="s">
        <v>293</v>
      </c>
      <c r="BC18" s="11" t="s">
        <v>111</v>
      </c>
      <c r="BE18" s="44"/>
      <c r="BF18" s="219" t="s">
        <v>532</v>
      </c>
      <c r="BG18" s="219" t="s">
        <v>35</v>
      </c>
      <c r="BH18" s="219" t="s">
        <v>35</v>
      </c>
      <c r="BI18" s="219" t="s">
        <v>35</v>
      </c>
      <c r="BJ18" s="219" t="s">
        <v>35</v>
      </c>
      <c r="BK18" s="219" t="s">
        <v>36</v>
      </c>
      <c r="BL18" s="11" t="s">
        <v>292</v>
      </c>
      <c r="BM18" s="11" t="s">
        <v>293</v>
      </c>
      <c r="BN18" s="11" t="s">
        <v>111</v>
      </c>
      <c r="BQ18" s="44" t="s">
        <v>69</v>
      </c>
      <c r="BR18" s="44"/>
      <c r="BS18" s="219" t="s">
        <v>532</v>
      </c>
      <c r="BT18" s="219" t="s">
        <v>35</v>
      </c>
      <c r="BU18" s="219" t="s">
        <v>35</v>
      </c>
      <c r="BV18" s="219" t="s">
        <v>35</v>
      </c>
      <c r="BW18" s="219" t="s">
        <v>35</v>
      </c>
      <c r="BX18" s="219" t="s">
        <v>36</v>
      </c>
      <c r="BY18" s="11" t="s">
        <v>292</v>
      </c>
      <c r="BZ18" s="11" t="s">
        <v>293</v>
      </c>
      <c r="CA18" s="11" t="s">
        <v>111</v>
      </c>
    </row>
    <row r="19" spans="2:79" x14ac:dyDescent="0.2">
      <c r="B19" s="45"/>
      <c r="C19" s="223" t="s">
        <v>36</v>
      </c>
      <c r="D19" s="223" t="s">
        <v>534</v>
      </c>
      <c r="E19" s="223" t="s">
        <v>99</v>
      </c>
      <c r="F19" s="223" t="s">
        <v>100</v>
      </c>
      <c r="G19" s="223" t="s">
        <v>279</v>
      </c>
      <c r="H19" s="223" t="s">
        <v>101</v>
      </c>
      <c r="I19" s="224" t="s">
        <v>100</v>
      </c>
      <c r="J19" s="224" t="s">
        <v>101</v>
      </c>
      <c r="K19" s="224" t="s">
        <v>276</v>
      </c>
      <c r="M19" s="45"/>
      <c r="N19" s="223" t="s">
        <v>36</v>
      </c>
      <c r="O19" s="223" t="s">
        <v>534</v>
      </c>
      <c r="P19" s="223" t="s">
        <v>99</v>
      </c>
      <c r="Q19" s="223" t="s">
        <v>100</v>
      </c>
      <c r="R19" s="223" t="s">
        <v>279</v>
      </c>
      <c r="S19" s="223" t="s">
        <v>101</v>
      </c>
      <c r="T19" s="224" t="s">
        <v>100</v>
      </c>
      <c r="U19" s="224" t="s">
        <v>101</v>
      </c>
      <c r="V19" s="224" t="s">
        <v>276</v>
      </c>
      <c r="X19" s="45"/>
      <c r="Y19" s="223" t="s">
        <v>36</v>
      </c>
      <c r="Z19" s="223" t="s">
        <v>534</v>
      </c>
      <c r="AA19" s="223" t="s">
        <v>99</v>
      </c>
      <c r="AB19" s="223" t="s">
        <v>100</v>
      </c>
      <c r="AC19" s="223" t="s">
        <v>279</v>
      </c>
      <c r="AD19" s="223" t="s">
        <v>101</v>
      </c>
      <c r="AE19" s="224" t="s">
        <v>100</v>
      </c>
      <c r="AF19" s="224" t="s">
        <v>101</v>
      </c>
      <c r="AG19" s="224" t="s">
        <v>276</v>
      </c>
      <c r="AI19" s="45"/>
      <c r="AJ19" s="223" t="s">
        <v>36</v>
      </c>
      <c r="AK19" s="223" t="s">
        <v>534</v>
      </c>
      <c r="AL19" s="223" t="s">
        <v>99</v>
      </c>
      <c r="AM19" s="223" t="s">
        <v>100</v>
      </c>
      <c r="AN19" s="223" t="s">
        <v>279</v>
      </c>
      <c r="AO19" s="223" t="s">
        <v>101</v>
      </c>
      <c r="AP19" s="224" t="s">
        <v>100</v>
      </c>
      <c r="AQ19" s="224" t="s">
        <v>101</v>
      </c>
      <c r="AR19" s="224" t="s">
        <v>276</v>
      </c>
      <c r="AT19" s="45"/>
      <c r="AU19" s="223" t="s">
        <v>36</v>
      </c>
      <c r="AV19" s="223" t="s">
        <v>534</v>
      </c>
      <c r="AW19" s="223" t="s">
        <v>99</v>
      </c>
      <c r="AX19" s="223" t="s">
        <v>100</v>
      </c>
      <c r="AY19" s="223" t="s">
        <v>279</v>
      </c>
      <c r="AZ19" s="223" t="s">
        <v>101</v>
      </c>
      <c r="BA19" s="224" t="s">
        <v>100</v>
      </c>
      <c r="BB19" s="224" t="s">
        <v>101</v>
      </c>
      <c r="BC19" s="224" t="s">
        <v>276</v>
      </c>
      <c r="BE19" s="45"/>
      <c r="BF19" s="223" t="s">
        <v>36</v>
      </c>
      <c r="BG19" s="223" t="s">
        <v>534</v>
      </c>
      <c r="BH19" s="223" t="s">
        <v>99</v>
      </c>
      <c r="BI19" s="223" t="s">
        <v>100</v>
      </c>
      <c r="BJ19" s="223" t="s">
        <v>279</v>
      </c>
      <c r="BK19" s="223" t="s">
        <v>101</v>
      </c>
      <c r="BL19" s="224" t="s">
        <v>100</v>
      </c>
      <c r="BM19" s="224" t="s">
        <v>101</v>
      </c>
      <c r="BN19" s="224" t="s">
        <v>276</v>
      </c>
      <c r="BQ19" s="45"/>
      <c r="BR19" s="45"/>
      <c r="BS19" s="223" t="s">
        <v>36</v>
      </c>
      <c r="BT19" s="223" t="s">
        <v>534</v>
      </c>
      <c r="BU19" s="223" t="s">
        <v>99</v>
      </c>
      <c r="BV19" s="223" t="s">
        <v>100</v>
      </c>
      <c r="BW19" s="223" t="s">
        <v>279</v>
      </c>
      <c r="BX19" s="223" t="s">
        <v>101</v>
      </c>
      <c r="BY19" s="224" t="s">
        <v>100</v>
      </c>
      <c r="BZ19" s="224" t="s">
        <v>101</v>
      </c>
      <c r="CA19" s="224" t="s">
        <v>276</v>
      </c>
    </row>
    <row r="20" spans="2:79" s="323" customFormat="1" ht="15.75" customHeight="1" x14ac:dyDescent="0.25">
      <c r="B20" s="352" t="s">
        <v>72</v>
      </c>
      <c r="C20" s="353">
        <v>138.393439814</v>
      </c>
      <c r="D20" s="353">
        <v>122.82343092399999</v>
      </c>
      <c r="E20" s="353">
        <v>108.76819411699999</v>
      </c>
      <c r="F20" s="353">
        <v>143.35999941599999</v>
      </c>
      <c r="G20" s="353">
        <v>200.072502429</v>
      </c>
      <c r="H20" s="353">
        <v>261.53166660900001</v>
      </c>
      <c r="I20" s="354">
        <v>127.922836846</v>
      </c>
      <c r="J20" s="354">
        <v>233.579641694</v>
      </c>
      <c r="K20" s="355">
        <v>185.82762712600001</v>
      </c>
      <c r="M20" s="352" t="s">
        <v>72</v>
      </c>
      <c r="N20" s="353">
        <v>112.608412657</v>
      </c>
      <c r="O20" s="353">
        <v>103.841024328</v>
      </c>
      <c r="P20" s="353">
        <v>91.266079654999999</v>
      </c>
      <c r="Q20" s="353">
        <v>119.797284233</v>
      </c>
      <c r="R20" s="353">
        <v>158.89078114700001</v>
      </c>
      <c r="S20" s="353">
        <v>210.445747471</v>
      </c>
      <c r="T20" s="354">
        <v>107.044599241</v>
      </c>
      <c r="U20" s="354">
        <v>186.998215724</v>
      </c>
      <c r="V20" s="355">
        <v>150.86285970500001</v>
      </c>
      <c r="X20" s="352" t="s">
        <v>72</v>
      </c>
      <c r="Y20" s="353">
        <v>89.548922447999999</v>
      </c>
      <c r="Z20" s="353">
        <v>81.562434413000005</v>
      </c>
      <c r="AA20" s="353">
        <v>68.588068491000001</v>
      </c>
      <c r="AB20" s="353">
        <v>85.810541111999996</v>
      </c>
      <c r="AC20" s="353">
        <v>109.557711818</v>
      </c>
      <c r="AD20" s="353">
        <v>144.59992482999999</v>
      </c>
      <c r="AE20" s="354">
        <v>80.590318859000007</v>
      </c>
      <c r="AF20" s="354">
        <v>128.66249996799999</v>
      </c>
      <c r="AG20" s="355">
        <v>106.936085886</v>
      </c>
      <c r="AI20" s="352" t="s">
        <v>72</v>
      </c>
      <c r="AJ20" s="353">
        <v>94.083262899000005</v>
      </c>
      <c r="AK20" s="353">
        <v>84.257648691</v>
      </c>
      <c r="AL20" s="353">
        <v>70.409661268999997</v>
      </c>
      <c r="AM20" s="353">
        <v>88.238240716999996</v>
      </c>
      <c r="AN20" s="353">
        <v>114.681844787</v>
      </c>
      <c r="AO20" s="353">
        <v>148.16137150700001</v>
      </c>
      <c r="AP20" s="354">
        <v>83.165777813000005</v>
      </c>
      <c r="AQ20" s="354">
        <v>132.93466646600001</v>
      </c>
      <c r="AR20" s="355">
        <v>110.44141863900001</v>
      </c>
      <c r="AT20" s="352" t="s">
        <v>72</v>
      </c>
      <c r="AU20" s="394">
        <v>22.182837105000001</v>
      </c>
      <c r="AV20" s="394">
        <v>22.342254539999999</v>
      </c>
      <c r="AW20" s="394">
        <v>19.153859762</v>
      </c>
      <c r="AX20" s="394">
        <v>20.128755559999998</v>
      </c>
      <c r="AY20" s="394">
        <v>22.056296458999999</v>
      </c>
      <c r="AZ20" s="394">
        <v>26.846895718999999</v>
      </c>
      <c r="BA20" s="395">
        <v>20.76558932</v>
      </c>
      <c r="BB20" s="395">
        <v>24.738672065999999</v>
      </c>
      <c r="BC20" s="388">
        <v>23.226261956999998</v>
      </c>
      <c r="BE20" s="352" t="s">
        <v>72</v>
      </c>
      <c r="BF20" s="394">
        <v>8.7555219900000001</v>
      </c>
      <c r="BG20" s="394">
        <v>11.476699853</v>
      </c>
      <c r="BH20" s="394">
        <v>15.942075427000001</v>
      </c>
      <c r="BI20" s="394">
        <v>18.118827981999999</v>
      </c>
      <c r="BJ20" s="394">
        <v>18.024429702999999</v>
      </c>
      <c r="BK20" s="394">
        <v>18.272165865000002</v>
      </c>
      <c r="BL20" s="395">
        <v>14.66246282</v>
      </c>
      <c r="BM20" s="395">
        <v>18.175656725</v>
      </c>
      <c r="BN20" s="388">
        <v>17.082621529000001</v>
      </c>
      <c r="BQ20" s="396" t="s">
        <v>72</v>
      </c>
      <c r="BR20" s="352" t="s">
        <v>72</v>
      </c>
      <c r="BS20" s="394">
        <v>15.754155833</v>
      </c>
      <c r="BT20" s="394">
        <v>15.280896791</v>
      </c>
      <c r="BU20" s="394">
        <v>16.034880050000002</v>
      </c>
      <c r="BV20" s="394">
        <v>20.15513945</v>
      </c>
      <c r="BW20" s="394">
        <v>30.044584491999998</v>
      </c>
      <c r="BX20" s="394">
        <v>34.215883896000001</v>
      </c>
      <c r="BY20" s="395">
        <v>17.358160851000001</v>
      </c>
      <c r="BZ20" s="395">
        <v>32.590894974000001</v>
      </c>
      <c r="CA20" s="388">
        <v>27.851642040000002</v>
      </c>
    </row>
    <row r="21" spans="2:79" s="323" customFormat="1" ht="15.75" customHeight="1" x14ac:dyDescent="0.25">
      <c r="B21" s="356" t="s">
        <v>176</v>
      </c>
      <c r="C21" s="357">
        <v>138.27459161799999</v>
      </c>
      <c r="D21" s="357">
        <v>122.82343092399999</v>
      </c>
      <c r="E21" s="357">
        <v>109.149557663</v>
      </c>
      <c r="F21" s="357">
        <v>149.332675513</v>
      </c>
      <c r="G21" s="357">
        <v>204.05634889000001</v>
      </c>
      <c r="H21" s="357">
        <v>261.53166660900001</v>
      </c>
      <c r="I21" s="358">
        <v>129.73299863</v>
      </c>
      <c r="J21" s="358">
        <v>236.68933426000001</v>
      </c>
      <c r="K21" s="359">
        <v>187.87452142699999</v>
      </c>
      <c r="M21" s="356" t="s">
        <v>176</v>
      </c>
      <c r="N21" s="357">
        <v>112.72258035999999</v>
      </c>
      <c r="O21" s="357">
        <v>103.841024328</v>
      </c>
      <c r="P21" s="357">
        <v>91.461091683000006</v>
      </c>
      <c r="Q21" s="357">
        <v>124.54596485</v>
      </c>
      <c r="R21" s="357">
        <v>161.357104867</v>
      </c>
      <c r="S21" s="357">
        <v>210.445747471</v>
      </c>
      <c r="T21" s="358">
        <v>108.47253946799999</v>
      </c>
      <c r="U21" s="358">
        <v>189.22835498800001</v>
      </c>
      <c r="V21" s="359">
        <v>152.371445142</v>
      </c>
      <c r="X21" s="356" t="s">
        <v>176</v>
      </c>
      <c r="Y21" s="357">
        <v>89.534543506000006</v>
      </c>
      <c r="Z21" s="357">
        <v>81.562434413000005</v>
      </c>
      <c r="AA21" s="357">
        <v>68.749604708999996</v>
      </c>
      <c r="AB21" s="357">
        <v>88.782877092999996</v>
      </c>
      <c r="AC21" s="357">
        <v>108.79021063499999</v>
      </c>
      <c r="AD21" s="357">
        <v>144.59992482999999</v>
      </c>
      <c r="AE21" s="358">
        <v>81.541397317000005</v>
      </c>
      <c r="AF21" s="358">
        <v>129.122031768</v>
      </c>
      <c r="AG21" s="359">
        <v>107.406256339</v>
      </c>
      <c r="AI21" s="356" t="s">
        <v>176</v>
      </c>
      <c r="AJ21" s="357">
        <v>94.094909748999996</v>
      </c>
      <c r="AK21" s="357">
        <v>84.257648691</v>
      </c>
      <c r="AL21" s="357">
        <v>70.593464448000006</v>
      </c>
      <c r="AM21" s="357">
        <v>91.351996401999997</v>
      </c>
      <c r="AN21" s="357">
        <v>114.39085822200001</v>
      </c>
      <c r="AO21" s="357">
        <v>148.16137150700001</v>
      </c>
      <c r="AP21" s="358">
        <v>84.175855665</v>
      </c>
      <c r="AQ21" s="358">
        <v>133.564874299</v>
      </c>
      <c r="AR21" s="359">
        <v>111.023753322</v>
      </c>
      <c r="AT21" s="356" t="s">
        <v>176</v>
      </c>
      <c r="AU21" s="381">
        <v>22.188468533999998</v>
      </c>
      <c r="AV21" s="381">
        <v>22.342254539999999</v>
      </c>
      <c r="AW21" s="381">
        <v>19.137874573000001</v>
      </c>
      <c r="AX21" s="381">
        <v>20.371279765000001</v>
      </c>
      <c r="AY21" s="381">
        <v>21.99533177</v>
      </c>
      <c r="AZ21" s="381">
        <v>26.846895718999999</v>
      </c>
      <c r="BA21" s="390">
        <v>20.861805707999999</v>
      </c>
      <c r="BB21" s="390">
        <v>24.820294848</v>
      </c>
      <c r="BC21" s="382">
        <v>23.291029014999999</v>
      </c>
      <c r="BE21" s="356" t="s">
        <v>176</v>
      </c>
      <c r="BF21" s="381">
        <v>8.8117347109999997</v>
      </c>
      <c r="BG21" s="381">
        <v>11.476699853</v>
      </c>
      <c r="BH21" s="381">
        <v>15.857261635</v>
      </c>
      <c r="BI21" s="381">
        <v>18.278807359000002</v>
      </c>
      <c r="BJ21" s="381">
        <v>18.886350353000001</v>
      </c>
      <c r="BK21" s="381">
        <v>18.272165865000002</v>
      </c>
      <c r="BL21" s="390">
        <v>14.692558626</v>
      </c>
      <c r="BM21" s="390">
        <v>18.501031852000001</v>
      </c>
      <c r="BN21" s="382">
        <v>17.300762852999998</v>
      </c>
      <c r="BQ21" s="329" t="s">
        <v>73</v>
      </c>
      <c r="BR21" s="356" t="s">
        <v>176</v>
      </c>
      <c r="BS21" s="381">
        <v>15.681700358000001</v>
      </c>
      <c r="BT21" s="381">
        <v>15.280896791</v>
      </c>
      <c r="BU21" s="381">
        <v>15.957237783</v>
      </c>
      <c r="BV21" s="381">
        <v>20.203266311</v>
      </c>
      <c r="BW21" s="381">
        <v>29.997544992000002</v>
      </c>
      <c r="BX21" s="381">
        <v>34.215883896000001</v>
      </c>
      <c r="BY21" s="390">
        <v>17.338507649</v>
      </c>
      <c r="BZ21" s="390">
        <v>32.643987641999999</v>
      </c>
      <c r="CA21" s="382">
        <v>27.820350437999998</v>
      </c>
    </row>
    <row r="22" spans="2:79" s="323" customFormat="1" ht="15.75" customHeight="1" x14ac:dyDescent="0.25">
      <c r="B22" s="360" t="s">
        <v>456</v>
      </c>
      <c r="C22" s="361"/>
      <c r="D22" s="361"/>
      <c r="E22" s="361"/>
      <c r="F22" s="361"/>
      <c r="G22" s="361"/>
      <c r="H22" s="361"/>
      <c r="I22" s="362"/>
      <c r="J22" s="362"/>
      <c r="K22" s="363"/>
      <c r="M22" s="360" t="s">
        <v>456</v>
      </c>
      <c r="N22" s="361"/>
      <c r="O22" s="361"/>
      <c r="P22" s="361"/>
      <c r="Q22" s="361"/>
      <c r="R22" s="361"/>
      <c r="S22" s="361"/>
      <c r="T22" s="362"/>
      <c r="U22" s="362"/>
      <c r="V22" s="363"/>
      <c r="X22" s="360" t="s">
        <v>456</v>
      </c>
      <c r="Y22" s="361"/>
      <c r="Z22" s="361"/>
      <c r="AA22" s="361"/>
      <c r="AB22" s="361"/>
      <c r="AC22" s="361"/>
      <c r="AD22" s="361"/>
      <c r="AE22" s="362"/>
      <c r="AF22" s="362"/>
      <c r="AG22" s="363"/>
      <c r="AI22" s="360" t="s">
        <v>456</v>
      </c>
      <c r="AJ22" s="361"/>
      <c r="AK22" s="361"/>
      <c r="AL22" s="361"/>
      <c r="AM22" s="361"/>
      <c r="AN22" s="361"/>
      <c r="AO22" s="361"/>
      <c r="AP22" s="362"/>
      <c r="AQ22" s="362"/>
      <c r="AR22" s="363"/>
      <c r="AT22" s="360" t="s">
        <v>456</v>
      </c>
      <c r="AU22" s="383"/>
      <c r="AV22" s="383"/>
      <c r="AW22" s="383"/>
      <c r="AX22" s="383"/>
      <c r="AY22" s="383"/>
      <c r="AZ22" s="383"/>
      <c r="BA22" s="391"/>
      <c r="BB22" s="391"/>
      <c r="BC22" s="384"/>
      <c r="BE22" s="360" t="s">
        <v>456</v>
      </c>
      <c r="BF22" s="383"/>
      <c r="BG22" s="383"/>
      <c r="BH22" s="383"/>
      <c r="BI22" s="383"/>
      <c r="BJ22" s="383"/>
      <c r="BK22" s="383"/>
      <c r="BL22" s="391"/>
      <c r="BM22" s="391"/>
      <c r="BN22" s="384"/>
      <c r="BQ22" s="364" t="s">
        <v>37</v>
      </c>
      <c r="BR22" s="360" t="s">
        <v>456</v>
      </c>
      <c r="BS22" s="383"/>
      <c r="BT22" s="383"/>
      <c r="BU22" s="383"/>
      <c r="BV22" s="383"/>
      <c r="BW22" s="383"/>
      <c r="BX22" s="383"/>
      <c r="BY22" s="391"/>
      <c r="BZ22" s="391"/>
      <c r="CA22" s="384"/>
    </row>
    <row r="23" spans="2:79" s="351" customFormat="1" ht="15.75" customHeight="1" x14ac:dyDescent="0.25">
      <c r="B23" s="364" t="s">
        <v>102</v>
      </c>
      <c r="C23" s="365">
        <v>180.783599528</v>
      </c>
      <c r="D23" s="365">
        <v>131.46283837499999</v>
      </c>
      <c r="E23" s="365">
        <v>107.400349401</v>
      </c>
      <c r="F23" s="365">
        <v>154.46096281999999</v>
      </c>
      <c r="G23" s="365">
        <v>240.88533917000001</v>
      </c>
      <c r="H23" s="365">
        <v>540.18460724700003</v>
      </c>
      <c r="I23" s="366">
        <v>140.81815613800001</v>
      </c>
      <c r="J23" s="366">
        <v>424.08826890900002</v>
      </c>
      <c r="K23" s="367">
        <v>269.98239642599998</v>
      </c>
      <c r="M23" s="364" t="s">
        <v>102</v>
      </c>
      <c r="N23" s="365">
        <v>146.586914339</v>
      </c>
      <c r="O23" s="365">
        <v>111.47708039299999</v>
      </c>
      <c r="P23" s="365">
        <v>91.325514182999996</v>
      </c>
      <c r="Q23" s="365">
        <v>133.34299782799999</v>
      </c>
      <c r="R23" s="365">
        <v>192.72069361300001</v>
      </c>
      <c r="S23" s="365">
        <v>421.99655090300001</v>
      </c>
      <c r="T23" s="366">
        <v>119.729469868</v>
      </c>
      <c r="U23" s="366">
        <v>333.061861314</v>
      </c>
      <c r="V23" s="367">
        <v>217.00382048899999</v>
      </c>
      <c r="X23" s="364" t="s">
        <v>102</v>
      </c>
      <c r="Y23" s="365">
        <v>107.78144209600001</v>
      </c>
      <c r="Z23" s="365">
        <v>84.344798846000003</v>
      </c>
      <c r="AA23" s="365">
        <v>69.653495985000006</v>
      </c>
      <c r="AB23" s="365">
        <v>97.896065691000004</v>
      </c>
      <c r="AC23" s="365">
        <v>125.139100576</v>
      </c>
      <c r="AD23" s="365">
        <v>258.47096406899999</v>
      </c>
      <c r="AE23" s="366">
        <v>89.109686457999999</v>
      </c>
      <c r="AF23" s="366">
        <v>206.752357356</v>
      </c>
      <c r="AG23" s="367">
        <v>142.751865872</v>
      </c>
      <c r="AI23" s="364" t="s">
        <v>102</v>
      </c>
      <c r="AJ23" s="365">
        <v>110.839622656</v>
      </c>
      <c r="AK23" s="365">
        <v>86.090147462999994</v>
      </c>
      <c r="AL23" s="365">
        <v>70.229373601999995</v>
      </c>
      <c r="AM23" s="365">
        <v>99.815895335999997</v>
      </c>
      <c r="AN23" s="365">
        <v>127.60634231100001</v>
      </c>
      <c r="AO23" s="365">
        <v>269.93920707699999</v>
      </c>
      <c r="AP23" s="366">
        <v>90.790118708999998</v>
      </c>
      <c r="AQ23" s="366">
        <v>214.72916753800001</v>
      </c>
      <c r="AR23" s="367">
        <v>147.303292398</v>
      </c>
      <c r="AT23" s="364" t="s">
        <v>102</v>
      </c>
      <c r="AU23" s="385">
        <v>20.151342068999998</v>
      </c>
      <c r="AV23" s="385">
        <v>23.157173102000002</v>
      </c>
      <c r="AW23" s="385">
        <v>21.030674165000001</v>
      </c>
      <c r="AX23" s="385">
        <v>22.459188603000001</v>
      </c>
      <c r="AY23" s="385">
        <v>24.02308785</v>
      </c>
      <c r="AZ23" s="385">
        <v>22.121452974</v>
      </c>
      <c r="BA23" s="392">
        <v>21.978097472000002</v>
      </c>
      <c r="BB23" s="392">
        <v>22.532606311999999</v>
      </c>
      <c r="BC23" s="386">
        <v>22.343582830999999</v>
      </c>
      <c r="BE23" s="364" t="s">
        <v>102</v>
      </c>
      <c r="BF23" s="385">
        <v>12.327335089</v>
      </c>
      <c r="BG23" s="385">
        <v>11.089740792000001</v>
      </c>
      <c r="BH23" s="385">
        <v>15.018015775</v>
      </c>
      <c r="BI23" s="385">
        <v>15.133310735</v>
      </c>
      <c r="BJ23" s="385">
        <v>22.465033225999999</v>
      </c>
      <c r="BK23" s="385">
        <v>26.010677907000002</v>
      </c>
      <c r="BL23" s="392">
        <v>13.872419079</v>
      </c>
      <c r="BM23" s="392">
        <v>25.229477988999999</v>
      </c>
      <c r="BN23" s="386">
        <v>22.006869720000001</v>
      </c>
      <c r="BQ23" s="368" t="s">
        <v>38</v>
      </c>
      <c r="BR23" s="364" t="s">
        <v>102</v>
      </c>
      <c r="BS23" s="385">
        <v>10.222198213</v>
      </c>
      <c r="BT23" s="385">
        <v>16.230267495</v>
      </c>
      <c r="BU23" s="385">
        <v>15.786574429</v>
      </c>
      <c r="BV23" s="385">
        <v>17.409555483999998</v>
      </c>
      <c r="BW23" s="385">
        <v>29.464917500999999</v>
      </c>
      <c r="BX23" s="385">
        <v>44.935585512000003</v>
      </c>
      <c r="BY23" s="392">
        <v>15.841687392000001</v>
      </c>
      <c r="BZ23" s="392">
        <v>41.526985480999997</v>
      </c>
      <c r="CA23" s="386">
        <v>34.238685343</v>
      </c>
    </row>
    <row r="24" spans="2:79" s="323" customFormat="1" ht="15.75" customHeight="1" x14ac:dyDescent="0.25">
      <c r="B24" s="368" t="s">
        <v>103</v>
      </c>
      <c r="C24" s="369">
        <v>101.514755041</v>
      </c>
      <c r="D24" s="369">
        <v>88.110842634999997</v>
      </c>
      <c r="E24" s="369">
        <v>109.676964039</v>
      </c>
      <c r="F24" s="369">
        <v>135.19769749599999</v>
      </c>
      <c r="G24" s="369">
        <v>194.87711763999999</v>
      </c>
      <c r="H24" s="369" t="s">
        <v>84</v>
      </c>
      <c r="I24" s="370">
        <v>104.47566492599999</v>
      </c>
      <c r="J24" s="370">
        <v>194.87711763999999</v>
      </c>
      <c r="K24" s="355">
        <v>130.23894695999999</v>
      </c>
      <c r="M24" s="368" t="s">
        <v>103</v>
      </c>
      <c r="N24" s="369">
        <v>79.517456237999994</v>
      </c>
      <c r="O24" s="369">
        <v>70.728639694999998</v>
      </c>
      <c r="P24" s="369">
        <v>83.836341363000003</v>
      </c>
      <c r="Q24" s="369">
        <v>111.462733222</v>
      </c>
      <c r="R24" s="369">
        <v>153.996550442</v>
      </c>
      <c r="S24" s="369" t="s">
        <v>84</v>
      </c>
      <c r="T24" s="370">
        <v>83.655813835000004</v>
      </c>
      <c r="U24" s="370">
        <v>153.996550442</v>
      </c>
      <c r="V24" s="355">
        <v>103.702042975</v>
      </c>
      <c r="X24" s="368" t="s">
        <v>103</v>
      </c>
      <c r="Y24" s="369">
        <v>63.738514694999999</v>
      </c>
      <c r="Z24" s="369">
        <v>55.3839696</v>
      </c>
      <c r="AA24" s="369">
        <v>63.530396201000002</v>
      </c>
      <c r="AB24" s="369">
        <v>86.003180493000002</v>
      </c>
      <c r="AC24" s="369">
        <v>94.951973241000005</v>
      </c>
      <c r="AD24" s="369" t="s">
        <v>84</v>
      </c>
      <c r="AE24" s="370">
        <v>65.330146690999996</v>
      </c>
      <c r="AF24" s="370">
        <v>94.951973241000005</v>
      </c>
      <c r="AG24" s="355">
        <v>73.771996338999998</v>
      </c>
      <c r="AI24" s="368" t="s">
        <v>103</v>
      </c>
      <c r="AJ24" s="369">
        <v>68.711306278999999</v>
      </c>
      <c r="AK24" s="369">
        <v>58.626419787000003</v>
      </c>
      <c r="AL24" s="369">
        <v>72.222600702999998</v>
      </c>
      <c r="AM24" s="369">
        <v>86.011085942999998</v>
      </c>
      <c r="AN24" s="369">
        <v>96.254815635</v>
      </c>
      <c r="AO24" s="369" t="s">
        <v>84</v>
      </c>
      <c r="AP24" s="370">
        <v>68.785819219000004</v>
      </c>
      <c r="AQ24" s="370">
        <v>96.254815635</v>
      </c>
      <c r="AR24" s="355">
        <v>76.614139236</v>
      </c>
      <c r="AT24" s="368" t="s">
        <v>103</v>
      </c>
      <c r="AU24" s="387">
        <v>21.343235355000001</v>
      </c>
      <c r="AV24" s="387">
        <v>18.068553476000002</v>
      </c>
      <c r="AW24" s="387">
        <v>15.899887627</v>
      </c>
      <c r="AX24" s="387">
        <v>17.475907463999999</v>
      </c>
      <c r="AY24" s="387">
        <v>16.533014199</v>
      </c>
      <c r="AZ24" s="387" t="s">
        <v>84</v>
      </c>
      <c r="BA24" s="393">
        <v>18.266438481000002</v>
      </c>
      <c r="BB24" s="393">
        <v>16.533014199</v>
      </c>
      <c r="BC24" s="388">
        <v>17.605530095999999</v>
      </c>
      <c r="BE24" s="368" t="s">
        <v>103</v>
      </c>
      <c r="BF24" s="387">
        <v>8.4739369290000006</v>
      </c>
      <c r="BG24" s="387">
        <v>10.243702158</v>
      </c>
      <c r="BH24" s="387">
        <v>7.2593329850000003</v>
      </c>
      <c r="BI24" s="387">
        <v>16.710964756999999</v>
      </c>
      <c r="BJ24" s="387">
        <v>25.715359741</v>
      </c>
      <c r="BK24" s="387" t="s">
        <v>84</v>
      </c>
      <c r="BL24" s="393">
        <v>11.473947255000001</v>
      </c>
      <c r="BM24" s="393">
        <v>25.715359741</v>
      </c>
      <c r="BN24" s="388">
        <v>17.546884806000001</v>
      </c>
      <c r="BQ24" s="364" t="s">
        <v>39</v>
      </c>
      <c r="BR24" s="368" t="s">
        <v>103</v>
      </c>
      <c r="BS24" s="387">
        <v>20.299403685000001</v>
      </c>
      <c r="BT24" s="387">
        <v>13.463806961</v>
      </c>
      <c r="BU24" s="387">
        <v>22.830128563999999</v>
      </c>
      <c r="BV24" s="387">
        <v>26.158291059</v>
      </c>
      <c r="BW24" s="387">
        <v>18.964118095</v>
      </c>
      <c r="BX24" s="387" t="s">
        <v>84</v>
      </c>
      <c r="BY24" s="393">
        <v>19.870274027000001</v>
      </c>
      <c r="BZ24" s="393">
        <v>18.964118095</v>
      </c>
      <c r="CA24" s="388">
        <v>19.483863733</v>
      </c>
    </row>
    <row r="25" spans="2:79" s="351" customFormat="1" ht="15.75" customHeight="1" x14ac:dyDescent="0.25">
      <c r="B25" s="364" t="s">
        <v>41</v>
      </c>
      <c r="C25" s="365">
        <v>156.066357689</v>
      </c>
      <c r="D25" s="365">
        <v>147.54382868900001</v>
      </c>
      <c r="E25" s="365">
        <v>104.36219509</v>
      </c>
      <c r="F25" s="365">
        <v>142.18446591899999</v>
      </c>
      <c r="G25" s="365">
        <v>180.11658011599999</v>
      </c>
      <c r="H25" s="365">
        <v>356.21997394800002</v>
      </c>
      <c r="I25" s="366">
        <v>131.645663891</v>
      </c>
      <c r="J25" s="366">
        <v>236.93024107299999</v>
      </c>
      <c r="K25" s="367">
        <v>175.21344234</v>
      </c>
      <c r="M25" s="364" t="s">
        <v>41</v>
      </c>
      <c r="N25" s="365">
        <v>141.05083357800001</v>
      </c>
      <c r="O25" s="365">
        <v>130.93758791400001</v>
      </c>
      <c r="P25" s="365">
        <v>93.689973749000004</v>
      </c>
      <c r="Q25" s="365">
        <v>126.279883537</v>
      </c>
      <c r="R25" s="365">
        <v>142.613078895</v>
      </c>
      <c r="S25" s="365">
        <v>294.64740126599997</v>
      </c>
      <c r="T25" s="366">
        <v>117.228040081</v>
      </c>
      <c r="U25" s="366">
        <v>191.66168753900001</v>
      </c>
      <c r="V25" s="367">
        <v>148.02940480500001</v>
      </c>
      <c r="X25" s="364" t="s">
        <v>41</v>
      </c>
      <c r="Y25" s="365">
        <v>82.666043075999994</v>
      </c>
      <c r="Z25" s="365">
        <v>87.623511694000001</v>
      </c>
      <c r="AA25" s="365">
        <v>50.479760106000001</v>
      </c>
      <c r="AB25" s="365">
        <v>71.347664089999995</v>
      </c>
      <c r="AC25" s="365">
        <v>80.431891180999997</v>
      </c>
      <c r="AD25" s="365">
        <v>148.91142715199999</v>
      </c>
      <c r="AE25" s="366">
        <v>68.893259745999998</v>
      </c>
      <c r="AF25" s="366">
        <v>102.52444178099999</v>
      </c>
      <c r="AG25" s="367">
        <v>82.810168822999998</v>
      </c>
      <c r="AI25" s="364" t="s">
        <v>41</v>
      </c>
      <c r="AJ25" s="365">
        <v>82.666043075999994</v>
      </c>
      <c r="AK25" s="365">
        <v>88.001022320000004</v>
      </c>
      <c r="AL25" s="365">
        <v>50.882854317000003</v>
      </c>
      <c r="AM25" s="365">
        <v>74.920528676999993</v>
      </c>
      <c r="AN25" s="365">
        <v>91.784382969999996</v>
      </c>
      <c r="AO25" s="365">
        <v>154.03793917900001</v>
      </c>
      <c r="AP25" s="366">
        <v>70.638091638999995</v>
      </c>
      <c r="AQ25" s="366">
        <v>111.86833682699999</v>
      </c>
      <c r="AR25" s="367">
        <v>87.699566699000002</v>
      </c>
      <c r="AT25" s="364" t="s">
        <v>41</v>
      </c>
      <c r="AU25" s="385">
        <v>14.670971706</v>
      </c>
      <c r="AV25" s="385">
        <v>26.271345526000001</v>
      </c>
      <c r="AW25" s="385">
        <v>15.988882428</v>
      </c>
      <c r="AX25" s="385">
        <v>19.023809301</v>
      </c>
      <c r="AY25" s="385">
        <v>14.655859565</v>
      </c>
      <c r="AZ25" s="385">
        <v>25.444081107999999</v>
      </c>
      <c r="BA25" s="392">
        <v>19.825174289</v>
      </c>
      <c r="BB25" s="392">
        <v>18.056900488</v>
      </c>
      <c r="BC25" s="386">
        <v>18.850755904</v>
      </c>
      <c r="BE25" s="364" t="s">
        <v>41</v>
      </c>
      <c r="BF25" s="385">
        <v>33.058550867000001</v>
      </c>
      <c r="BG25" s="385">
        <v>22.856475403000001</v>
      </c>
      <c r="BH25" s="385">
        <v>38.455855919999998</v>
      </c>
      <c r="BI25" s="385">
        <v>33.797845183</v>
      </c>
      <c r="BJ25" s="385">
        <v>24.601421980000001</v>
      </c>
      <c r="BK25" s="385">
        <v>34.842235301000002</v>
      </c>
      <c r="BL25" s="392">
        <v>31.890133049999999</v>
      </c>
      <c r="BM25" s="392">
        <v>29.568686297999999</v>
      </c>
      <c r="BN25" s="386">
        <v>30.591123155999998</v>
      </c>
      <c r="BQ25" s="368" t="s">
        <v>40</v>
      </c>
      <c r="BR25" s="364" t="s">
        <v>41</v>
      </c>
      <c r="BS25" s="385">
        <v>0.13808690500000001</v>
      </c>
      <c r="BT25" s="385">
        <v>23.131187461</v>
      </c>
      <c r="BU25" s="385">
        <v>8.7962660919999998</v>
      </c>
      <c r="BV25" s="385">
        <v>16.568681459</v>
      </c>
      <c r="BW25" s="385">
        <v>19.936547396000002</v>
      </c>
      <c r="BX25" s="385">
        <v>23.968202001000002</v>
      </c>
      <c r="BY25" s="392">
        <v>16.327612244000001</v>
      </c>
      <c r="BZ25" s="392">
        <v>21.892084855</v>
      </c>
      <c r="CA25" s="386">
        <v>19.441319233000002</v>
      </c>
    </row>
    <row r="26" spans="2:79" s="323" customFormat="1" ht="15.75" customHeight="1" x14ac:dyDescent="0.25">
      <c r="B26" s="368" t="s">
        <v>104</v>
      </c>
      <c r="C26" s="369">
        <v>94.761036868999994</v>
      </c>
      <c r="D26" s="369">
        <v>119.455819233</v>
      </c>
      <c r="E26" s="369">
        <v>86.638830170000006</v>
      </c>
      <c r="F26" s="369">
        <v>179.646194095</v>
      </c>
      <c r="G26" s="369">
        <v>283.70688706099997</v>
      </c>
      <c r="H26" s="369" t="s">
        <v>84</v>
      </c>
      <c r="I26" s="370">
        <v>118.900606514</v>
      </c>
      <c r="J26" s="370">
        <v>283.70688706099997</v>
      </c>
      <c r="K26" s="355">
        <v>185.20275618100001</v>
      </c>
      <c r="M26" s="368" t="s">
        <v>104</v>
      </c>
      <c r="N26" s="369">
        <v>78.363540772999997</v>
      </c>
      <c r="O26" s="369">
        <v>96.945407181999997</v>
      </c>
      <c r="P26" s="369">
        <v>72.268073909999998</v>
      </c>
      <c r="Q26" s="369">
        <v>143.21073335400001</v>
      </c>
      <c r="R26" s="369">
        <v>241.017686228</v>
      </c>
      <c r="S26" s="369" t="s">
        <v>84</v>
      </c>
      <c r="T26" s="370">
        <v>96.718129439999998</v>
      </c>
      <c r="U26" s="370">
        <v>241.017686228</v>
      </c>
      <c r="V26" s="355">
        <v>154.77035159600001</v>
      </c>
      <c r="X26" s="368" t="s">
        <v>104</v>
      </c>
      <c r="Y26" s="369">
        <v>58.440751186</v>
      </c>
      <c r="Z26" s="369">
        <v>79.580915765</v>
      </c>
      <c r="AA26" s="369">
        <v>46.808265038000002</v>
      </c>
      <c r="AB26" s="369">
        <v>124.141147782</v>
      </c>
      <c r="AC26" s="369">
        <v>196.48795709699999</v>
      </c>
      <c r="AD26" s="369" t="s">
        <v>84</v>
      </c>
      <c r="AE26" s="370">
        <v>76.640461510999998</v>
      </c>
      <c r="AF26" s="370">
        <v>196.48795709699999</v>
      </c>
      <c r="AG26" s="355">
        <v>124.855532946</v>
      </c>
      <c r="AI26" s="368" t="s">
        <v>104</v>
      </c>
      <c r="AJ26" s="369">
        <v>58.615958763999998</v>
      </c>
      <c r="AK26" s="369">
        <v>81.047543946000005</v>
      </c>
      <c r="AL26" s="369">
        <v>46.817768272000002</v>
      </c>
      <c r="AM26" s="369">
        <v>125.769947204</v>
      </c>
      <c r="AN26" s="369">
        <v>199.09469197199999</v>
      </c>
      <c r="AO26" s="369" t="s">
        <v>84</v>
      </c>
      <c r="AP26" s="370">
        <v>77.568987274999998</v>
      </c>
      <c r="AQ26" s="370">
        <v>199.09469197199999</v>
      </c>
      <c r="AR26" s="355">
        <v>126.459208172</v>
      </c>
      <c r="AT26" s="368" t="s">
        <v>104</v>
      </c>
      <c r="AU26" s="387">
        <v>21.367639839999999</v>
      </c>
      <c r="AV26" s="387">
        <v>19.970106133000002</v>
      </c>
      <c r="AW26" s="387">
        <v>14.847486018</v>
      </c>
      <c r="AX26" s="387">
        <v>26.645081905000001</v>
      </c>
      <c r="AY26" s="387">
        <v>40.958517499000003</v>
      </c>
      <c r="AZ26" s="387" t="s">
        <v>84</v>
      </c>
      <c r="BA26" s="393">
        <v>20.710307003</v>
      </c>
      <c r="BB26" s="393">
        <v>40.958517499000003</v>
      </c>
      <c r="BC26" s="388">
        <v>30.151105658999999</v>
      </c>
      <c r="BE26" s="368" t="s">
        <v>104</v>
      </c>
      <c r="BF26" s="387">
        <v>9.5118345190000007</v>
      </c>
      <c r="BG26" s="387">
        <v>11.175103869999999</v>
      </c>
      <c r="BH26" s="387">
        <v>20.758672983</v>
      </c>
      <c r="BI26" s="387">
        <v>8.5612867260000005</v>
      </c>
      <c r="BJ26" s="387">
        <v>10.591170011000001</v>
      </c>
      <c r="BK26" s="387" t="s">
        <v>84</v>
      </c>
      <c r="BL26" s="393">
        <v>11.884363479999999</v>
      </c>
      <c r="BM26" s="393">
        <v>10.591170011000001</v>
      </c>
      <c r="BN26" s="388">
        <v>11.087397491999999</v>
      </c>
      <c r="BQ26" s="364" t="s">
        <v>41</v>
      </c>
      <c r="BR26" s="368" t="s">
        <v>104</v>
      </c>
      <c r="BS26" s="387">
        <v>19.599277321999999</v>
      </c>
      <c r="BT26" s="387">
        <v>11.861680925</v>
      </c>
      <c r="BU26" s="387">
        <v>12.654449487000001</v>
      </c>
      <c r="BV26" s="387">
        <v>7.1895910580000004</v>
      </c>
      <c r="BW26" s="387">
        <v>42.273891100999997</v>
      </c>
      <c r="BX26" s="387" t="s">
        <v>84</v>
      </c>
      <c r="BY26" s="393">
        <v>11.685364946</v>
      </c>
      <c r="BZ26" s="393">
        <v>42.273891100999997</v>
      </c>
      <c r="CA26" s="388">
        <v>30.536384169000002</v>
      </c>
    </row>
    <row r="27" spans="2:79" s="351" customFormat="1" ht="15.75" customHeight="1" x14ac:dyDescent="0.25">
      <c r="B27" s="364" t="s">
        <v>44</v>
      </c>
      <c r="C27" s="365">
        <v>80.753169123999996</v>
      </c>
      <c r="D27" s="365">
        <v>136.69264318</v>
      </c>
      <c r="E27" s="365" t="s">
        <v>84</v>
      </c>
      <c r="F27" s="365">
        <v>81.588304618999999</v>
      </c>
      <c r="G27" s="365" t="s">
        <v>84</v>
      </c>
      <c r="H27" s="365" t="s">
        <v>84</v>
      </c>
      <c r="I27" s="366">
        <v>88.622705616000005</v>
      </c>
      <c r="J27" s="366" t="s">
        <v>84</v>
      </c>
      <c r="K27" s="367">
        <v>88.622705616000005</v>
      </c>
      <c r="M27" s="364" t="s">
        <v>44</v>
      </c>
      <c r="N27" s="365">
        <v>74.835309633999998</v>
      </c>
      <c r="O27" s="365">
        <v>58.460663861999997</v>
      </c>
      <c r="P27" s="365" t="s">
        <v>84</v>
      </c>
      <c r="Q27" s="365">
        <v>73.222824044999996</v>
      </c>
      <c r="R27" s="365" t="s">
        <v>84</v>
      </c>
      <c r="S27" s="365" t="s">
        <v>84</v>
      </c>
      <c r="T27" s="366">
        <v>71.933342709000001</v>
      </c>
      <c r="U27" s="366" t="s">
        <v>84</v>
      </c>
      <c r="V27" s="367">
        <v>71.933342709000001</v>
      </c>
      <c r="X27" s="364" t="s">
        <v>44</v>
      </c>
      <c r="Y27" s="365">
        <v>72.207547763999997</v>
      </c>
      <c r="Z27" s="365">
        <v>52.983252706000002</v>
      </c>
      <c r="AA27" s="365" t="s">
        <v>84</v>
      </c>
      <c r="AB27" s="365">
        <v>54.090234576</v>
      </c>
      <c r="AC27" s="365" t="s">
        <v>84</v>
      </c>
      <c r="AD27" s="365" t="s">
        <v>84</v>
      </c>
      <c r="AE27" s="366">
        <v>61.703892744000001</v>
      </c>
      <c r="AF27" s="366" t="s">
        <v>84</v>
      </c>
      <c r="AG27" s="367">
        <v>61.703892744000001</v>
      </c>
      <c r="AI27" s="364" t="s">
        <v>44</v>
      </c>
      <c r="AJ27" s="365">
        <v>73.052285671000007</v>
      </c>
      <c r="AK27" s="365">
        <v>52.983252706000002</v>
      </c>
      <c r="AL27" s="365" t="s">
        <v>84</v>
      </c>
      <c r="AM27" s="365">
        <v>54.090234576</v>
      </c>
      <c r="AN27" s="365" t="s">
        <v>84</v>
      </c>
      <c r="AO27" s="365" t="s">
        <v>84</v>
      </c>
      <c r="AP27" s="366">
        <v>62.065811193999998</v>
      </c>
      <c r="AQ27" s="366" t="s">
        <v>84</v>
      </c>
      <c r="AR27" s="367">
        <v>62.065811193999998</v>
      </c>
      <c r="AT27" s="364" t="s">
        <v>44</v>
      </c>
      <c r="AU27" s="385">
        <v>17.262405916999999</v>
      </c>
      <c r="AV27" s="385">
        <v>8.6967219359999994</v>
      </c>
      <c r="AW27" s="385" t="s">
        <v>84</v>
      </c>
      <c r="AX27" s="385">
        <v>11.939889871</v>
      </c>
      <c r="AY27" s="385" t="s">
        <v>84</v>
      </c>
      <c r="AZ27" s="385" t="s">
        <v>84</v>
      </c>
      <c r="BA27" s="392">
        <v>13.457613773</v>
      </c>
      <c r="BB27" s="392" t="s">
        <v>84</v>
      </c>
      <c r="BC27" s="386">
        <v>13.457613773</v>
      </c>
      <c r="BE27" s="364" t="s">
        <v>44</v>
      </c>
      <c r="BF27" s="385">
        <v>2.2079925550000001</v>
      </c>
      <c r="BG27" s="385">
        <v>4.0071001839999996</v>
      </c>
      <c r="BH27" s="385" t="s">
        <v>84</v>
      </c>
      <c r="BI27" s="385">
        <v>21.942148579000001</v>
      </c>
      <c r="BJ27" s="385" t="s">
        <v>84</v>
      </c>
      <c r="BK27" s="385" t="s">
        <v>84</v>
      </c>
      <c r="BL27" s="392">
        <v>10.527049632000001</v>
      </c>
      <c r="BM27" s="392" t="s">
        <v>84</v>
      </c>
      <c r="BN27" s="386">
        <v>10.527049632000001</v>
      </c>
      <c r="BQ27" s="368" t="s">
        <v>42</v>
      </c>
      <c r="BR27" s="364" t="s">
        <v>44</v>
      </c>
      <c r="BS27" s="385">
        <v>0</v>
      </c>
      <c r="BT27" s="385">
        <v>0</v>
      </c>
      <c r="BU27" s="385" t="s">
        <v>84</v>
      </c>
      <c r="BV27" s="385">
        <v>25.945313288000001</v>
      </c>
      <c r="BW27" s="385" t="s">
        <v>84</v>
      </c>
      <c r="BX27" s="385" t="s">
        <v>84</v>
      </c>
      <c r="BY27" s="392">
        <v>10.447984634000001</v>
      </c>
      <c r="BZ27" s="392" t="s">
        <v>84</v>
      </c>
      <c r="CA27" s="386">
        <v>10.447984634000001</v>
      </c>
    </row>
    <row r="28" spans="2:79" s="323" customFormat="1" ht="15.75" customHeight="1" x14ac:dyDescent="0.25">
      <c r="B28" s="368" t="s">
        <v>105</v>
      </c>
      <c r="C28" s="369">
        <v>135.634120534</v>
      </c>
      <c r="D28" s="369">
        <v>150.112340531</v>
      </c>
      <c r="E28" s="369">
        <v>126.394055436</v>
      </c>
      <c r="F28" s="369">
        <v>146.352520398</v>
      </c>
      <c r="G28" s="369">
        <v>187.12528032200001</v>
      </c>
      <c r="H28" s="369">
        <v>358.99084618199998</v>
      </c>
      <c r="I28" s="370">
        <v>141.211180904</v>
      </c>
      <c r="J28" s="370">
        <v>252.72018379100001</v>
      </c>
      <c r="K28" s="355">
        <v>182.49605272400001</v>
      </c>
      <c r="M28" s="368" t="s">
        <v>105</v>
      </c>
      <c r="N28" s="369">
        <v>111.67049747599999</v>
      </c>
      <c r="O28" s="369">
        <v>132.011518443</v>
      </c>
      <c r="P28" s="369">
        <v>105.50865419199999</v>
      </c>
      <c r="Q28" s="369">
        <v>125.754981136</v>
      </c>
      <c r="R28" s="369">
        <v>132.55487337599999</v>
      </c>
      <c r="S28" s="369">
        <v>272.755192228</v>
      </c>
      <c r="T28" s="370">
        <v>121.037447226</v>
      </c>
      <c r="U28" s="370">
        <v>186.06429124799999</v>
      </c>
      <c r="V28" s="355">
        <v>145.112856841</v>
      </c>
      <c r="X28" s="368" t="s">
        <v>105</v>
      </c>
      <c r="Y28" s="369">
        <v>91.127231672999997</v>
      </c>
      <c r="Z28" s="369">
        <v>102.26432133199999</v>
      </c>
      <c r="AA28" s="369">
        <v>83.761082196000004</v>
      </c>
      <c r="AB28" s="369">
        <v>92.349904155000004</v>
      </c>
      <c r="AC28" s="369">
        <v>93.217638609000005</v>
      </c>
      <c r="AD28" s="369">
        <v>197.80385411099999</v>
      </c>
      <c r="AE28" s="370">
        <v>93.435028549999998</v>
      </c>
      <c r="AF28" s="370">
        <v>133.13443448199999</v>
      </c>
      <c r="AG28" s="355">
        <v>108.13325777599999</v>
      </c>
      <c r="AI28" s="368" t="s">
        <v>105</v>
      </c>
      <c r="AJ28" s="369">
        <v>97.301635724999997</v>
      </c>
      <c r="AK28" s="369">
        <v>107.615846585</v>
      </c>
      <c r="AL28" s="369">
        <v>84.501855637999995</v>
      </c>
      <c r="AM28" s="369">
        <v>99.609675992999996</v>
      </c>
      <c r="AN28" s="369">
        <v>95.807767135999995</v>
      </c>
      <c r="AO28" s="369">
        <v>204.071824424</v>
      </c>
      <c r="AP28" s="370">
        <v>98.184193493999999</v>
      </c>
      <c r="AQ28" s="370">
        <v>137.12826290500001</v>
      </c>
      <c r="AR28" s="355">
        <v>112.602768426</v>
      </c>
      <c r="AT28" s="368" t="s">
        <v>105</v>
      </c>
      <c r="AU28" s="387">
        <v>26.165522787</v>
      </c>
      <c r="AV28" s="387">
        <v>31.047309751</v>
      </c>
      <c r="AW28" s="387">
        <v>22.247831595000001</v>
      </c>
      <c r="AX28" s="387">
        <v>24.840017336999999</v>
      </c>
      <c r="AY28" s="387">
        <v>17.427127188</v>
      </c>
      <c r="AZ28" s="387">
        <v>20.603525992000002</v>
      </c>
      <c r="BA28" s="393">
        <v>26.320791663000001</v>
      </c>
      <c r="BB28" s="393">
        <v>19.099583021000001</v>
      </c>
      <c r="BC28" s="388">
        <v>22.487392662000001</v>
      </c>
      <c r="BE28" s="368" t="s">
        <v>105</v>
      </c>
      <c r="BF28" s="387">
        <v>8.8946600389999997</v>
      </c>
      <c r="BG28" s="387">
        <v>13.246613935999999</v>
      </c>
      <c r="BH28" s="387">
        <v>15.656206600999999</v>
      </c>
      <c r="BI28" s="387">
        <v>12.060544011999999</v>
      </c>
      <c r="BJ28" s="387">
        <v>13.318561343000001</v>
      </c>
      <c r="BK28" s="387">
        <v>15.760454494999999</v>
      </c>
      <c r="BL28" s="393">
        <v>13.010288447000001</v>
      </c>
      <c r="BM28" s="393">
        <v>14.642449594</v>
      </c>
      <c r="BN28" s="388">
        <v>13.847105451999999</v>
      </c>
      <c r="BQ28" s="364" t="s">
        <v>43</v>
      </c>
      <c r="BR28" s="368" t="s">
        <v>105</v>
      </c>
      <c r="BS28" s="387">
        <v>13.033294703999999</v>
      </c>
      <c r="BT28" s="387">
        <v>19.069637122</v>
      </c>
      <c r="BU28" s="387">
        <v>14.217154909</v>
      </c>
      <c r="BV28" s="387">
        <v>24.895771499999999</v>
      </c>
      <c r="BW28" s="387">
        <v>31.038669748</v>
      </c>
      <c r="BX28" s="387">
        <v>13.944498574000001</v>
      </c>
      <c r="BY28" s="393">
        <v>18.919778592</v>
      </c>
      <c r="BZ28" s="393">
        <v>21.770953690999999</v>
      </c>
      <c r="CA28" s="388">
        <v>20.381590014</v>
      </c>
    </row>
    <row r="29" spans="2:79" s="351" customFormat="1" ht="15.75" customHeight="1" x14ac:dyDescent="0.25">
      <c r="B29" s="364" t="s">
        <v>106</v>
      </c>
      <c r="C29" s="365">
        <v>29.477009315</v>
      </c>
      <c r="D29" s="365">
        <v>95.483040359</v>
      </c>
      <c r="E29" s="365">
        <v>86.748236144000003</v>
      </c>
      <c r="F29" s="365">
        <v>123.104008214</v>
      </c>
      <c r="G29" s="365">
        <v>229.83512109200001</v>
      </c>
      <c r="H29" s="365">
        <v>238.41745884700001</v>
      </c>
      <c r="I29" s="366">
        <v>103.16935113300001</v>
      </c>
      <c r="J29" s="366">
        <v>232.73429952699999</v>
      </c>
      <c r="K29" s="367">
        <v>177.75401489999999</v>
      </c>
      <c r="M29" s="364" t="s">
        <v>106</v>
      </c>
      <c r="N29" s="365">
        <v>25.237105167999999</v>
      </c>
      <c r="O29" s="365">
        <v>82.602325139000001</v>
      </c>
      <c r="P29" s="365">
        <v>73.530747668000004</v>
      </c>
      <c r="Q29" s="365">
        <v>95.157358235999993</v>
      </c>
      <c r="R29" s="365">
        <v>185.033597493</v>
      </c>
      <c r="S29" s="365">
        <v>180.90152336599999</v>
      </c>
      <c r="T29" s="366">
        <v>84.291048347</v>
      </c>
      <c r="U29" s="366">
        <v>183.63775168199999</v>
      </c>
      <c r="V29" s="367">
        <v>141.480439123</v>
      </c>
      <c r="X29" s="364" t="s">
        <v>106</v>
      </c>
      <c r="Y29" s="365">
        <v>14.358126501999999</v>
      </c>
      <c r="Z29" s="365">
        <v>67.971370213</v>
      </c>
      <c r="AA29" s="365">
        <v>55.237051934</v>
      </c>
      <c r="AB29" s="365">
        <v>77.156829784999999</v>
      </c>
      <c r="AC29" s="365">
        <v>113.694324357</v>
      </c>
      <c r="AD29" s="365">
        <v>112.39340302700001</v>
      </c>
      <c r="AE29" s="366">
        <v>67.321113167999997</v>
      </c>
      <c r="AF29" s="366">
        <v>113.25486331800001</v>
      </c>
      <c r="AG29" s="367">
        <v>93.763089589000003</v>
      </c>
      <c r="AI29" s="364" t="s">
        <v>106</v>
      </c>
      <c r="AJ29" s="365">
        <v>15.552032752000001</v>
      </c>
      <c r="AK29" s="365">
        <v>69.561742172999999</v>
      </c>
      <c r="AL29" s="365">
        <v>57.842530898</v>
      </c>
      <c r="AM29" s="365">
        <v>78.028414002999995</v>
      </c>
      <c r="AN29" s="365">
        <v>127.51671403</v>
      </c>
      <c r="AO29" s="365">
        <v>114.126871571</v>
      </c>
      <c r="AP29" s="366">
        <v>68.908404439999998</v>
      </c>
      <c r="AQ29" s="366">
        <v>122.99352424</v>
      </c>
      <c r="AR29" s="367">
        <v>100.042754625</v>
      </c>
      <c r="AT29" s="364" t="s">
        <v>106</v>
      </c>
      <c r="AU29" s="385">
        <v>5.9256824559999997</v>
      </c>
      <c r="AV29" s="385">
        <v>21.311732496000001</v>
      </c>
      <c r="AW29" s="385">
        <v>16.038099282000001</v>
      </c>
      <c r="AX29" s="385">
        <v>19.895625990999999</v>
      </c>
      <c r="AY29" s="385">
        <v>22.641814942</v>
      </c>
      <c r="AZ29" s="385">
        <v>20.911583669999999</v>
      </c>
      <c r="BA29" s="392">
        <v>19.057389022999999</v>
      </c>
      <c r="BB29" s="392">
        <v>22.069436218</v>
      </c>
      <c r="BC29" s="386">
        <v>21.094934596000002</v>
      </c>
      <c r="BE29" s="364" t="s">
        <v>106</v>
      </c>
      <c r="BF29" s="385">
        <v>32.856360401000003</v>
      </c>
      <c r="BG29" s="385">
        <v>10.269986434</v>
      </c>
      <c r="BH29" s="385">
        <v>16.529038261</v>
      </c>
      <c r="BI29" s="385">
        <v>11.922719826</v>
      </c>
      <c r="BJ29" s="385">
        <v>22.684754561999998</v>
      </c>
      <c r="BK29" s="385">
        <v>15.678438806999999</v>
      </c>
      <c r="BL29" s="392">
        <v>12.638317588</v>
      </c>
      <c r="BM29" s="392">
        <v>20.260173483999999</v>
      </c>
      <c r="BN29" s="386">
        <v>18.382969483</v>
      </c>
      <c r="BQ29" s="368" t="s">
        <v>44</v>
      </c>
      <c r="BR29" s="364" t="s">
        <v>106</v>
      </c>
      <c r="BS29" s="385">
        <v>0.216082679</v>
      </c>
      <c r="BT29" s="385">
        <v>8.1491383329999998</v>
      </c>
      <c r="BU29" s="385">
        <v>16.734237776000001</v>
      </c>
      <c r="BV29" s="385">
        <v>22.223108493000002</v>
      </c>
      <c r="BW29" s="385">
        <v>32.790155859999999</v>
      </c>
      <c r="BX29" s="385">
        <v>37.697261204</v>
      </c>
      <c r="BY29" s="392">
        <v>16.877217847000001</v>
      </c>
      <c r="BZ29" s="392">
        <v>34.488291539000002</v>
      </c>
      <c r="CA29" s="386">
        <v>30.150820660000001</v>
      </c>
    </row>
    <row r="30" spans="2:79" s="323" customFormat="1" ht="15.75" customHeight="1" x14ac:dyDescent="0.25">
      <c r="B30" s="368" t="s">
        <v>107</v>
      </c>
      <c r="C30" s="369">
        <v>118.580898449</v>
      </c>
      <c r="D30" s="369">
        <v>128.76488575299999</v>
      </c>
      <c r="E30" s="369">
        <v>89.727887381000002</v>
      </c>
      <c r="F30" s="369">
        <v>116.43412941699999</v>
      </c>
      <c r="G30" s="369">
        <v>275.42251893899999</v>
      </c>
      <c r="H30" s="369">
        <v>237.67254471199999</v>
      </c>
      <c r="I30" s="370">
        <v>113.394369689</v>
      </c>
      <c r="J30" s="370">
        <v>262.44175770599998</v>
      </c>
      <c r="K30" s="355">
        <v>176.41496642300001</v>
      </c>
      <c r="M30" s="368" t="s">
        <v>107</v>
      </c>
      <c r="N30" s="369">
        <v>91.544986312999995</v>
      </c>
      <c r="O30" s="369">
        <v>111.25126512200001</v>
      </c>
      <c r="P30" s="369">
        <v>71.057789392999993</v>
      </c>
      <c r="Q30" s="369">
        <v>97.116629897999999</v>
      </c>
      <c r="R30" s="369">
        <v>232.552417537</v>
      </c>
      <c r="S30" s="369">
        <v>202.358453578</v>
      </c>
      <c r="T30" s="370">
        <v>94.467690059999995</v>
      </c>
      <c r="U30" s="370">
        <v>222.16987702200001</v>
      </c>
      <c r="V30" s="355">
        <v>148.46305444500001</v>
      </c>
      <c r="X30" s="368" t="s">
        <v>107</v>
      </c>
      <c r="Y30" s="369">
        <v>83.459417274000003</v>
      </c>
      <c r="Z30" s="369">
        <v>95.481317841999996</v>
      </c>
      <c r="AA30" s="369">
        <v>55.757873130999997</v>
      </c>
      <c r="AB30" s="369">
        <v>69.157870458000005</v>
      </c>
      <c r="AC30" s="369">
        <v>157.748653168</v>
      </c>
      <c r="AD30" s="369">
        <v>161.45460364499999</v>
      </c>
      <c r="AE30" s="370">
        <v>74.967027294999994</v>
      </c>
      <c r="AF30" s="370">
        <v>159.02298670799999</v>
      </c>
      <c r="AG30" s="355">
        <v>110.507782431</v>
      </c>
      <c r="AI30" s="368" t="s">
        <v>107</v>
      </c>
      <c r="AJ30" s="369">
        <v>87.420877509999997</v>
      </c>
      <c r="AK30" s="369">
        <v>98.278180258999996</v>
      </c>
      <c r="AL30" s="369">
        <v>55.928826927000003</v>
      </c>
      <c r="AM30" s="369">
        <v>69.571430378000002</v>
      </c>
      <c r="AN30" s="369">
        <v>178.674230072</v>
      </c>
      <c r="AO30" s="369">
        <v>161.69247135800001</v>
      </c>
      <c r="AP30" s="370">
        <v>76.281282965000003</v>
      </c>
      <c r="AQ30" s="370">
        <v>172.834857736</v>
      </c>
      <c r="AR30" s="355">
        <v>117.106311701</v>
      </c>
      <c r="AT30" s="368" t="s">
        <v>107</v>
      </c>
      <c r="AU30" s="387">
        <v>16.732213855000001</v>
      </c>
      <c r="AV30" s="387">
        <v>24.400596396000001</v>
      </c>
      <c r="AW30" s="387">
        <v>15.576218676</v>
      </c>
      <c r="AX30" s="387">
        <v>14.103018970000001</v>
      </c>
      <c r="AY30" s="387">
        <v>28.649472726999999</v>
      </c>
      <c r="AZ30" s="387">
        <v>33.406459396000002</v>
      </c>
      <c r="BA30" s="393">
        <v>17.807952048000001</v>
      </c>
      <c r="BB30" s="393">
        <v>30.024858139999999</v>
      </c>
      <c r="BC30" s="388">
        <v>23.868550158000001</v>
      </c>
      <c r="BE30" s="368" t="s">
        <v>107</v>
      </c>
      <c r="BF30" s="387">
        <v>1.6407003280000001</v>
      </c>
      <c r="BG30" s="387">
        <v>5.5850746229999997</v>
      </c>
      <c r="BH30" s="387">
        <v>9.6653762679999993</v>
      </c>
      <c r="BI30" s="387">
        <v>18.924960338000002</v>
      </c>
      <c r="BJ30" s="387">
        <v>13.386538163999999</v>
      </c>
      <c r="BK30" s="387">
        <v>14.837160936</v>
      </c>
      <c r="BL30" s="393">
        <v>11.019212579</v>
      </c>
      <c r="BM30" s="393">
        <v>13.838273508</v>
      </c>
      <c r="BN30" s="388">
        <v>12.792422349000001</v>
      </c>
      <c r="BQ30" s="364" t="s">
        <v>45</v>
      </c>
      <c r="BR30" s="368" t="s">
        <v>107</v>
      </c>
      <c r="BS30" s="387">
        <v>10.173992193</v>
      </c>
      <c r="BT30" s="387">
        <v>13.80437736</v>
      </c>
      <c r="BU30" s="387">
        <v>25.816650802000002</v>
      </c>
      <c r="BV30" s="387">
        <v>20.504007971</v>
      </c>
      <c r="BW30" s="387">
        <v>10.754772122</v>
      </c>
      <c r="BX30" s="387">
        <v>8.4741840869999994</v>
      </c>
      <c r="BY30" s="393">
        <v>18.583993893999999</v>
      </c>
      <c r="BZ30" s="393">
        <v>10.044579066000001</v>
      </c>
      <c r="CA30" s="388">
        <v>13.212640035</v>
      </c>
    </row>
    <row r="31" spans="2:79" s="351" customFormat="1" ht="15.75" customHeight="1" x14ac:dyDescent="0.25">
      <c r="B31" s="364" t="s">
        <v>108</v>
      </c>
      <c r="C31" s="365">
        <v>130.948705795</v>
      </c>
      <c r="D31" s="365">
        <v>122.277408236</v>
      </c>
      <c r="E31" s="365">
        <v>110.22913713600001</v>
      </c>
      <c r="F31" s="365">
        <v>204.211022765</v>
      </c>
      <c r="G31" s="365">
        <v>218.45433062699999</v>
      </c>
      <c r="H31" s="365">
        <v>431.51973003900002</v>
      </c>
      <c r="I31" s="366">
        <v>148.347848427</v>
      </c>
      <c r="J31" s="366">
        <v>319.73814967700002</v>
      </c>
      <c r="K31" s="367">
        <v>214.601805369</v>
      </c>
      <c r="M31" s="364" t="s">
        <v>108</v>
      </c>
      <c r="N31" s="365">
        <v>104.440207456</v>
      </c>
      <c r="O31" s="365">
        <v>100.99210583599999</v>
      </c>
      <c r="P31" s="365">
        <v>90.432336496000005</v>
      </c>
      <c r="Q31" s="365">
        <v>170.474502239</v>
      </c>
      <c r="R31" s="365">
        <v>179.60715643500001</v>
      </c>
      <c r="S31" s="365">
        <v>390.034295327</v>
      </c>
      <c r="T31" s="366">
        <v>122.494584973</v>
      </c>
      <c r="U31" s="366">
        <v>279.63683895299999</v>
      </c>
      <c r="V31" s="367">
        <v>183.240706854</v>
      </c>
      <c r="X31" s="364" t="s">
        <v>108</v>
      </c>
      <c r="Y31" s="365">
        <v>79.142610247999997</v>
      </c>
      <c r="Z31" s="365">
        <v>82.578718069999994</v>
      </c>
      <c r="AA31" s="365">
        <v>74.629843140000006</v>
      </c>
      <c r="AB31" s="365">
        <v>107.232168879</v>
      </c>
      <c r="AC31" s="365">
        <v>126.75082073900001</v>
      </c>
      <c r="AD31" s="365">
        <v>273.13668044000002</v>
      </c>
      <c r="AE31" s="366">
        <v>88.662758486000001</v>
      </c>
      <c r="AF31" s="366">
        <v>196.33752494500001</v>
      </c>
      <c r="AG31" s="367">
        <v>130.28634680299999</v>
      </c>
      <c r="AI31" s="364" t="s">
        <v>108</v>
      </c>
      <c r="AJ31" s="365">
        <v>82.973515973999994</v>
      </c>
      <c r="AK31" s="365">
        <v>85.853909928999997</v>
      </c>
      <c r="AL31" s="365">
        <v>76.713266633999993</v>
      </c>
      <c r="AM31" s="365">
        <v>109.47737776699999</v>
      </c>
      <c r="AN31" s="365">
        <v>128.519314197</v>
      </c>
      <c r="AO31" s="365">
        <v>285.00162812100001</v>
      </c>
      <c r="AP31" s="366">
        <v>91.409610897999997</v>
      </c>
      <c r="AQ31" s="366">
        <v>202.905518675</v>
      </c>
      <c r="AR31" s="367">
        <v>134.510329079</v>
      </c>
      <c r="AT31" s="364" t="s">
        <v>108</v>
      </c>
      <c r="AU31" s="385">
        <v>21.388420539999998</v>
      </c>
      <c r="AV31" s="385">
        <v>20.867528271000001</v>
      </c>
      <c r="AW31" s="385">
        <v>20.533295915</v>
      </c>
      <c r="AX31" s="385">
        <v>21.398904100999999</v>
      </c>
      <c r="AY31" s="385">
        <v>23.791183112999999</v>
      </c>
      <c r="AZ31" s="385">
        <v>34.265677973999999</v>
      </c>
      <c r="BA31" s="392">
        <v>21.078993913000001</v>
      </c>
      <c r="BB31" s="392">
        <v>29.892377093</v>
      </c>
      <c r="BC31" s="386">
        <v>25.455501196</v>
      </c>
      <c r="BE31" s="364" t="s">
        <v>108</v>
      </c>
      <c r="BF31" s="385">
        <v>7.181676607</v>
      </c>
      <c r="BG31" s="385">
        <v>7.8443078770000003</v>
      </c>
      <c r="BH31" s="385">
        <v>9.9171315490000005</v>
      </c>
      <c r="BI31" s="385">
        <v>27.465334497000001</v>
      </c>
      <c r="BJ31" s="385">
        <v>15.537861995</v>
      </c>
      <c r="BK31" s="385">
        <v>17.920403320999998</v>
      </c>
      <c r="BL31" s="392">
        <v>17.164242720000001</v>
      </c>
      <c r="BM31" s="392">
        <v>17.066391346</v>
      </c>
      <c r="BN31" s="386">
        <v>17.107884977000001</v>
      </c>
      <c r="BQ31" s="368" t="s">
        <v>74</v>
      </c>
      <c r="BR31" s="364" t="s">
        <v>108</v>
      </c>
      <c r="BS31" s="385">
        <v>19.287839909999999</v>
      </c>
      <c r="BT31" s="385">
        <v>17.341960609000001</v>
      </c>
      <c r="BU31" s="385">
        <v>17.832266377</v>
      </c>
      <c r="BV31" s="385">
        <v>29.482191734000001</v>
      </c>
      <c r="BW31" s="385">
        <v>33.753731160000001</v>
      </c>
      <c r="BX31" s="385">
        <v>36.002836776999999</v>
      </c>
      <c r="BY31" s="392">
        <v>23.264167123</v>
      </c>
      <c r="BZ31" s="392">
        <v>35.196654273999997</v>
      </c>
      <c r="CA31" s="386">
        <v>30.136712888000002</v>
      </c>
    </row>
    <row r="32" spans="2:79" s="323" customFormat="1" ht="15.75" customHeight="1" x14ac:dyDescent="0.25">
      <c r="B32" s="368" t="s">
        <v>109</v>
      </c>
      <c r="C32" s="369">
        <v>168.07435813999999</v>
      </c>
      <c r="D32" s="369">
        <v>127.838589203</v>
      </c>
      <c r="E32" s="369">
        <v>139.63483862800001</v>
      </c>
      <c r="F32" s="369">
        <v>179.80804422899999</v>
      </c>
      <c r="G32" s="369">
        <v>185.30110700500001</v>
      </c>
      <c r="H32" s="369">
        <v>396.21149357299998</v>
      </c>
      <c r="I32" s="370">
        <v>149.84298051100001</v>
      </c>
      <c r="J32" s="370">
        <v>284.62281278</v>
      </c>
      <c r="K32" s="355">
        <v>210.67265288600001</v>
      </c>
      <c r="M32" s="368" t="s">
        <v>109</v>
      </c>
      <c r="N32" s="369">
        <v>136.21052625799999</v>
      </c>
      <c r="O32" s="369">
        <v>105.614447535</v>
      </c>
      <c r="P32" s="369">
        <v>114.78223687800001</v>
      </c>
      <c r="Q32" s="369">
        <v>137.879327319</v>
      </c>
      <c r="R32" s="369">
        <v>153.76996804500001</v>
      </c>
      <c r="S32" s="369">
        <v>330.67092071500002</v>
      </c>
      <c r="T32" s="370">
        <v>120.78833838</v>
      </c>
      <c r="U32" s="370">
        <v>237.07598562999999</v>
      </c>
      <c r="V32" s="355">
        <v>173.27200277099999</v>
      </c>
      <c r="X32" s="368" t="s">
        <v>109</v>
      </c>
      <c r="Y32" s="369">
        <v>115.35093478899999</v>
      </c>
      <c r="Z32" s="369">
        <v>88.152353939999998</v>
      </c>
      <c r="AA32" s="369">
        <v>89.139519465999996</v>
      </c>
      <c r="AB32" s="369">
        <v>98.514919165999999</v>
      </c>
      <c r="AC32" s="369">
        <v>103.215000643</v>
      </c>
      <c r="AD32" s="369">
        <v>255.932216883</v>
      </c>
      <c r="AE32" s="370">
        <v>95.622435288000005</v>
      </c>
      <c r="AF32" s="370">
        <v>175.13243754600001</v>
      </c>
      <c r="AG32" s="355">
        <v>131.507384145</v>
      </c>
      <c r="AI32" s="368" t="s">
        <v>109</v>
      </c>
      <c r="AJ32" s="369">
        <v>120.52642287099999</v>
      </c>
      <c r="AK32" s="369">
        <v>91.514652871999999</v>
      </c>
      <c r="AL32" s="369">
        <v>96.030561023999994</v>
      </c>
      <c r="AM32" s="369">
        <v>104.14011483500001</v>
      </c>
      <c r="AN32" s="369">
        <v>107.95966447000001</v>
      </c>
      <c r="AO32" s="369">
        <v>261.65414730600003</v>
      </c>
      <c r="AP32" s="370">
        <v>100.773334038</v>
      </c>
      <c r="AQ32" s="370">
        <v>180.33731476899999</v>
      </c>
      <c r="AR32" s="355">
        <v>136.68264479499999</v>
      </c>
      <c r="AT32" s="368" t="s">
        <v>109</v>
      </c>
      <c r="AU32" s="387">
        <v>24.915017977000002</v>
      </c>
      <c r="AV32" s="387">
        <v>19.879640384000002</v>
      </c>
      <c r="AW32" s="387">
        <v>20.468498141000001</v>
      </c>
      <c r="AX32" s="387">
        <v>19.698756110000001</v>
      </c>
      <c r="AY32" s="387">
        <v>22.768848433999999</v>
      </c>
      <c r="AZ32" s="387">
        <v>32.153584055000003</v>
      </c>
      <c r="BA32" s="393">
        <v>20.901152193000001</v>
      </c>
      <c r="BB32" s="393">
        <v>28.440639703999999</v>
      </c>
      <c r="BC32" s="388">
        <v>24.819021146000001</v>
      </c>
      <c r="BE32" s="368" t="s">
        <v>109</v>
      </c>
      <c r="BF32" s="387">
        <v>8.1838757340000008</v>
      </c>
      <c r="BG32" s="387">
        <v>9.4868724530000001</v>
      </c>
      <c r="BH32" s="387">
        <v>8.9437568610000007</v>
      </c>
      <c r="BI32" s="387">
        <v>14.764145719</v>
      </c>
      <c r="BJ32" s="387">
        <v>22.770250466</v>
      </c>
      <c r="BK32" s="387">
        <v>15.632649300000001</v>
      </c>
      <c r="BL32" s="393">
        <v>10.493765097000001</v>
      </c>
      <c r="BM32" s="393">
        <v>18.091220330999999</v>
      </c>
      <c r="BN32" s="388">
        <v>15.126316615</v>
      </c>
      <c r="BQ32" s="364" t="s">
        <v>46</v>
      </c>
      <c r="BR32" s="368" t="s">
        <v>109</v>
      </c>
      <c r="BS32" s="387">
        <v>20.120713718000001</v>
      </c>
      <c r="BT32" s="387">
        <v>12.800644745</v>
      </c>
      <c r="BU32" s="387">
        <v>20.385848427999999</v>
      </c>
      <c r="BV32" s="387">
        <v>16.145289418000001</v>
      </c>
      <c r="BW32" s="387">
        <v>50.014943645999999</v>
      </c>
      <c r="BX32" s="387">
        <v>26.051767340000001</v>
      </c>
      <c r="BY32" s="393">
        <v>17.092561028999999</v>
      </c>
      <c r="BZ32" s="393">
        <v>34.305965033</v>
      </c>
      <c r="CA32" s="388">
        <v>27.588441346</v>
      </c>
    </row>
    <row r="33" spans="2:79" s="351" customFormat="1" ht="15.75" customHeight="1" x14ac:dyDescent="0.25">
      <c r="B33" s="364" t="s">
        <v>53</v>
      </c>
      <c r="C33" s="365">
        <v>319.59954146899997</v>
      </c>
      <c r="D33" s="365">
        <v>114.245378258</v>
      </c>
      <c r="E33" s="365">
        <v>106.069713702</v>
      </c>
      <c r="F33" s="365">
        <v>110.89867826699999</v>
      </c>
      <c r="G33" s="365">
        <v>194.663097564</v>
      </c>
      <c r="H33" s="365">
        <v>461.30360263900002</v>
      </c>
      <c r="I33" s="366">
        <v>112.68057084</v>
      </c>
      <c r="J33" s="366">
        <v>333.31620634900003</v>
      </c>
      <c r="K33" s="367">
        <v>219.53079001200001</v>
      </c>
      <c r="M33" s="364" t="s">
        <v>53</v>
      </c>
      <c r="N33" s="365">
        <v>272.44020556300001</v>
      </c>
      <c r="O33" s="365">
        <v>92.668254954000005</v>
      </c>
      <c r="P33" s="365">
        <v>91.471312952000005</v>
      </c>
      <c r="Q33" s="365">
        <v>93.638361998999997</v>
      </c>
      <c r="R33" s="365">
        <v>169.485871976</v>
      </c>
      <c r="S33" s="365">
        <v>395.40556112399997</v>
      </c>
      <c r="T33" s="366">
        <v>94.619127739999996</v>
      </c>
      <c r="U33" s="366">
        <v>286.964149432</v>
      </c>
      <c r="V33" s="367">
        <v>187.76866669399999</v>
      </c>
      <c r="X33" s="364" t="s">
        <v>53</v>
      </c>
      <c r="Y33" s="365">
        <v>233.565332047</v>
      </c>
      <c r="Z33" s="365">
        <v>64.600960130000004</v>
      </c>
      <c r="AA33" s="365">
        <v>58.921408751000001</v>
      </c>
      <c r="AB33" s="365">
        <v>68.933885162999999</v>
      </c>
      <c r="AC33" s="365">
        <v>118.75762407400001</v>
      </c>
      <c r="AD33" s="365">
        <v>187.92857167700001</v>
      </c>
      <c r="AE33" s="366">
        <v>65.508732361</v>
      </c>
      <c r="AF33" s="366">
        <v>154.726528798</v>
      </c>
      <c r="AG33" s="367">
        <v>108.715447729</v>
      </c>
      <c r="AI33" s="364" t="s">
        <v>53</v>
      </c>
      <c r="AJ33" s="365">
        <v>233.565332047</v>
      </c>
      <c r="AK33" s="365">
        <v>66.741495818999994</v>
      </c>
      <c r="AL33" s="365">
        <v>59.913025900000001</v>
      </c>
      <c r="AM33" s="365">
        <v>70.855777368999995</v>
      </c>
      <c r="AN33" s="365">
        <v>120.561855823</v>
      </c>
      <c r="AO33" s="365">
        <v>191.358329763</v>
      </c>
      <c r="AP33" s="366">
        <v>67.117466606999997</v>
      </c>
      <c r="AQ33" s="366">
        <v>157.376034524</v>
      </c>
      <c r="AR33" s="367">
        <v>110.82821053000001</v>
      </c>
      <c r="AT33" s="364" t="s">
        <v>53</v>
      </c>
      <c r="AU33" s="385">
        <v>33.332404734999997</v>
      </c>
      <c r="AV33" s="385">
        <v>17.545024638000001</v>
      </c>
      <c r="AW33" s="385">
        <v>16.865376713</v>
      </c>
      <c r="AX33" s="385">
        <v>17.273098072</v>
      </c>
      <c r="AY33" s="385">
        <v>22.768422006000002</v>
      </c>
      <c r="AZ33" s="385">
        <v>28.377504357999999</v>
      </c>
      <c r="BA33" s="392">
        <v>17.574071256</v>
      </c>
      <c r="BB33" s="392">
        <v>26.020367906000001</v>
      </c>
      <c r="BC33" s="386">
        <v>22.624375386000001</v>
      </c>
      <c r="BE33" s="364" t="s">
        <v>53</v>
      </c>
      <c r="BF33" s="385">
        <v>9.9168458610000005</v>
      </c>
      <c r="BG33" s="385">
        <v>17.497316359999999</v>
      </c>
      <c r="BH33" s="385">
        <v>27.109352291</v>
      </c>
      <c r="BI33" s="385">
        <v>14.437743187000001</v>
      </c>
      <c r="BJ33" s="385">
        <v>18.712618807999998</v>
      </c>
      <c r="BK33" s="385">
        <v>21.001151106999998</v>
      </c>
      <c r="BL33" s="392">
        <v>20.029338498000001</v>
      </c>
      <c r="BM33" s="392">
        <v>20.359608763000001</v>
      </c>
      <c r="BN33" s="386">
        <v>20.27218409</v>
      </c>
      <c r="BQ33" s="368" t="s">
        <v>47</v>
      </c>
      <c r="BR33" s="364" t="s">
        <v>53</v>
      </c>
      <c r="BS33" s="385">
        <v>0.80204292200000005</v>
      </c>
      <c r="BT33" s="385">
        <v>19.378330672000001</v>
      </c>
      <c r="BU33" s="385">
        <v>6.8045640089999999</v>
      </c>
      <c r="BV33" s="385">
        <v>6.8258502999999998E-2</v>
      </c>
      <c r="BW33" s="385">
        <v>18.729256271000001</v>
      </c>
      <c r="BX33" s="385">
        <v>27.396522853</v>
      </c>
      <c r="BY33" s="392">
        <v>9.3108587239999991</v>
      </c>
      <c r="BZ33" s="392">
        <v>24.966835267</v>
      </c>
      <c r="CA33" s="386">
        <v>20.822597109</v>
      </c>
    </row>
    <row r="34" spans="2:79" s="323" customFormat="1" ht="15.75" customHeight="1" x14ac:dyDescent="0.25">
      <c r="B34" s="368" t="s">
        <v>75</v>
      </c>
      <c r="C34" s="369">
        <v>181.91024126299999</v>
      </c>
      <c r="D34" s="369">
        <v>133.850736853</v>
      </c>
      <c r="E34" s="369">
        <v>124.145306541</v>
      </c>
      <c r="F34" s="369">
        <v>139.41383415799999</v>
      </c>
      <c r="G34" s="369">
        <v>135.19357749</v>
      </c>
      <c r="H34" s="369">
        <v>333.91661193499999</v>
      </c>
      <c r="I34" s="370">
        <v>138.79594200599999</v>
      </c>
      <c r="J34" s="370">
        <v>284.10373418400002</v>
      </c>
      <c r="K34" s="355">
        <v>247.19799373800001</v>
      </c>
      <c r="M34" s="368" t="s">
        <v>75</v>
      </c>
      <c r="N34" s="369">
        <v>161.29195142500001</v>
      </c>
      <c r="O34" s="369">
        <v>115.365375423</v>
      </c>
      <c r="P34" s="369">
        <v>104.561896322</v>
      </c>
      <c r="Q34" s="369">
        <v>122.118954954</v>
      </c>
      <c r="R34" s="369">
        <v>93.377565887000003</v>
      </c>
      <c r="S34" s="369">
        <v>259.31695869100002</v>
      </c>
      <c r="T34" s="370">
        <v>120.46157601</v>
      </c>
      <c r="U34" s="370">
        <v>217.72178724599999</v>
      </c>
      <c r="V34" s="355">
        <v>193.01932595400001</v>
      </c>
      <c r="X34" s="368" t="s">
        <v>75</v>
      </c>
      <c r="Y34" s="369">
        <v>119.613009498</v>
      </c>
      <c r="Z34" s="369">
        <v>81.796374598</v>
      </c>
      <c r="AA34" s="369">
        <v>96.141609809000002</v>
      </c>
      <c r="AB34" s="369">
        <v>85.214799909000007</v>
      </c>
      <c r="AC34" s="369">
        <v>53.817778320000002</v>
      </c>
      <c r="AD34" s="369">
        <v>212.96884757000001</v>
      </c>
      <c r="AE34" s="370">
        <v>89.896517880999994</v>
      </c>
      <c r="AF34" s="370">
        <v>173.07527016700001</v>
      </c>
      <c r="AG34" s="355">
        <v>151.949263113</v>
      </c>
      <c r="AI34" s="368" t="s">
        <v>75</v>
      </c>
      <c r="AJ34" s="369">
        <v>140.71066789</v>
      </c>
      <c r="AK34" s="369">
        <v>83.207051982999999</v>
      </c>
      <c r="AL34" s="369">
        <v>96.141609809000002</v>
      </c>
      <c r="AM34" s="369">
        <v>87.338848390999999</v>
      </c>
      <c r="AN34" s="369">
        <v>55.940191249999998</v>
      </c>
      <c r="AO34" s="369">
        <v>216.045159821</v>
      </c>
      <c r="AP34" s="370">
        <v>93.120769772000003</v>
      </c>
      <c r="AQ34" s="370">
        <v>175.91247339700001</v>
      </c>
      <c r="AR34" s="355">
        <v>154.884770207</v>
      </c>
      <c r="AT34" s="368" t="s">
        <v>75</v>
      </c>
      <c r="AU34" s="387">
        <v>24.045592037999999</v>
      </c>
      <c r="AV34" s="387">
        <v>20.567806833999999</v>
      </c>
      <c r="AW34" s="387">
        <v>21.214819818999999</v>
      </c>
      <c r="AX34" s="387">
        <v>19.055225933999999</v>
      </c>
      <c r="AY34" s="387">
        <v>11.701410144</v>
      </c>
      <c r="AZ34" s="387">
        <v>38.769553381999998</v>
      </c>
      <c r="BA34" s="393">
        <v>20.370258956000001</v>
      </c>
      <c r="BB34" s="393">
        <v>32.733730344999998</v>
      </c>
      <c r="BC34" s="388">
        <v>29.957284642000001</v>
      </c>
      <c r="BE34" s="368" t="s">
        <v>75</v>
      </c>
      <c r="BF34" s="387">
        <v>5.633716347</v>
      </c>
      <c r="BG34" s="387">
        <v>19.793436735</v>
      </c>
      <c r="BH34" s="387">
        <v>5.319986042</v>
      </c>
      <c r="BI34" s="387">
        <v>20.850949236000002</v>
      </c>
      <c r="BJ34" s="387">
        <v>26.282130886000001</v>
      </c>
      <c r="BK34" s="387">
        <v>9.9232308079999996</v>
      </c>
      <c r="BL34" s="393">
        <v>15.888504880999999</v>
      </c>
      <c r="BM34" s="393">
        <v>11.87454247</v>
      </c>
      <c r="BN34" s="388">
        <v>12.446956339</v>
      </c>
      <c r="BQ34" s="364" t="s">
        <v>48</v>
      </c>
      <c r="BR34" s="368" t="s">
        <v>75</v>
      </c>
      <c r="BS34" s="387">
        <v>17.314530585</v>
      </c>
      <c r="BT34" s="387">
        <v>2.2795772209999998</v>
      </c>
      <c r="BU34" s="387">
        <v>13.849009163</v>
      </c>
      <c r="BV34" s="387">
        <v>23.761401816999999</v>
      </c>
      <c r="BW34" s="387">
        <v>28.884881930999999</v>
      </c>
      <c r="BX34" s="387">
        <v>42.90024511</v>
      </c>
      <c r="BY34" s="393">
        <v>16.689244188</v>
      </c>
      <c r="BZ34" s="393">
        <v>41.228473688999998</v>
      </c>
      <c r="CA34" s="388">
        <v>37.729040001000001</v>
      </c>
    </row>
    <row r="35" spans="2:79" s="351" customFormat="1" ht="15.75" customHeight="1" x14ac:dyDescent="0.25">
      <c r="B35" s="364" t="s">
        <v>110</v>
      </c>
      <c r="C35" s="365" t="s">
        <v>84</v>
      </c>
      <c r="D35" s="365">
        <v>107.089312918</v>
      </c>
      <c r="E35" s="365">
        <v>92.993979615000001</v>
      </c>
      <c r="F35" s="365">
        <v>130.21322468100001</v>
      </c>
      <c r="G35" s="365">
        <v>143.50520475799999</v>
      </c>
      <c r="H35" s="365">
        <v>95.982054571999996</v>
      </c>
      <c r="I35" s="366">
        <v>111.65424287499999</v>
      </c>
      <c r="J35" s="366">
        <v>105.154483228</v>
      </c>
      <c r="K35" s="367">
        <v>105.824303184</v>
      </c>
      <c r="M35" s="364" t="s">
        <v>110</v>
      </c>
      <c r="N35" s="365" t="s">
        <v>84</v>
      </c>
      <c r="O35" s="365">
        <v>97.202898637999994</v>
      </c>
      <c r="P35" s="365">
        <v>77.403057971999999</v>
      </c>
      <c r="Q35" s="365">
        <v>98.251669582000005</v>
      </c>
      <c r="R35" s="365">
        <v>93.656847248000005</v>
      </c>
      <c r="S35" s="365">
        <v>75.682106820000001</v>
      </c>
      <c r="T35" s="366">
        <v>92.184691036000004</v>
      </c>
      <c r="U35" s="366">
        <v>79.151405963000002</v>
      </c>
      <c r="V35" s="367">
        <v>80.494525541000002</v>
      </c>
      <c r="X35" s="364" t="s">
        <v>110</v>
      </c>
      <c r="Y35" s="365" t="s">
        <v>84</v>
      </c>
      <c r="Z35" s="365">
        <v>79.062240313000004</v>
      </c>
      <c r="AA35" s="365">
        <v>68.976589253</v>
      </c>
      <c r="AB35" s="365">
        <v>83.542232751</v>
      </c>
      <c r="AC35" s="365">
        <v>68.486530591999994</v>
      </c>
      <c r="AD35" s="365">
        <v>55.212728060000003</v>
      </c>
      <c r="AE35" s="366">
        <v>77.940914797999994</v>
      </c>
      <c r="AF35" s="366">
        <v>57.774700619000001</v>
      </c>
      <c r="AG35" s="367">
        <v>59.852890188000003</v>
      </c>
      <c r="AI35" s="364" t="s">
        <v>110</v>
      </c>
      <c r="AJ35" s="365" t="s">
        <v>84</v>
      </c>
      <c r="AK35" s="365">
        <v>80.306278117999994</v>
      </c>
      <c r="AL35" s="365">
        <v>69.060463179999999</v>
      </c>
      <c r="AM35" s="365">
        <v>85.525279033999993</v>
      </c>
      <c r="AN35" s="365">
        <v>68.771306597000006</v>
      </c>
      <c r="AO35" s="365">
        <v>55.689704951000003</v>
      </c>
      <c r="AP35" s="366">
        <v>79.137301230999995</v>
      </c>
      <c r="AQ35" s="366">
        <v>58.214580877000003</v>
      </c>
      <c r="AR35" s="367">
        <v>60.370730703</v>
      </c>
      <c r="AT35" s="364" t="s">
        <v>110</v>
      </c>
      <c r="AU35" s="385" t="s">
        <v>84</v>
      </c>
      <c r="AV35" s="385">
        <v>26.17973078</v>
      </c>
      <c r="AW35" s="385">
        <v>25.199285807999999</v>
      </c>
      <c r="AX35" s="385">
        <v>21.842775894999999</v>
      </c>
      <c r="AY35" s="385">
        <v>18.076572879</v>
      </c>
      <c r="AZ35" s="385">
        <v>21.65598245</v>
      </c>
      <c r="BA35" s="392">
        <v>24.077963287999999</v>
      </c>
      <c r="BB35" s="392">
        <v>20.720470101</v>
      </c>
      <c r="BC35" s="386">
        <v>21.118274340999999</v>
      </c>
      <c r="BE35" s="364" t="s">
        <v>110</v>
      </c>
      <c r="BF35" s="385" t="s">
        <v>84</v>
      </c>
      <c r="BG35" s="385">
        <v>4.0911600440000004</v>
      </c>
      <c r="BH35" s="385">
        <v>7.8789334960000001</v>
      </c>
      <c r="BI35" s="385">
        <v>7.1236952469999997</v>
      </c>
      <c r="BJ35" s="385">
        <v>15.275615708</v>
      </c>
      <c r="BK35" s="385">
        <v>15.956161908</v>
      </c>
      <c r="BL35" s="392">
        <v>6.2375436879999997</v>
      </c>
      <c r="BM35" s="392">
        <v>15.776904714</v>
      </c>
      <c r="BN35" s="386">
        <v>14.739687097999999</v>
      </c>
      <c r="BQ35" s="368" t="s">
        <v>49</v>
      </c>
      <c r="BR35" s="364" t="s">
        <v>110</v>
      </c>
      <c r="BS35" s="385" t="s">
        <v>84</v>
      </c>
      <c r="BT35" s="385">
        <v>14.230853289000001</v>
      </c>
      <c r="BU35" s="385">
        <v>23.254327511</v>
      </c>
      <c r="BV35" s="385">
        <v>11.721948397</v>
      </c>
      <c r="BW35" s="385">
        <v>27.079721331999998</v>
      </c>
      <c r="BX35" s="385">
        <v>27.560623632999999</v>
      </c>
      <c r="BY35" s="392">
        <v>15.216378986</v>
      </c>
      <c r="BZ35" s="392">
        <v>27.433953031000001</v>
      </c>
      <c r="CA35" s="386">
        <v>26.105532501999999</v>
      </c>
    </row>
    <row r="36" spans="2:79" s="323" customFormat="1" ht="15.75" customHeight="1" x14ac:dyDescent="0.25">
      <c r="B36" s="368" t="s">
        <v>559</v>
      </c>
      <c r="C36" s="371">
        <v>159.09975252199999</v>
      </c>
      <c r="D36" s="369" t="s">
        <v>84</v>
      </c>
      <c r="E36" s="369">
        <v>77.569994941999994</v>
      </c>
      <c r="F36" s="369">
        <v>40.829283873000001</v>
      </c>
      <c r="G36" s="369">
        <v>158.49739434200001</v>
      </c>
      <c r="H36" s="369" t="s">
        <v>84</v>
      </c>
      <c r="I36" s="370">
        <v>48.905120234000002</v>
      </c>
      <c r="J36" s="370">
        <v>158.49739434200001</v>
      </c>
      <c r="K36" s="355">
        <v>123.743562825</v>
      </c>
      <c r="M36" s="368" t="s">
        <v>559</v>
      </c>
      <c r="N36" s="371">
        <v>92.717558287000003</v>
      </c>
      <c r="O36" s="369" t="s">
        <v>84</v>
      </c>
      <c r="P36" s="369">
        <v>75.312734981999995</v>
      </c>
      <c r="Q36" s="369">
        <v>38.278445177000002</v>
      </c>
      <c r="R36" s="369">
        <v>133.152420936</v>
      </c>
      <c r="S36" s="369" t="s">
        <v>84</v>
      </c>
      <c r="T36" s="370">
        <v>44.711730875999997</v>
      </c>
      <c r="U36" s="370">
        <v>133.152420936</v>
      </c>
      <c r="V36" s="355">
        <v>105.106166155</v>
      </c>
      <c r="X36" s="368" t="s">
        <v>510</v>
      </c>
      <c r="Y36" s="371">
        <v>92.054091936000006</v>
      </c>
      <c r="Z36" s="369" t="s">
        <v>84</v>
      </c>
      <c r="AA36" s="369">
        <v>55.373278663999997</v>
      </c>
      <c r="AB36" s="369">
        <v>34.785551642999998</v>
      </c>
      <c r="AC36" s="369">
        <v>117.567293748</v>
      </c>
      <c r="AD36" s="369" t="s">
        <v>84</v>
      </c>
      <c r="AE36" s="370">
        <v>39.073561208000001</v>
      </c>
      <c r="AF36" s="370">
        <v>117.567293748</v>
      </c>
      <c r="AG36" s="355">
        <v>92.675411741999994</v>
      </c>
      <c r="AI36" s="368" t="s">
        <v>510</v>
      </c>
      <c r="AJ36" s="371">
        <v>92.054091936000006</v>
      </c>
      <c r="AK36" s="369" t="s">
        <v>84</v>
      </c>
      <c r="AL36" s="369">
        <v>55.373278663999997</v>
      </c>
      <c r="AM36" s="369">
        <v>34.785551642999998</v>
      </c>
      <c r="AN36" s="369">
        <v>117.71855767</v>
      </c>
      <c r="AO36" s="369" t="s">
        <v>84</v>
      </c>
      <c r="AP36" s="370">
        <v>39.073561208000001</v>
      </c>
      <c r="AQ36" s="370">
        <v>117.71855767</v>
      </c>
      <c r="AR36" s="355">
        <v>92.778706946</v>
      </c>
      <c r="AT36" s="368" t="s">
        <v>510</v>
      </c>
      <c r="AU36" s="389">
        <v>21.223562948000001</v>
      </c>
      <c r="AV36" s="369" t="s">
        <v>84</v>
      </c>
      <c r="AW36" s="387">
        <v>20.981612950999999</v>
      </c>
      <c r="AX36" s="387">
        <v>13.09859058</v>
      </c>
      <c r="AY36" s="387">
        <v>22.694177160999999</v>
      </c>
      <c r="AZ36" s="369" t="s">
        <v>84</v>
      </c>
      <c r="BA36" s="393">
        <v>14.483719965000001</v>
      </c>
      <c r="BB36" s="393">
        <v>22.694177160999999</v>
      </c>
      <c r="BC36" s="388">
        <v>21.096958065999999</v>
      </c>
      <c r="BE36" s="368" t="s">
        <v>510</v>
      </c>
      <c r="BF36" s="389">
        <v>0.24379545699999999</v>
      </c>
      <c r="BG36" s="369" t="s">
        <v>84</v>
      </c>
      <c r="BH36" s="387">
        <v>25.705114888000001</v>
      </c>
      <c r="BI36" s="387">
        <v>8.0742403950000003</v>
      </c>
      <c r="BJ36" s="387">
        <v>6.4439629170000003</v>
      </c>
      <c r="BK36" s="369" t="s">
        <v>84</v>
      </c>
      <c r="BL36" s="393">
        <v>11.177411425000001</v>
      </c>
      <c r="BM36" s="393">
        <v>6.4439629170000003</v>
      </c>
      <c r="BN36" s="388">
        <v>7.0372052370000002</v>
      </c>
      <c r="BQ36" s="364" t="s">
        <v>50</v>
      </c>
      <c r="BR36" s="368" t="s">
        <v>510</v>
      </c>
      <c r="BS36" s="389">
        <v>26.725359081000001</v>
      </c>
      <c r="BT36" s="369" t="s">
        <v>84</v>
      </c>
      <c r="BU36" s="387">
        <v>24.972394856000001</v>
      </c>
      <c r="BV36" s="387">
        <v>17.133409583999999</v>
      </c>
      <c r="BW36" s="387">
        <v>30.676590897000001</v>
      </c>
      <c r="BX36" s="369" t="s">
        <v>84</v>
      </c>
      <c r="BY36" s="393">
        <v>19.633973710999999</v>
      </c>
      <c r="BZ36" s="393">
        <v>30.676590897000001</v>
      </c>
      <c r="CA36" s="388">
        <v>29.292621509</v>
      </c>
    </row>
    <row r="37" spans="2:79" s="323" customFormat="1" ht="15.75" customHeight="1" x14ac:dyDescent="0.25">
      <c r="B37" s="364" t="s">
        <v>554</v>
      </c>
      <c r="C37" s="365">
        <v>228.300602201</v>
      </c>
      <c r="D37" s="365" t="s">
        <v>84</v>
      </c>
      <c r="E37" s="365" t="s">
        <v>84</v>
      </c>
      <c r="F37" s="365">
        <v>39.604505515</v>
      </c>
      <c r="G37" s="365">
        <v>102.541944316</v>
      </c>
      <c r="H37" s="365" t="s">
        <v>84</v>
      </c>
      <c r="I37" s="366">
        <v>46.644458378000003</v>
      </c>
      <c r="J37" s="366">
        <v>102.541944316</v>
      </c>
      <c r="K37" s="367">
        <v>60.966325738000002</v>
      </c>
      <c r="M37" s="364" t="s">
        <v>554</v>
      </c>
      <c r="N37" s="365">
        <v>147.027406531</v>
      </c>
      <c r="O37" s="365" t="s">
        <v>84</v>
      </c>
      <c r="P37" s="365" t="s">
        <v>84</v>
      </c>
      <c r="Q37" s="365">
        <v>34.416221520000001</v>
      </c>
      <c r="R37" s="365">
        <v>82.255593540999996</v>
      </c>
      <c r="S37" s="365" t="s">
        <v>84</v>
      </c>
      <c r="T37" s="366">
        <v>38.617566689</v>
      </c>
      <c r="U37" s="366">
        <v>82.255593540999996</v>
      </c>
      <c r="V37" s="367">
        <v>49.798356341999998</v>
      </c>
      <c r="X37" s="364" t="s">
        <v>554</v>
      </c>
      <c r="Y37" s="365">
        <v>145.93241244399999</v>
      </c>
      <c r="Z37" s="365" t="s">
        <v>84</v>
      </c>
      <c r="AA37" s="365" t="s">
        <v>84</v>
      </c>
      <c r="AB37" s="365">
        <v>31.818945071000002</v>
      </c>
      <c r="AC37" s="365">
        <v>61.255744278000002</v>
      </c>
      <c r="AD37" s="365" t="s">
        <v>84</v>
      </c>
      <c r="AE37" s="366">
        <v>36.076338018999998</v>
      </c>
      <c r="AF37" s="366">
        <v>61.255744278000002</v>
      </c>
      <c r="AG37" s="367">
        <v>42.527721485999997</v>
      </c>
      <c r="AI37" s="364" t="s">
        <v>554</v>
      </c>
      <c r="AJ37" s="365">
        <v>145.93241244399999</v>
      </c>
      <c r="AK37" s="365" t="s">
        <v>84</v>
      </c>
      <c r="AL37" s="365" t="s">
        <v>84</v>
      </c>
      <c r="AM37" s="365">
        <v>31.818945071000002</v>
      </c>
      <c r="AN37" s="365">
        <v>61.255744278000002</v>
      </c>
      <c r="AO37" s="365" t="s">
        <v>84</v>
      </c>
      <c r="AP37" s="366">
        <v>36.076338018999998</v>
      </c>
      <c r="AQ37" s="366">
        <v>61.255744278000002</v>
      </c>
      <c r="AR37" s="367">
        <v>42.527721485999997</v>
      </c>
      <c r="AT37" s="364" t="s">
        <v>554</v>
      </c>
      <c r="AU37" s="385">
        <v>25.532563602</v>
      </c>
      <c r="AV37" s="365" t="s">
        <v>84</v>
      </c>
      <c r="AW37" s="385" t="s">
        <v>84</v>
      </c>
      <c r="AX37" s="385">
        <v>8.445816937</v>
      </c>
      <c r="AY37" s="385">
        <v>21.783248015000002</v>
      </c>
      <c r="AZ37" s="365" t="s">
        <v>84</v>
      </c>
      <c r="BA37" s="392">
        <v>9.3946303219999994</v>
      </c>
      <c r="BB37" s="392">
        <v>21.783248015000002</v>
      </c>
      <c r="BC37" s="386">
        <v>11.890212743999999</v>
      </c>
      <c r="BE37" s="364" t="s">
        <v>554</v>
      </c>
      <c r="BF37" s="385">
        <v>0.28040188500000002</v>
      </c>
      <c r="BG37" s="365" t="s">
        <v>84</v>
      </c>
      <c r="BH37" s="385" t="s">
        <v>84</v>
      </c>
      <c r="BI37" s="385">
        <v>5.549456116</v>
      </c>
      <c r="BJ37" s="385">
        <v>7.7053135340000001</v>
      </c>
      <c r="BK37" s="365" t="s">
        <v>84</v>
      </c>
      <c r="BL37" s="392">
        <v>4.5872978709999996</v>
      </c>
      <c r="BM37" s="392">
        <v>7.7053135340000001</v>
      </c>
      <c r="BN37" s="386">
        <v>5.930982008</v>
      </c>
      <c r="BQ37" s="364"/>
      <c r="BR37" s="364" t="s">
        <v>554</v>
      </c>
      <c r="BS37" s="385">
        <v>30.738230907999998</v>
      </c>
      <c r="BT37" s="365" t="s">
        <v>84</v>
      </c>
      <c r="BU37" s="385" t="s">
        <v>84</v>
      </c>
      <c r="BV37" s="385">
        <v>0</v>
      </c>
      <c r="BW37" s="385">
        <v>24.568765963000001</v>
      </c>
      <c r="BX37" s="365" t="s">
        <v>84</v>
      </c>
      <c r="BY37" s="392">
        <v>5.6129698049999996</v>
      </c>
      <c r="BZ37" s="392">
        <v>24.568765963000001</v>
      </c>
      <c r="CA37" s="386">
        <v>13.781819919</v>
      </c>
    </row>
    <row r="38" spans="2:79" s="323" customFormat="1" ht="15.75" customHeight="1" x14ac:dyDescent="0.25">
      <c r="B38" s="368" t="s">
        <v>555</v>
      </c>
      <c r="C38" s="369" t="s">
        <v>84</v>
      </c>
      <c r="D38" s="369" t="s">
        <v>84</v>
      </c>
      <c r="E38" s="369" t="s">
        <v>84</v>
      </c>
      <c r="F38" s="369" t="s">
        <v>84</v>
      </c>
      <c r="G38" s="369">
        <v>86.190300944000001</v>
      </c>
      <c r="H38" s="369" t="s">
        <v>84</v>
      </c>
      <c r="I38" s="370" t="s">
        <v>84</v>
      </c>
      <c r="J38" s="370">
        <v>86.190300944000001</v>
      </c>
      <c r="K38" s="355">
        <v>86.190300944000001</v>
      </c>
      <c r="M38" s="368" t="s">
        <v>555</v>
      </c>
      <c r="N38" s="369" t="s">
        <v>84</v>
      </c>
      <c r="O38" s="369" t="s">
        <v>84</v>
      </c>
      <c r="P38" s="369" t="s">
        <v>84</v>
      </c>
      <c r="Q38" s="369" t="s">
        <v>84</v>
      </c>
      <c r="R38" s="369">
        <v>63.641781786000003</v>
      </c>
      <c r="S38" s="369" t="s">
        <v>84</v>
      </c>
      <c r="T38" s="370" t="s">
        <v>84</v>
      </c>
      <c r="U38" s="370">
        <v>63.641781786000003</v>
      </c>
      <c r="V38" s="355">
        <v>63.641781786000003</v>
      </c>
      <c r="X38" s="368" t="s">
        <v>555</v>
      </c>
      <c r="Y38" s="369" t="s">
        <v>84</v>
      </c>
      <c r="Z38" s="369" t="s">
        <v>84</v>
      </c>
      <c r="AA38" s="369" t="s">
        <v>84</v>
      </c>
      <c r="AB38" s="369" t="s">
        <v>84</v>
      </c>
      <c r="AC38" s="369">
        <v>50.963589014</v>
      </c>
      <c r="AD38" s="369" t="s">
        <v>84</v>
      </c>
      <c r="AE38" s="370" t="s">
        <v>84</v>
      </c>
      <c r="AF38" s="370">
        <v>50.963589014</v>
      </c>
      <c r="AG38" s="355">
        <v>50.963589014</v>
      </c>
      <c r="AI38" s="368" t="s">
        <v>555</v>
      </c>
      <c r="AJ38" s="369" t="s">
        <v>84</v>
      </c>
      <c r="AK38" s="369" t="s">
        <v>84</v>
      </c>
      <c r="AL38" s="369" t="s">
        <v>84</v>
      </c>
      <c r="AM38" s="369" t="s">
        <v>84</v>
      </c>
      <c r="AN38" s="369">
        <v>51.557292427</v>
      </c>
      <c r="AO38" s="369" t="s">
        <v>84</v>
      </c>
      <c r="AP38" s="370" t="s">
        <v>84</v>
      </c>
      <c r="AQ38" s="370">
        <v>51.557292427</v>
      </c>
      <c r="AR38" s="355">
        <v>51.557292427</v>
      </c>
      <c r="AT38" s="368" t="s">
        <v>555</v>
      </c>
      <c r="AU38" s="387" t="s">
        <v>84</v>
      </c>
      <c r="AV38" s="369" t="s">
        <v>84</v>
      </c>
      <c r="AW38" s="387" t="s">
        <v>84</v>
      </c>
      <c r="AX38" s="387" t="s">
        <v>84</v>
      </c>
      <c r="AY38" s="387">
        <v>10.739994421</v>
      </c>
      <c r="AZ38" s="369" t="s">
        <v>84</v>
      </c>
      <c r="BA38" s="393" t="s">
        <v>84</v>
      </c>
      <c r="BB38" s="393">
        <v>10.739994421</v>
      </c>
      <c r="BC38" s="388">
        <v>10.739994421</v>
      </c>
      <c r="BE38" s="368" t="s">
        <v>555</v>
      </c>
      <c r="BF38" s="387" t="s">
        <v>84</v>
      </c>
      <c r="BG38" s="369" t="s">
        <v>84</v>
      </c>
      <c r="BH38" s="387" t="s">
        <v>84</v>
      </c>
      <c r="BI38" s="387" t="s">
        <v>84</v>
      </c>
      <c r="BJ38" s="387">
        <v>9.1337715199999998</v>
      </c>
      <c r="BK38" s="369" t="s">
        <v>84</v>
      </c>
      <c r="BL38" s="393" t="s">
        <v>84</v>
      </c>
      <c r="BM38" s="393">
        <v>9.1337715199999998</v>
      </c>
      <c r="BN38" s="388">
        <v>9.1337715199999998</v>
      </c>
      <c r="BQ38" s="364"/>
      <c r="BR38" s="368" t="s">
        <v>555</v>
      </c>
      <c r="BS38" s="387" t="s">
        <v>84</v>
      </c>
      <c r="BT38" s="369" t="s">
        <v>84</v>
      </c>
      <c r="BU38" s="387" t="s">
        <v>84</v>
      </c>
      <c r="BV38" s="387" t="s">
        <v>84</v>
      </c>
      <c r="BW38" s="387">
        <v>50.683420214000002</v>
      </c>
      <c r="BX38" s="369" t="s">
        <v>84</v>
      </c>
      <c r="BY38" s="393" t="s">
        <v>84</v>
      </c>
      <c r="BZ38" s="393">
        <v>50.683420214000002</v>
      </c>
      <c r="CA38" s="388">
        <v>50.683420214000002</v>
      </c>
    </row>
    <row r="39" spans="2:79" s="323" customFormat="1" ht="15.75" customHeight="1" x14ac:dyDescent="0.25">
      <c r="B39" s="364" t="s">
        <v>556</v>
      </c>
      <c r="C39" s="365">
        <v>52.704655944000002</v>
      </c>
      <c r="D39" s="365" t="s">
        <v>84</v>
      </c>
      <c r="E39" s="365">
        <v>56.736537267999999</v>
      </c>
      <c r="F39" s="365">
        <v>47.028008813</v>
      </c>
      <c r="G39" s="365">
        <v>191.28906134600001</v>
      </c>
      <c r="H39" s="365" t="s">
        <v>84</v>
      </c>
      <c r="I39" s="366">
        <v>49.632632733000001</v>
      </c>
      <c r="J39" s="366">
        <v>191.28906134600001</v>
      </c>
      <c r="K39" s="367">
        <v>122.895596295</v>
      </c>
      <c r="M39" s="364" t="s">
        <v>556</v>
      </c>
      <c r="N39" s="365">
        <v>9.2171160840000006</v>
      </c>
      <c r="O39" s="365" t="s">
        <v>84</v>
      </c>
      <c r="P39" s="365">
        <v>53.357406425999997</v>
      </c>
      <c r="Q39" s="365">
        <v>47.016049410999997</v>
      </c>
      <c r="R39" s="365">
        <v>190.00487855</v>
      </c>
      <c r="S39" s="365" t="s">
        <v>84</v>
      </c>
      <c r="T39" s="366">
        <v>46.450179753</v>
      </c>
      <c r="U39" s="366">
        <v>190.00487855</v>
      </c>
      <c r="V39" s="367">
        <v>120.69490532</v>
      </c>
      <c r="X39" s="364" t="s">
        <v>556</v>
      </c>
      <c r="Y39" s="365">
        <v>9.2171160840000006</v>
      </c>
      <c r="Z39" s="365" t="s">
        <v>84</v>
      </c>
      <c r="AA39" s="365">
        <v>24.963037042</v>
      </c>
      <c r="AB39" s="365">
        <v>46.154110479000003</v>
      </c>
      <c r="AC39" s="365">
        <v>186.25394410300001</v>
      </c>
      <c r="AD39" s="365" t="s">
        <v>84</v>
      </c>
      <c r="AE39" s="366">
        <v>39.128175505000002</v>
      </c>
      <c r="AF39" s="366">
        <v>186.25394410300001</v>
      </c>
      <c r="AG39" s="367">
        <v>115.219814476</v>
      </c>
      <c r="AI39" s="364" t="s">
        <v>556</v>
      </c>
      <c r="AJ39" s="365">
        <v>9.2171160840000006</v>
      </c>
      <c r="AK39" s="365" t="s">
        <v>84</v>
      </c>
      <c r="AL39" s="365">
        <v>24.963037042</v>
      </c>
      <c r="AM39" s="365">
        <v>46.154110479000003</v>
      </c>
      <c r="AN39" s="365">
        <v>186.25394410300001</v>
      </c>
      <c r="AO39" s="365" t="s">
        <v>84</v>
      </c>
      <c r="AP39" s="366">
        <v>39.128175505000002</v>
      </c>
      <c r="AQ39" s="366">
        <v>186.25394410300001</v>
      </c>
      <c r="AR39" s="367">
        <v>115.219814476</v>
      </c>
      <c r="AT39" s="364" t="s">
        <v>556</v>
      </c>
      <c r="AU39" s="385">
        <v>4.1548222780000001</v>
      </c>
      <c r="AV39" s="365" t="s">
        <v>84</v>
      </c>
      <c r="AW39" s="385">
        <v>9.2498877400000001</v>
      </c>
      <c r="AX39" s="385">
        <v>29.456046339</v>
      </c>
      <c r="AY39" s="385">
        <v>37.274617462000002</v>
      </c>
      <c r="AZ39" s="365" t="s">
        <v>84</v>
      </c>
      <c r="BA39" s="392">
        <v>20.924415576000001</v>
      </c>
      <c r="BB39" s="392">
        <v>37.274617462000002</v>
      </c>
      <c r="BC39" s="386">
        <v>33.041413917</v>
      </c>
      <c r="BE39" s="364" t="s">
        <v>556</v>
      </c>
      <c r="BF39" s="385">
        <v>0</v>
      </c>
      <c r="BG39" s="365" t="s">
        <v>84</v>
      </c>
      <c r="BH39" s="385">
        <v>50.046003423999998</v>
      </c>
      <c r="BI39" s="385">
        <v>1.8328203839999999</v>
      </c>
      <c r="BJ39" s="385">
        <v>0.56281511100000003</v>
      </c>
      <c r="BK39" s="365" t="s">
        <v>84</v>
      </c>
      <c r="BL39" s="392">
        <v>14.752399468</v>
      </c>
      <c r="BM39" s="392">
        <v>0.56281511100000003</v>
      </c>
      <c r="BN39" s="386">
        <v>3.329622868</v>
      </c>
      <c r="BQ39" s="364"/>
      <c r="BR39" s="364" t="s">
        <v>556</v>
      </c>
      <c r="BS39" s="385">
        <v>0</v>
      </c>
      <c r="BT39" s="365" t="s">
        <v>84</v>
      </c>
      <c r="BU39" s="385">
        <v>0</v>
      </c>
      <c r="BV39" s="385">
        <v>0.89487455199999999</v>
      </c>
      <c r="BW39" s="385">
        <v>0</v>
      </c>
      <c r="BX39" s="365" t="s">
        <v>84</v>
      </c>
      <c r="BY39" s="392">
        <v>0.60119954600000003</v>
      </c>
      <c r="BZ39" s="392">
        <v>0</v>
      </c>
      <c r="CA39" s="386">
        <v>0.117227082</v>
      </c>
    </row>
    <row r="40" spans="2:79" s="323" customFormat="1" ht="15.75" customHeight="1" x14ac:dyDescent="0.25">
      <c r="B40" s="368" t="s">
        <v>557</v>
      </c>
      <c r="C40" s="369" t="s">
        <v>84</v>
      </c>
      <c r="D40" s="369" t="s">
        <v>84</v>
      </c>
      <c r="E40" s="369" t="s">
        <v>84</v>
      </c>
      <c r="F40" s="369" t="s">
        <v>84</v>
      </c>
      <c r="G40" s="369">
        <v>191.39488335199999</v>
      </c>
      <c r="H40" s="369" t="s">
        <v>84</v>
      </c>
      <c r="I40" s="370" t="s">
        <v>84</v>
      </c>
      <c r="J40" s="370">
        <v>191.39488335199999</v>
      </c>
      <c r="K40" s="355">
        <v>191.39488335199999</v>
      </c>
      <c r="M40" s="368" t="s">
        <v>557</v>
      </c>
      <c r="N40" s="369" t="s">
        <v>84</v>
      </c>
      <c r="O40" s="369" t="s">
        <v>84</v>
      </c>
      <c r="P40" s="369" t="s">
        <v>84</v>
      </c>
      <c r="Q40" s="369" t="s">
        <v>84</v>
      </c>
      <c r="R40" s="369">
        <v>160.32198629800001</v>
      </c>
      <c r="S40" s="369" t="s">
        <v>84</v>
      </c>
      <c r="T40" s="370" t="s">
        <v>84</v>
      </c>
      <c r="U40" s="370">
        <v>160.32198629800001</v>
      </c>
      <c r="V40" s="355">
        <v>160.32198629800001</v>
      </c>
      <c r="X40" s="368" t="s">
        <v>557</v>
      </c>
      <c r="Y40" s="369" t="s">
        <v>84</v>
      </c>
      <c r="Z40" s="369" t="s">
        <v>84</v>
      </c>
      <c r="AA40" s="369" t="s">
        <v>84</v>
      </c>
      <c r="AB40" s="369" t="s">
        <v>84</v>
      </c>
      <c r="AC40" s="369">
        <v>142.17876593</v>
      </c>
      <c r="AD40" s="369" t="s">
        <v>84</v>
      </c>
      <c r="AE40" s="370" t="s">
        <v>84</v>
      </c>
      <c r="AF40" s="370">
        <v>142.17876593</v>
      </c>
      <c r="AG40" s="355">
        <v>142.17876593</v>
      </c>
      <c r="AI40" s="368" t="s">
        <v>557</v>
      </c>
      <c r="AJ40" s="369" t="s">
        <v>84</v>
      </c>
      <c r="AK40" s="369" t="s">
        <v>84</v>
      </c>
      <c r="AL40" s="369" t="s">
        <v>84</v>
      </c>
      <c r="AM40" s="369" t="s">
        <v>84</v>
      </c>
      <c r="AN40" s="369">
        <v>142.17876593</v>
      </c>
      <c r="AO40" s="369" t="s">
        <v>84</v>
      </c>
      <c r="AP40" s="370" t="s">
        <v>84</v>
      </c>
      <c r="AQ40" s="370">
        <v>142.17876593</v>
      </c>
      <c r="AR40" s="355">
        <v>142.17876593</v>
      </c>
      <c r="AT40" s="368" t="s">
        <v>557</v>
      </c>
      <c r="AU40" s="387" t="s">
        <v>84</v>
      </c>
      <c r="AV40" s="369" t="s">
        <v>84</v>
      </c>
      <c r="AW40" s="387" t="s">
        <v>84</v>
      </c>
      <c r="AX40" s="387" t="s">
        <v>84</v>
      </c>
      <c r="AY40" s="387">
        <v>25.090444853000001</v>
      </c>
      <c r="AZ40" s="369" t="s">
        <v>84</v>
      </c>
      <c r="BA40" s="393" t="s">
        <v>84</v>
      </c>
      <c r="BB40" s="393">
        <v>25.090444853000001</v>
      </c>
      <c r="BC40" s="388">
        <v>25.090444853000001</v>
      </c>
      <c r="BE40" s="368" t="s">
        <v>557</v>
      </c>
      <c r="BF40" s="387" t="s">
        <v>84</v>
      </c>
      <c r="BG40" s="369" t="s">
        <v>84</v>
      </c>
      <c r="BH40" s="387" t="s">
        <v>84</v>
      </c>
      <c r="BI40" s="387" t="s">
        <v>84</v>
      </c>
      <c r="BJ40" s="387">
        <v>6.7893592390000004</v>
      </c>
      <c r="BK40" s="369" t="s">
        <v>84</v>
      </c>
      <c r="BL40" s="393" t="s">
        <v>84</v>
      </c>
      <c r="BM40" s="393">
        <v>6.7893592390000004</v>
      </c>
      <c r="BN40" s="388">
        <v>6.7893592390000004</v>
      </c>
      <c r="BQ40" s="364"/>
      <c r="BR40" s="368" t="s">
        <v>557</v>
      </c>
      <c r="BS40" s="387" t="s">
        <v>84</v>
      </c>
      <c r="BT40" s="369" t="s">
        <v>84</v>
      </c>
      <c r="BU40" s="387" t="s">
        <v>84</v>
      </c>
      <c r="BV40" s="387" t="s">
        <v>84</v>
      </c>
      <c r="BW40" s="387">
        <v>32.099741225000002</v>
      </c>
      <c r="BX40" s="369" t="s">
        <v>84</v>
      </c>
      <c r="BY40" s="393" t="s">
        <v>84</v>
      </c>
      <c r="BZ40" s="393">
        <v>32.099741225000002</v>
      </c>
      <c r="CA40" s="388">
        <v>32.099741225000002</v>
      </c>
    </row>
    <row r="41" spans="2:79" s="323" customFormat="1" ht="15.75" customHeight="1" x14ac:dyDescent="0.25">
      <c r="B41" s="364" t="s">
        <v>558</v>
      </c>
      <c r="C41" s="365" t="s">
        <v>84</v>
      </c>
      <c r="D41" s="365" t="s">
        <v>84</v>
      </c>
      <c r="E41" s="365">
        <v>87.968573825999997</v>
      </c>
      <c r="F41" s="365">
        <v>39.694905704999996</v>
      </c>
      <c r="G41" s="365" t="s">
        <v>84</v>
      </c>
      <c r="H41" s="365" t="s">
        <v>84</v>
      </c>
      <c r="I41" s="366">
        <v>51.076617204999998</v>
      </c>
      <c r="J41" s="366" t="s">
        <v>84</v>
      </c>
      <c r="K41" s="367">
        <v>51.076617204999998</v>
      </c>
      <c r="M41" s="364" t="s">
        <v>558</v>
      </c>
      <c r="N41" s="365" t="s">
        <v>84</v>
      </c>
      <c r="O41" s="365" t="s">
        <v>84</v>
      </c>
      <c r="P41" s="365">
        <v>86.271271940999995</v>
      </c>
      <c r="Q41" s="365">
        <v>39.694905704999996</v>
      </c>
      <c r="R41" s="365" t="s">
        <v>84</v>
      </c>
      <c r="S41" s="365" t="s">
        <v>84</v>
      </c>
      <c r="T41" s="366">
        <v>50.676436295999999</v>
      </c>
      <c r="U41" s="366" t="s">
        <v>84</v>
      </c>
      <c r="V41" s="367">
        <v>50.676436295999999</v>
      </c>
      <c r="X41" s="364" t="s">
        <v>558</v>
      </c>
      <c r="Y41" s="365" t="s">
        <v>84</v>
      </c>
      <c r="Z41" s="365" t="s">
        <v>84</v>
      </c>
      <c r="AA41" s="365">
        <v>70.551906298000006</v>
      </c>
      <c r="AB41" s="365">
        <v>33.722111781000002</v>
      </c>
      <c r="AC41" s="365" t="s">
        <v>84</v>
      </c>
      <c r="AD41" s="365" t="s">
        <v>84</v>
      </c>
      <c r="AE41" s="366">
        <v>42.405646969000003</v>
      </c>
      <c r="AF41" s="366" t="s">
        <v>84</v>
      </c>
      <c r="AG41" s="367">
        <v>42.405646969000003</v>
      </c>
      <c r="AI41" s="364" t="s">
        <v>558</v>
      </c>
      <c r="AJ41" s="365" t="s">
        <v>84</v>
      </c>
      <c r="AK41" s="365" t="s">
        <v>84</v>
      </c>
      <c r="AL41" s="365">
        <v>70.551906298000006</v>
      </c>
      <c r="AM41" s="365">
        <v>33.722111781000002</v>
      </c>
      <c r="AN41" s="365" t="s">
        <v>84</v>
      </c>
      <c r="AO41" s="365" t="s">
        <v>84</v>
      </c>
      <c r="AP41" s="366">
        <v>42.405646969000003</v>
      </c>
      <c r="AQ41" s="366" t="s">
        <v>84</v>
      </c>
      <c r="AR41" s="367">
        <v>42.405646969000003</v>
      </c>
      <c r="AT41" s="364" t="s">
        <v>558</v>
      </c>
      <c r="AU41" s="385" t="s">
        <v>84</v>
      </c>
      <c r="AV41" s="365" t="s">
        <v>84</v>
      </c>
      <c r="AW41" s="385">
        <v>27.037778355</v>
      </c>
      <c r="AX41" s="385">
        <v>21.222001494000001</v>
      </c>
      <c r="AY41" s="385" t="s">
        <v>84</v>
      </c>
      <c r="AZ41" s="365" t="s">
        <v>84</v>
      </c>
      <c r="BA41" s="392">
        <v>23.177638510000001</v>
      </c>
      <c r="BB41" s="392" t="s">
        <v>84</v>
      </c>
      <c r="BC41" s="386">
        <v>23.177638510000001</v>
      </c>
      <c r="BE41" s="364" t="s">
        <v>558</v>
      </c>
      <c r="BF41" s="385" t="s">
        <v>84</v>
      </c>
      <c r="BG41" s="365" t="s">
        <v>84</v>
      </c>
      <c r="BH41" s="385">
        <v>17.869296907999999</v>
      </c>
      <c r="BI41" s="385">
        <v>15.046751762</v>
      </c>
      <c r="BJ41" s="385" t="s">
        <v>84</v>
      </c>
      <c r="BK41" s="365" t="s">
        <v>84</v>
      </c>
      <c r="BL41" s="392">
        <v>16.192907398999999</v>
      </c>
      <c r="BM41" s="392" t="s">
        <v>84</v>
      </c>
      <c r="BN41" s="386">
        <v>16.192907398999999</v>
      </c>
      <c r="BQ41" s="364"/>
      <c r="BR41" s="364" t="s">
        <v>558</v>
      </c>
      <c r="BS41" s="385" t="s">
        <v>84</v>
      </c>
      <c r="BT41" s="365" t="s">
        <v>84</v>
      </c>
      <c r="BU41" s="385">
        <v>33.011507326999997</v>
      </c>
      <c r="BV41" s="385">
        <v>50.155839208000003</v>
      </c>
      <c r="BW41" s="385" t="s">
        <v>84</v>
      </c>
      <c r="BX41" s="365" t="s">
        <v>84</v>
      </c>
      <c r="BY41" s="392">
        <v>43.194011635000003</v>
      </c>
      <c r="BZ41" s="392" t="s">
        <v>84</v>
      </c>
      <c r="CA41" s="386">
        <v>43.194011635000003</v>
      </c>
    </row>
    <row r="42" spans="2:79" s="351" customFormat="1" ht="15.75" customHeight="1" x14ac:dyDescent="0.25">
      <c r="B42" s="690" t="s">
        <v>760</v>
      </c>
      <c r="C42" s="691"/>
      <c r="D42" s="691"/>
      <c r="E42" s="691"/>
      <c r="F42" s="691"/>
      <c r="G42" s="691"/>
      <c r="H42" s="691"/>
      <c r="I42" s="563"/>
      <c r="J42" s="563"/>
      <c r="K42" s="692"/>
      <c r="M42" s="690" t="s">
        <v>760</v>
      </c>
      <c r="N42" s="691"/>
      <c r="O42" s="691"/>
      <c r="P42" s="691"/>
      <c r="Q42" s="691"/>
      <c r="R42" s="691"/>
      <c r="S42" s="691"/>
      <c r="T42" s="563"/>
      <c r="U42" s="563"/>
      <c r="V42" s="692"/>
      <c r="X42" s="690" t="s">
        <v>760</v>
      </c>
      <c r="Y42" s="691"/>
      <c r="Z42" s="691"/>
      <c r="AA42" s="691"/>
      <c r="AB42" s="691"/>
      <c r="AC42" s="691"/>
      <c r="AD42" s="691"/>
      <c r="AE42" s="563"/>
      <c r="AF42" s="563"/>
      <c r="AG42" s="692"/>
      <c r="AI42" s="690" t="s">
        <v>760</v>
      </c>
      <c r="AJ42" s="691"/>
      <c r="AK42" s="691"/>
      <c r="AL42" s="691"/>
      <c r="AM42" s="691"/>
      <c r="AN42" s="691"/>
      <c r="AO42" s="691"/>
      <c r="AP42" s="563"/>
      <c r="AQ42" s="563"/>
      <c r="AR42" s="692"/>
      <c r="AT42" s="690" t="s">
        <v>760</v>
      </c>
      <c r="AU42" s="387"/>
      <c r="AV42" s="387"/>
      <c r="AW42" s="387"/>
      <c r="AX42" s="387"/>
      <c r="AY42" s="387"/>
      <c r="AZ42" s="387"/>
      <c r="BA42" s="393"/>
      <c r="BB42" s="393"/>
      <c r="BC42" s="388"/>
      <c r="BE42" s="690" t="s">
        <v>760</v>
      </c>
      <c r="BF42" s="387"/>
      <c r="BG42" s="387"/>
      <c r="BH42" s="387"/>
      <c r="BI42" s="387"/>
      <c r="BJ42" s="387"/>
      <c r="BK42" s="387"/>
      <c r="BL42" s="393"/>
      <c r="BM42" s="393"/>
      <c r="BN42" s="388"/>
      <c r="BQ42" s="368" t="s">
        <v>51</v>
      </c>
      <c r="BR42" s="690" t="s">
        <v>760</v>
      </c>
      <c r="BS42" s="387"/>
      <c r="BT42" s="387"/>
      <c r="BU42" s="387"/>
      <c r="BV42" s="387"/>
      <c r="BW42" s="387"/>
      <c r="BX42" s="387"/>
      <c r="BY42" s="393"/>
      <c r="BZ42" s="393"/>
      <c r="CA42" s="388"/>
    </row>
    <row r="43" spans="2:79" s="323" customFormat="1" ht="15.75" customHeight="1" x14ac:dyDescent="0.25">
      <c r="B43" s="696" t="s">
        <v>511</v>
      </c>
      <c r="C43" s="697" t="s">
        <v>84</v>
      </c>
      <c r="D43" s="697" t="s">
        <v>84</v>
      </c>
      <c r="E43" s="697" t="s">
        <v>84</v>
      </c>
      <c r="F43" s="697">
        <v>223.949365965</v>
      </c>
      <c r="G43" s="697">
        <v>315.55790745899998</v>
      </c>
      <c r="H43" s="697">
        <v>268.058314564</v>
      </c>
      <c r="I43" s="698">
        <v>223.949365965</v>
      </c>
      <c r="J43" s="698">
        <v>276.08485187799999</v>
      </c>
      <c r="K43" s="699">
        <v>275.72942852400001</v>
      </c>
      <c r="M43" s="696" t="s">
        <v>511</v>
      </c>
      <c r="N43" s="697" t="s">
        <v>84</v>
      </c>
      <c r="O43" s="697" t="s">
        <v>84</v>
      </c>
      <c r="P43" s="697" t="s">
        <v>84</v>
      </c>
      <c r="Q43" s="697">
        <v>176.47998941</v>
      </c>
      <c r="R43" s="697">
        <v>250.58321295299999</v>
      </c>
      <c r="S43" s="697">
        <v>217.036044151</v>
      </c>
      <c r="T43" s="698">
        <v>176.47998941</v>
      </c>
      <c r="U43" s="698">
        <v>222.70488435999999</v>
      </c>
      <c r="V43" s="699">
        <v>222.38975529000001</v>
      </c>
      <c r="X43" s="696" t="s">
        <v>511</v>
      </c>
      <c r="Y43" s="697" t="s">
        <v>84</v>
      </c>
      <c r="Z43" s="697" t="s">
        <v>84</v>
      </c>
      <c r="AA43" s="697" t="s">
        <v>84</v>
      </c>
      <c r="AB43" s="697">
        <v>148.35571118600001</v>
      </c>
      <c r="AC43" s="697">
        <v>186.14920673399999</v>
      </c>
      <c r="AD43" s="697">
        <v>148.33941887</v>
      </c>
      <c r="AE43" s="698">
        <v>148.35571118600001</v>
      </c>
      <c r="AF43" s="698">
        <v>154.72856148400001</v>
      </c>
      <c r="AG43" s="699">
        <v>154.68511583899999</v>
      </c>
      <c r="AI43" s="696" t="s">
        <v>511</v>
      </c>
      <c r="AJ43" s="697" t="s">
        <v>84</v>
      </c>
      <c r="AK43" s="697" t="s">
        <v>84</v>
      </c>
      <c r="AL43" s="697" t="s">
        <v>84</v>
      </c>
      <c r="AM43" s="697">
        <v>149.10175663800001</v>
      </c>
      <c r="AN43" s="697">
        <v>193.63356249099999</v>
      </c>
      <c r="AO43" s="697">
        <v>152.04227418400001</v>
      </c>
      <c r="AP43" s="698">
        <v>149.10175663800001</v>
      </c>
      <c r="AQ43" s="698">
        <v>159.07041920899999</v>
      </c>
      <c r="AR43" s="699">
        <v>159.00245982600001</v>
      </c>
      <c r="AT43" s="696" t="s">
        <v>511</v>
      </c>
      <c r="AU43" s="702" t="s">
        <v>84</v>
      </c>
      <c r="AV43" s="702" t="s">
        <v>84</v>
      </c>
      <c r="AW43" s="702" t="s">
        <v>84</v>
      </c>
      <c r="AX43" s="702">
        <v>21.030595085000002</v>
      </c>
      <c r="AY43" s="702">
        <v>28.459166953</v>
      </c>
      <c r="AZ43" s="702">
        <v>26.898327824999999</v>
      </c>
      <c r="BA43" s="703">
        <v>21.030595085000002</v>
      </c>
      <c r="BB43" s="703">
        <v>27.205242827999999</v>
      </c>
      <c r="BC43" s="704">
        <v>27.154275684000002</v>
      </c>
      <c r="BE43" s="696" t="s">
        <v>511</v>
      </c>
      <c r="BF43" s="702" t="s">
        <v>84</v>
      </c>
      <c r="BG43" s="702" t="s">
        <v>84</v>
      </c>
      <c r="BH43" s="702" t="s">
        <v>84</v>
      </c>
      <c r="BI43" s="702">
        <v>11.276415395000001</v>
      </c>
      <c r="BJ43" s="702">
        <v>12.970576532000001</v>
      </c>
      <c r="BK43" s="702">
        <v>18.627451608000001</v>
      </c>
      <c r="BL43" s="703">
        <v>11.276415395000001</v>
      </c>
      <c r="BM43" s="703">
        <v>17.534876207</v>
      </c>
      <c r="BN43" s="704">
        <v>17.500222732000001</v>
      </c>
      <c r="BQ43" s="364" t="s">
        <v>52</v>
      </c>
      <c r="BR43" s="696" t="s">
        <v>511</v>
      </c>
      <c r="BS43" s="702" t="s">
        <v>84</v>
      </c>
      <c r="BT43" s="702" t="s">
        <v>84</v>
      </c>
      <c r="BU43" s="702" t="s">
        <v>84</v>
      </c>
      <c r="BV43" s="702">
        <v>11.468978841</v>
      </c>
      <c r="BW43" s="702">
        <v>28.407436273999998</v>
      </c>
      <c r="BX43" s="702">
        <v>34.470320993000001</v>
      </c>
      <c r="BY43" s="703">
        <v>11.468978841</v>
      </c>
      <c r="BZ43" s="703">
        <v>33.299328418999998</v>
      </c>
      <c r="CA43" s="704">
        <v>33.178452456999999</v>
      </c>
    </row>
    <row r="44" spans="2:79" s="351" customFormat="1" ht="15.75" customHeight="1" x14ac:dyDescent="0.25">
      <c r="B44" s="372" t="s">
        <v>299</v>
      </c>
      <c r="C44" s="369" t="s">
        <v>84</v>
      </c>
      <c r="D44" s="369">
        <v>576.42456724399995</v>
      </c>
      <c r="E44" s="369">
        <v>135.863223479</v>
      </c>
      <c r="F44" s="369">
        <v>151.241763445</v>
      </c>
      <c r="G44" s="369">
        <v>166.42881830499999</v>
      </c>
      <c r="H44" s="369">
        <v>189.50131875899999</v>
      </c>
      <c r="I44" s="370">
        <v>151.323492853</v>
      </c>
      <c r="J44" s="370">
        <v>169.08905824199999</v>
      </c>
      <c r="K44" s="355">
        <v>162.455748782</v>
      </c>
      <c r="M44" s="372" t="s">
        <v>299</v>
      </c>
      <c r="N44" s="369" t="s">
        <v>84</v>
      </c>
      <c r="O44" s="369">
        <v>537.72028406599998</v>
      </c>
      <c r="P44" s="369">
        <v>110.98037511</v>
      </c>
      <c r="Q44" s="369">
        <v>125.57998537100001</v>
      </c>
      <c r="R44" s="369">
        <v>131.71601691699999</v>
      </c>
      <c r="S44" s="369">
        <v>137.71295023799999</v>
      </c>
      <c r="T44" s="370">
        <v>125.686082703</v>
      </c>
      <c r="U44" s="370">
        <v>132.40745829599999</v>
      </c>
      <c r="V44" s="355">
        <v>129.897830072</v>
      </c>
      <c r="X44" s="372" t="s">
        <v>299</v>
      </c>
      <c r="Y44" s="369" t="s">
        <v>84</v>
      </c>
      <c r="Z44" s="369">
        <v>518.86764894700002</v>
      </c>
      <c r="AA44" s="369">
        <v>95.026481395000005</v>
      </c>
      <c r="AB44" s="369">
        <v>89.539550075999998</v>
      </c>
      <c r="AC44" s="369">
        <v>86.930489041000001</v>
      </c>
      <c r="AD44" s="369">
        <v>103.329573135</v>
      </c>
      <c r="AE44" s="370">
        <v>91.460627451999997</v>
      </c>
      <c r="AF44" s="370">
        <v>88.821289673999999</v>
      </c>
      <c r="AG44" s="355">
        <v>89.806766007999997</v>
      </c>
      <c r="AI44" s="372" t="s">
        <v>299</v>
      </c>
      <c r="AJ44" s="369" t="s">
        <v>84</v>
      </c>
      <c r="AK44" s="369">
        <v>522.17569565400004</v>
      </c>
      <c r="AL44" s="369">
        <v>97.151593353999999</v>
      </c>
      <c r="AM44" s="369">
        <v>92.218293617</v>
      </c>
      <c r="AN44" s="369">
        <v>91.427738345999998</v>
      </c>
      <c r="AO44" s="369">
        <v>105.330385099</v>
      </c>
      <c r="AP44" s="370">
        <v>94.093048314000001</v>
      </c>
      <c r="AQ44" s="370">
        <v>93.030701848000007</v>
      </c>
      <c r="AR44" s="355">
        <v>93.427360930000006</v>
      </c>
      <c r="AT44" s="372" t="s">
        <v>299</v>
      </c>
      <c r="AU44" s="387" t="s">
        <v>84</v>
      </c>
      <c r="AV44" s="387">
        <v>48.174634451000003</v>
      </c>
      <c r="AW44" s="387">
        <v>17.675898693000001</v>
      </c>
      <c r="AX44" s="387">
        <v>20.023459675000002</v>
      </c>
      <c r="AY44" s="387">
        <v>19.284804677</v>
      </c>
      <c r="AZ44" s="387">
        <v>26.053284992999998</v>
      </c>
      <c r="BA44" s="393">
        <v>20.001221137000002</v>
      </c>
      <c r="BB44" s="393">
        <v>19.961793920000002</v>
      </c>
      <c r="BC44" s="388">
        <v>19.976601902999999</v>
      </c>
      <c r="BE44" s="372" t="s">
        <v>299</v>
      </c>
      <c r="BF44" s="387" t="s">
        <v>84</v>
      </c>
      <c r="BG44" s="387">
        <v>1.738385377</v>
      </c>
      <c r="BH44" s="387">
        <v>8.5793378409999992</v>
      </c>
      <c r="BI44" s="387">
        <v>18.123658357</v>
      </c>
      <c r="BJ44" s="387">
        <v>20.640046884</v>
      </c>
      <c r="BK44" s="387">
        <v>12.725651383000001</v>
      </c>
      <c r="BL44" s="393">
        <v>17.164476217000001</v>
      </c>
      <c r="BM44" s="393">
        <v>19.617364851000001</v>
      </c>
      <c r="BN44" s="388">
        <v>18.764264091000001</v>
      </c>
      <c r="BQ44" s="368" t="s">
        <v>53</v>
      </c>
      <c r="BR44" s="372" t="s">
        <v>299</v>
      </c>
      <c r="BS44" s="387" t="s">
        <v>84</v>
      </c>
      <c r="BT44" s="387">
        <v>29.627316703999998</v>
      </c>
      <c r="BU44" s="387">
        <v>22.553719338000001</v>
      </c>
      <c r="BV44" s="387">
        <v>21.386659128000002</v>
      </c>
      <c r="BW44" s="387">
        <v>31.324750013999999</v>
      </c>
      <c r="BX44" s="387">
        <v>30.243759861000001</v>
      </c>
      <c r="BY44" s="393">
        <v>21.583691819999999</v>
      </c>
      <c r="BZ44" s="393">
        <v>31.185066673000001</v>
      </c>
      <c r="CA44" s="388">
        <v>27.845762934</v>
      </c>
    </row>
    <row r="45" spans="2:79" s="323" customFormat="1" ht="15.75" customHeight="1" x14ac:dyDescent="0.25">
      <c r="B45" s="700" t="s">
        <v>79</v>
      </c>
      <c r="C45" s="697">
        <v>141.894657612</v>
      </c>
      <c r="D45" s="697">
        <v>122.969665021</v>
      </c>
      <c r="E45" s="697">
        <v>110.15146749100001</v>
      </c>
      <c r="F45" s="697">
        <v>114.077626538</v>
      </c>
      <c r="G45" s="697">
        <v>191.852108773</v>
      </c>
      <c r="H45" s="697" t="s">
        <v>84</v>
      </c>
      <c r="I45" s="698">
        <v>119.91869006</v>
      </c>
      <c r="J45" s="698">
        <v>191.852108773</v>
      </c>
      <c r="K45" s="699">
        <v>120.697425344</v>
      </c>
      <c r="M45" s="700" t="s">
        <v>79</v>
      </c>
      <c r="N45" s="697">
        <v>115.67918477000001</v>
      </c>
      <c r="O45" s="697">
        <v>103.67253505799999</v>
      </c>
      <c r="P45" s="697">
        <v>92.941215554999999</v>
      </c>
      <c r="Q45" s="697">
        <v>98.527612755000007</v>
      </c>
      <c r="R45" s="697">
        <v>181.077060453</v>
      </c>
      <c r="S45" s="697" t="s">
        <v>84</v>
      </c>
      <c r="T45" s="698">
        <v>100.92970378299999</v>
      </c>
      <c r="U45" s="698">
        <v>181.077060453</v>
      </c>
      <c r="V45" s="699">
        <v>101.79736134300001</v>
      </c>
      <c r="X45" s="700" t="s">
        <v>79</v>
      </c>
      <c r="Y45" s="697">
        <v>90.225910963000004</v>
      </c>
      <c r="Z45" s="697">
        <v>81.471173191000005</v>
      </c>
      <c r="AA45" s="697">
        <v>68.399361459000005</v>
      </c>
      <c r="AB45" s="697">
        <v>70.638752933000006</v>
      </c>
      <c r="AC45" s="697">
        <v>123.614624717</v>
      </c>
      <c r="AD45" s="697" t="s">
        <v>84</v>
      </c>
      <c r="AE45" s="698">
        <v>76.853165383999993</v>
      </c>
      <c r="AF45" s="698">
        <v>123.614624717</v>
      </c>
      <c r="AG45" s="699">
        <v>77.359394602999998</v>
      </c>
      <c r="AI45" s="700" t="s">
        <v>79</v>
      </c>
      <c r="AJ45" s="697">
        <v>95.383794859000005</v>
      </c>
      <c r="AK45" s="697">
        <v>84.278059157000001</v>
      </c>
      <c r="AL45" s="697">
        <v>70.060299960999998</v>
      </c>
      <c r="AM45" s="697">
        <v>72.396159612999995</v>
      </c>
      <c r="AN45" s="697">
        <v>124.802360272</v>
      </c>
      <c r="AO45" s="697" t="s">
        <v>84</v>
      </c>
      <c r="AP45" s="698">
        <v>79.436857071000006</v>
      </c>
      <c r="AQ45" s="698">
        <v>124.802360272</v>
      </c>
      <c r="AR45" s="699">
        <v>79.927973976999994</v>
      </c>
      <c r="AT45" s="700" t="s">
        <v>79</v>
      </c>
      <c r="AU45" s="702">
        <v>22.343841073</v>
      </c>
      <c r="AV45" s="702">
        <v>22.250178438999999</v>
      </c>
      <c r="AW45" s="702">
        <v>19.750369201000002</v>
      </c>
      <c r="AX45" s="702">
        <v>20.708402842000002</v>
      </c>
      <c r="AY45" s="702">
        <v>27.501486752999998</v>
      </c>
      <c r="AZ45" s="702" t="s">
        <v>84</v>
      </c>
      <c r="BA45" s="703">
        <v>21.292884610000002</v>
      </c>
      <c r="BB45" s="703">
        <v>27.501486752999998</v>
      </c>
      <c r="BC45" s="704">
        <v>21.374451854</v>
      </c>
      <c r="BE45" s="700" t="s">
        <v>79</v>
      </c>
      <c r="BF45" s="702">
        <v>8.5067073830000002</v>
      </c>
      <c r="BG45" s="702">
        <v>11.154649969999999</v>
      </c>
      <c r="BH45" s="702">
        <v>17.199381115000001</v>
      </c>
      <c r="BI45" s="702">
        <v>19.213260799</v>
      </c>
      <c r="BJ45" s="702">
        <v>28.091556042000001</v>
      </c>
      <c r="BK45" s="702" t="s">
        <v>84</v>
      </c>
      <c r="BL45" s="703">
        <v>13.562668222999999</v>
      </c>
      <c r="BM45" s="703">
        <v>28.091556042000001</v>
      </c>
      <c r="BN45" s="704">
        <v>13.812679785</v>
      </c>
      <c r="BQ45" s="364" t="s">
        <v>54</v>
      </c>
      <c r="BR45" s="700" t="s">
        <v>79</v>
      </c>
      <c r="BS45" s="702">
        <v>16.607450388</v>
      </c>
      <c r="BT45" s="702">
        <v>15.620968920999999</v>
      </c>
      <c r="BU45" s="702">
        <v>15.299721362</v>
      </c>
      <c r="BV45" s="702">
        <v>15.981681617</v>
      </c>
      <c r="BW45" s="702">
        <v>9.9961884889999997</v>
      </c>
      <c r="BX45" s="702" t="s">
        <v>84</v>
      </c>
      <c r="BY45" s="703">
        <v>15.707290602</v>
      </c>
      <c r="BZ45" s="703">
        <v>9.9961884889999997</v>
      </c>
      <c r="CA45" s="704">
        <v>15.609014562</v>
      </c>
    </row>
    <row r="46" spans="2:79" s="351" customFormat="1" ht="15.75" customHeight="1" x14ac:dyDescent="0.25">
      <c r="B46" s="693" t="s">
        <v>78</v>
      </c>
      <c r="C46" s="694">
        <v>128.714370828</v>
      </c>
      <c r="D46" s="694">
        <v>111.81298497</v>
      </c>
      <c r="E46" s="694">
        <v>56.382242536</v>
      </c>
      <c r="F46" s="694">
        <v>48.251704734</v>
      </c>
      <c r="G46" s="694" t="s">
        <v>84</v>
      </c>
      <c r="H46" s="694" t="s">
        <v>84</v>
      </c>
      <c r="I46" s="555">
        <v>104.15341252100001</v>
      </c>
      <c r="J46" s="555" t="s">
        <v>84</v>
      </c>
      <c r="K46" s="695">
        <v>104.15341252100001</v>
      </c>
      <c r="M46" s="693" t="s">
        <v>78</v>
      </c>
      <c r="N46" s="694">
        <v>104.11930491299999</v>
      </c>
      <c r="O46" s="694">
        <v>95.195944561999994</v>
      </c>
      <c r="P46" s="694">
        <v>45.586744729999999</v>
      </c>
      <c r="Q46" s="694">
        <v>48.251704734</v>
      </c>
      <c r="R46" s="694" t="s">
        <v>84</v>
      </c>
      <c r="S46" s="694" t="s">
        <v>84</v>
      </c>
      <c r="T46" s="555">
        <v>86.712655295000005</v>
      </c>
      <c r="U46" s="555" t="s">
        <v>84</v>
      </c>
      <c r="V46" s="695">
        <v>86.712655295000005</v>
      </c>
      <c r="X46" s="693" t="s">
        <v>78</v>
      </c>
      <c r="Y46" s="694">
        <v>87.677396905999998</v>
      </c>
      <c r="Z46" s="694">
        <v>72.368453771000006</v>
      </c>
      <c r="AA46" s="694">
        <v>34.873358181999997</v>
      </c>
      <c r="AB46" s="694">
        <v>31.007171561</v>
      </c>
      <c r="AC46" s="694" t="s">
        <v>84</v>
      </c>
      <c r="AD46" s="694" t="s">
        <v>84</v>
      </c>
      <c r="AE46" s="555">
        <v>68.401188586999993</v>
      </c>
      <c r="AF46" s="555" t="s">
        <v>84</v>
      </c>
      <c r="AG46" s="695">
        <v>68.401188586999993</v>
      </c>
      <c r="AI46" s="693" t="s">
        <v>78</v>
      </c>
      <c r="AJ46" s="694">
        <v>90.487959986000007</v>
      </c>
      <c r="AK46" s="694">
        <v>74.366768592</v>
      </c>
      <c r="AL46" s="694">
        <v>38.100577796000003</v>
      </c>
      <c r="AM46" s="694">
        <v>31.007171561</v>
      </c>
      <c r="AN46" s="694" t="s">
        <v>84</v>
      </c>
      <c r="AO46" s="694" t="s">
        <v>84</v>
      </c>
      <c r="AP46" s="555">
        <v>70.843181225999999</v>
      </c>
      <c r="AQ46" s="555" t="s">
        <v>84</v>
      </c>
      <c r="AR46" s="695">
        <v>70.843181225999999</v>
      </c>
      <c r="AT46" s="693" t="s">
        <v>78</v>
      </c>
      <c r="AU46" s="705">
        <v>21.726622463999998</v>
      </c>
      <c r="AV46" s="705">
        <v>21.171995205999998</v>
      </c>
      <c r="AW46" s="705">
        <v>14.303638152</v>
      </c>
      <c r="AX46" s="705">
        <v>10.823816005999999</v>
      </c>
      <c r="AY46" s="705" t="s">
        <v>84</v>
      </c>
      <c r="AZ46" s="705" t="s">
        <v>84</v>
      </c>
      <c r="BA46" s="706">
        <v>20.111900077000001</v>
      </c>
      <c r="BB46" s="706" t="s">
        <v>84</v>
      </c>
      <c r="BC46" s="707">
        <v>20.111900077000001</v>
      </c>
      <c r="BE46" s="693" t="s">
        <v>78</v>
      </c>
      <c r="BF46" s="705">
        <v>9.513801526</v>
      </c>
      <c r="BG46" s="705">
        <v>14.763265280000001</v>
      </c>
      <c r="BH46" s="705">
        <v>12.215116911999999</v>
      </c>
      <c r="BI46" s="705">
        <v>0</v>
      </c>
      <c r="BJ46" s="705" t="s">
        <v>84</v>
      </c>
      <c r="BK46" s="705" t="s">
        <v>84</v>
      </c>
      <c r="BL46" s="706">
        <v>12.350596162</v>
      </c>
      <c r="BM46" s="706" t="s">
        <v>84</v>
      </c>
      <c r="BN46" s="707">
        <v>12.350596162</v>
      </c>
      <c r="BQ46" s="368" t="s">
        <v>55</v>
      </c>
      <c r="BR46" s="693" t="s">
        <v>78</v>
      </c>
      <c r="BS46" s="705">
        <v>13.153682297</v>
      </c>
      <c r="BT46" s="705">
        <v>11.343283616000001</v>
      </c>
      <c r="BU46" s="705">
        <v>10.980753387</v>
      </c>
      <c r="BV46" s="705">
        <v>0</v>
      </c>
      <c r="BW46" s="705" t="s">
        <v>84</v>
      </c>
      <c r="BX46" s="705" t="s">
        <v>84</v>
      </c>
      <c r="BY46" s="706">
        <v>11.849144952</v>
      </c>
      <c r="BZ46" s="706" t="s">
        <v>84</v>
      </c>
      <c r="CA46" s="707">
        <v>11.849144952</v>
      </c>
    </row>
    <row r="47" spans="2:79" s="148" customFormat="1" x14ac:dyDescent="0.2">
      <c r="B47" s="22" t="s">
        <v>277</v>
      </c>
      <c r="C47" s="397"/>
      <c r="D47" s="397"/>
      <c r="E47" s="397"/>
      <c r="F47" s="397"/>
      <c r="G47" s="397"/>
      <c r="H47" s="397"/>
      <c r="I47" s="397"/>
      <c r="J47" s="397"/>
      <c r="K47" s="398"/>
      <c r="M47" s="22" t="s">
        <v>277</v>
      </c>
      <c r="N47" s="397"/>
      <c r="O47" s="397"/>
      <c r="P47" s="397"/>
      <c r="Q47" s="397"/>
      <c r="R47" s="397"/>
      <c r="S47" s="397"/>
      <c r="T47" s="397"/>
      <c r="U47" s="397"/>
      <c r="V47" s="398"/>
      <c r="X47" s="22" t="s">
        <v>277</v>
      </c>
      <c r="Y47" s="397"/>
      <c r="Z47" s="397"/>
      <c r="AA47" s="397"/>
      <c r="AB47" s="397"/>
      <c r="AC47" s="397"/>
      <c r="AD47" s="397"/>
      <c r="AE47" s="397"/>
      <c r="AF47" s="397"/>
      <c r="AG47" s="398"/>
      <c r="AI47" s="22" t="s">
        <v>277</v>
      </c>
      <c r="AJ47" s="397"/>
      <c r="AK47" s="397"/>
      <c r="AL47" s="397"/>
      <c r="AM47" s="397"/>
      <c r="AN47" s="397"/>
      <c r="AO47" s="397"/>
      <c r="AP47" s="397"/>
      <c r="AQ47" s="397"/>
      <c r="AR47" s="398"/>
      <c r="AT47" s="22" t="s">
        <v>277</v>
      </c>
      <c r="AU47" s="397"/>
      <c r="AV47" s="397"/>
      <c r="AW47" s="397"/>
      <c r="AX47" s="397"/>
      <c r="AY47" s="397"/>
      <c r="AZ47" s="397"/>
      <c r="BA47" s="397"/>
      <c r="BB47" s="397"/>
      <c r="BC47" s="398"/>
      <c r="BE47" s="22" t="s">
        <v>277</v>
      </c>
      <c r="BF47" s="397"/>
      <c r="BG47" s="397"/>
      <c r="BH47" s="397"/>
      <c r="BI47" s="397"/>
      <c r="BJ47" s="397"/>
      <c r="BK47" s="397"/>
      <c r="BL47" s="397"/>
      <c r="BM47" s="397"/>
      <c r="BN47" s="398"/>
      <c r="BQ47" s="215" t="s">
        <v>56</v>
      </c>
      <c r="BR47" s="22" t="s">
        <v>277</v>
      </c>
      <c r="BS47" s="397"/>
      <c r="BT47" s="397"/>
      <c r="BU47" s="397"/>
      <c r="BV47" s="397"/>
      <c r="BW47" s="397"/>
      <c r="BX47" s="397"/>
      <c r="BY47" s="397"/>
      <c r="BZ47" s="397"/>
      <c r="CA47" s="398"/>
    </row>
    <row r="48" spans="2:79" s="22" customFormat="1" x14ac:dyDescent="0.2">
      <c r="B48" s="22" t="s">
        <v>512</v>
      </c>
      <c r="C48" s="397"/>
      <c r="D48" s="397"/>
      <c r="E48" s="397"/>
      <c r="F48" s="397"/>
      <c r="G48" s="397"/>
      <c r="H48" s="397"/>
      <c r="I48" s="397"/>
      <c r="J48" s="397"/>
      <c r="K48" s="398"/>
      <c r="M48" s="22" t="s">
        <v>512</v>
      </c>
      <c r="N48" s="397"/>
      <c r="O48" s="397"/>
      <c r="P48" s="397"/>
      <c r="Q48" s="397"/>
      <c r="R48" s="397"/>
      <c r="S48" s="397"/>
      <c r="T48" s="397"/>
      <c r="U48" s="397"/>
      <c r="V48" s="398"/>
      <c r="X48" s="22" t="s">
        <v>512</v>
      </c>
      <c r="Y48" s="397"/>
      <c r="Z48" s="397"/>
      <c r="AA48" s="397"/>
      <c r="AB48" s="397"/>
      <c r="AC48" s="397"/>
      <c r="AD48" s="397"/>
      <c r="AE48" s="397"/>
      <c r="AF48" s="397"/>
      <c r="AG48" s="398"/>
      <c r="AI48" s="22" t="s">
        <v>512</v>
      </c>
      <c r="AJ48" s="397"/>
      <c r="AK48" s="397"/>
      <c r="AL48" s="397"/>
      <c r="AM48" s="397"/>
      <c r="AN48" s="397"/>
      <c r="AO48" s="397"/>
      <c r="AP48" s="397"/>
      <c r="AQ48" s="397"/>
      <c r="AR48" s="398"/>
      <c r="AT48" s="22" t="s">
        <v>512</v>
      </c>
      <c r="AU48" s="397"/>
      <c r="AV48" s="397"/>
      <c r="AW48" s="397"/>
      <c r="AX48" s="397"/>
      <c r="AY48" s="397"/>
      <c r="AZ48" s="397"/>
      <c r="BA48" s="397"/>
      <c r="BB48" s="397"/>
      <c r="BC48" s="398"/>
      <c r="BE48" s="22" t="s">
        <v>512</v>
      </c>
      <c r="BF48" s="397"/>
      <c r="BG48" s="397"/>
      <c r="BH48" s="397"/>
      <c r="BI48" s="397"/>
      <c r="BJ48" s="397"/>
      <c r="BK48" s="397"/>
      <c r="BL48" s="397"/>
      <c r="BM48" s="397"/>
      <c r="BN48" s="398"/>
      <c r="BQ48" s="399" t="s">
        <v>76</v>
      </c>
      <c r="BR48" s="22" t="s">
        <v>512</v>
      </c>
      <c r="BS48" s="397"/>
      <c r="BT48" s="397"/>
      <c r="BU48" s="397"/>
      <c r="BV48" s="397"/>
      <c r="BW48" s="397"/>
      <c r="BX48" s="397"/>
      <c r="BY48" s="397"/>
      <c r="BZ48" s="397"/>
      <c r="CA48" s="398"/>
    </row>
    <row r="49" spans="2:79" s="22" customFormat="1" x14ac:dyDescent="0.2">
      <c r="B49" s="47" t="s">
        <v>496</v>
      </c>
      <c r="C49" s="397"/>
      <c r="D49" s="397"/>
      <c r="E49" s="397"/>
      <c r="F49" s="397"/>
      <c r="G49" s="397"/>
      <c r="H49" s="397"/>
      <c r="I49" s="397"/>
      <c r="J49" s="397"/>
      <c r="K49" s="398"/>
      <c r="M49" s="47" t="s">
        <v>496</v>
      </c>
      <c r="N49" s="397"/>
      <c r="O49" s="397"/>
      <c r="P49" s="397"/>
      <c r="Q49" s="397"/>
      <c r="R49" s="397"/>
      <c r="S49" s="397"/>
      <c r="T49" s="397"/>
      <c r="U49" s="397"/>
      <c r="V49" s="398"/>
      <c r="X49" s="47" t="s">
        <v>496</v>
      </c>
      <c r="Y49" s="397"/>
      <c r="Z49" s="397"/>
      <c r="AA49" s="397"/>
      <c r="AB49" s="397"/>
      <c r="AC49" s="397"/>
      <c r="AD49" s="397"/>
      <c r="AE49" s="397"/>
      <c r="AF49" s="397"/>
      <c r="AG49" s="398"/>
      <c r="AI49" s="47" t="s">
        <v>496</v>
      </c>
      <c r="AJ49" s="397"/>
      <c r="AK49" s="397"/>
      <c r="AL49" s="397"/>
      <c r="AM49" s="397"/>
      <c r="AN49" s="397"/>
      <c r="AO49" s="397"/>
      <c r="AP49" s="397"/>
      <c r="AQ49" s="397"/>
      <c r="AR49" s="398"/>
      <c r="AT49" s="47" t="s">
        <v>496</v>
      </c>
      <c r="AU49" s="397"/>
      <c r="AV49" s="397"/>
      <c r="AW49" s="397"/>
      <c r="AX49" s="397"/>
      <c r="AY49" s="397"/>
      <c r="AZ49" s="397"/>
      <c r="BA49" s="397"/>
      <c r="BB49" s="397"/>
      <c r="BC49" s="398"/>
      <c r="BE49" s="47" t="s">
        <v>496</v>
      </c>
      <c r="BF49" s="397"/>
      <c r="BG49" s="397"/>
      <c r="BH49" s="397"/>
      <c r="BI49" s="397"/>
      <c r="BJ49" s="397"/>
      <c r="BK49" s="397"/>
      <c r="BL49" s="397"/>
      <c r="BM49" s="397"/>
      <c r="BN49" s="398"/>
      <c r="BQ49" s="213" t="s">
        <v>318</v>
      </c>
      <c r="BR49" s="47" t="s">
        <v>496</v>
      </c>
      <c r="BS49" s="397"/>
      <c r="BT49" s="397"/>
      <c r="BU49" s="397"/>
      <c r="BV49" s="397"/>
      <c r="BW49" s="397"/>
      <c r="BX49" s="397"/>
      <c r="BY49" s="397"/>
      <c r="BZ49" s="397"/>
      <c r="CA49" s="398"/>
    </row>
    <row r="50" spans="2:79" s="22" customFormat="1" x14ac:dyDescent="0.2">
      <c r="B50" s="373" t="s">
        <v>759</v>
      </c>
      <c r="C50" s="400"/>
      <c r="D50" s="400"/>
      <c r="E50" s="400"/>
      <c r="F50" s="400"/>
      <c r="G50" s="400"/>
      <c r="H50" s="400"/>
      <c r="I50" s="400"/>
      <c r="J50" s="400"/>
      <c r="K50" s="401"/>
      <c r="M50" s="373" t="s">
        <v>759</v>
      </c>
      <c r="N50" s="400"/>
      <c r="O50" s="400"/>
      <c r="P50" s="400"/>
      <c r="Q50" s="400"/>
      <c r="R50" s="400"/>
      <c r="S50" s="400"/>
      <c r="T50" s="400"/>
      <c r="U50" s="400"/>
      <c r="V50" s="401"/>
      <c r="X50" s="373" t="s">
        <v>759</v>
      </c>
      <c r="Y50" s="400"/>
      <c r="Z50" s="400"/>
      <c r="AA50" s="400"/>
      <c r="AB50" s="400"/>
      <c r="AC50" s="400"/>
      <c r="AD50" s="400"/>
      <c r="AE50" s="400"/>
      <c r="AF50" s="400"/>
      <c r="AG50" s="401"/>
      <c r="AI50" s="373" t="s">
        <v>759</v>
      </c>
      <c r="AJ50" s="400"/>
      <c r="AK50" s="400"/>
      <c r="AL50" s="400"/>
      <c r="AM50" s="400"/>
      <c r="AN50" s="400"/>
      <c r="AO50" s="400"/>
      <c r="AP50" s="400"/>
      <c r="AQ50" s="400"/>
      <c r="AR50" s="401"/>
      <c r="AT50" s="373" t="s">
        <v>759</v>
      </c>
      <c r="AU50" s="400"/>
      <c r="AV50" s="400"/>
      <c r="AW50" s="400"/>
      <c r="AX50" s="400"/>
      <c r="AY50" s="400"/>
      <c r="AZ50" s="400"/>
      <c r="BA50" s="400"/>
      <c r="BB50" s="400"/>
      <c r="BC50" s="401"/>
      <c r="BE50" s="373" t="s">
        <v>759</v>
      </c>
      <c r="BF50" s="400"/>
      <c r="BG50" s="400"/>
      <c r="BH50" s="400"/>
      <c r="BI50" s="400"/>
      <c r="BJ50" s="400"/>
      <c r="BK50" s="400"/>
      <c r="BL50" s="400"/>
      <c r="BM50" s="400"/>
      <c r="BN50" s="401"/>
      <c r="BQ50" s="402" t="s">
        <v>77</v>
      </c>
      <c r="BR50" s="373" t="s">
        <v>759</v>
      </c>
      <c r="BS50" s="400"/>
      <c r="BT50" s="400"/>
      <c r="BU50" s="400"/>
      <c r="BV50" s="400"/>
      <c r="BW50" s="400"/>
      <c r="BX50" s="400"/>
      <c r="BY50" s="400"/>
      <c r="BZ50" s="400"/>
      <c r="CA50" s="401"/>
    </row>
  </sheetData>
  <phoneticPr fontId="3" type="noConversion"/>
  <pageMargins left="0.59055118110236227" right="0.59055118110236227" top="0.78740157480314965" bottom="0.78740157480314965" header="0.39370078740157483" footer="0.39370078740157483"/>
  <pageSetup paperSize="9" scale="66" firstPageNumber="59" fitToWidth="7" orientation="landscape" useFirstPageNumber="1" r:id="rId1"/>
  <headerFooter differentFirst="1">
    <oddHeader>&amp;R&amp;12Les finances groupements à fiscalité propre en 2020</oddHeader>
    <oddFooter>&amp;L&amp;12Direction Générale des Collectivités Locales / DESL&amp;C&amp;12&amp;P&amp;R&amp;12Mise en ligne : avril 2022</oddFooter>
    <firstHeader>&amp;R&amp;12Les finances groupements à fiscalité propre en 2020</firstHeader>
    <firstFooter>&amp;L&amp;12Direction Générale des Collectivités Locales / DESL&amp;C&amp;12&amp;P&amp;R&amp;12Mise en ligne : avril 2022</firstFooter>
  </headerFooter>
  <colBreaks count="6" manualBreakCount="6">
    <brk id="11" max="45" man="1"/>
    <brk id="22" max="45" man="1"/>
    <brk id="33" max="45" man="1"/>
    <brk id="44" max="45" man="1"/>
    <brk id="55" max="45" man="1"/>
    <brk id="67"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0"/>
  <sheetViews>
    <sheetView zoomScaleNormal="100" zoomScaleSheetLayoutView="85" workbookViewId="0"/>
  </sheetViews>
  <sheetFormatPr baseColWidth="10" defaultRowHeight="12.75" x14ac:dyDescent="0.2"/>
  <cols>
    <col min="1" max="1" width="4" customWidth="1"/>
    <col min="2" max="2" width="29.5703125" customWidth="1"/>
    <col min="3" max="10" width="15.7109375" customWidth="1"/>
    <col min="11" max="11" width="15.7109375" style="74" customWidth="1"/>
    <col min="12" max="12" width="4" customWidth="1"/>
    <col min="13" max="13" width="29.5703125" customWidth="1"/>
    <col min="14" max="21" width="15.7109375" customWidth="1"/>
    <col min="22" max="22" width="15.7109375" style="74" customWidth="1"/>
    <col min="23" max="23" width="4" customWidth="1"/>
    <col min="24" max="24" width="29.5703125" customWidth="1"/>
    <col min="25" max="32" width="15.7109375" customWidth="1"/>
    <col min="33" max="33" width="15.7109375" style="74" customWidth="1"/>
    <col min="34" max="34" width="4" customWidth="1"/>
    <col min="35" max="35" width="29.5703125" customWidth="1"/>
    <col min="36" max="43" width="15.7109375" customWidth="1"/>
    <col min="44" max="44" width="15.7109375" style="74" customWidth="1"/>
    <col min="45" max="45" width="1.5703125" hidden="1" customWidth="1"/>
    <col min="46" max="46" width="4" customWidth="1"/>
    <col min="47" max="47" width="11.42578125" hidden="1" customWidth="1"/>
    <col min="48" max="48" width="29.5703125" customWidth="1"/>
    <col min="49" max="57" width="15.7109375" customWidth="1"/>
  </cols>
  <sheetData>
    <row r="1" spans="1:57" ht="20.25" x14ac:dyDescent="0.3">
      <c r="A1" s="9" t="s">
        <v>765</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106"/>
      <c r="AI1" s="107"/>
      <c r="AJ1" s="107"/>
      <c r="AK1" s="107"/>
      <c r="AL1" s="107"/>
      <c r="AM1" s="107"/>
      <c r="AN1" s="107"/>
      <c r="AO1" s="48"/>
      <c r="AP1" s="48"/>
      <c r="AQ1" s="48"/>
      <c r="AR1" s="127"/>
      <c r="AS1" s="106"/>
      <c r="AT1" s="106"/>
      <c r="AU1" s="108"/>
      <c r="AV1" s="108"/>
      <c r="AW1" s="109"/>
      <c r="AX1" s="109"/>
      <c r="AY1" s="109"/>
      <c r="AZ1" s="109"/>
      <c r="BA1" s="109"/>
      <c r="BB1" s="109"/>
      <c r="BC1" s="109"/>
      <c r="BD1" s="109"/>
      <c r="BE1" s="137"/>
    </row>
    <row r="2" spans="1:57" ht="12.75" customHeight="1" x14ac:dyDescent="0.3">
      <c r="A2" s="8"/>
      <c r="B2" s="48"/>
      <c r="C2" s="48"/>
      <c r="D2" s="58"/>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06"/>
      <c r="AI2" s="107"/>
      <c r="AJ2" s="107"/>
      <c r="AK2" s="107"/>
      <c r="AL2" s="107"/>
      <c r="AM2" s="107"/>
      <c r="AN2" s="107"/>
      <c r="AO2" s="48"/>
      <c r="AP2" s="48"/>
      <c r="AQ2" s="48"/>
      <c r="AR2" s="127"/>
      <c r="AS2" s="106"/>
      <c r="AT2" s="106"/>
      <c r="AU2" s="108"/>
      <c r="AV2" s="108"/>
      <c r="AW2" s="109"/>
      <c r="AX2" s="109"/>
      <c r="AY2" s="109"/>
      <c r="AZ2" s="109"/>
      <c r="BA2" s="109"/>
      <c r="BB2" s="109"/>
      <c r="BC2" s="109"/>
      <c r="BD2" s="109"/>
      <c r="BE2" s="137"/>
    </row>
    <row r="3" spans="1:57" x14ac:dyDescent="0.2">
      <c r="A3" s="12"/>
      <c r="B3" s="12"/>
      <c r="C3" s="12"/>
      <c r="D3" s="14"/>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24"/>
      <c r="AI3" s="24"/>
      <c r="AJ3" s="24"/>
      <c r="AK3" s="24"/>
      <c r="AL3" s="24"/>
      <c r="AM3" s="24"/>
      <c r="AN3" s="24"/>
      <c r="AO3" s="26"/>
      <c r="AP3" s="26"/>
      <c r="AQ3" s="26"/>
      <c r="AR3" s="133"/>
      <c r="AS3" s="24"/>
      <c r="AT3" s="24"/>
      <c r="AU3" s="36"/>
      <c r="AV3" s="36"/>
      <c r="AW3" s="112"/>
      <c r="AX3" s="112"/>
      <c r="AY3" s="112"/>
      <c r="AZ3" s="112"/>
      <c r="BA3" s="112"/>
      <c r="BB3" s="112"/>
      <c r="BC3" s="112"/>
      <c r="BD3" s="112"/>
      <c r="BE3" s="138"/>
    </row>
    <row r="4" spans="1:57" ht="16.5" x14ac:dyDescent="0.25">
      <c r="A4" s="88" t="s">
        <v>577</v>
      </c>
      <c r="B4" s="88"/>
      <c r="C4" s="88"/>
      <c r="D4" s="231"/>
      <c r="E4" s="88"/>
      <c r="F4" s="88"/>
      <c r="G4" s="88"/>
      <c r="H4" s="88"/>
      <c r="I4" s="88"/>
      <c r="J4" s="88"/>
      <c r="K4" s="128"/>
      <c r="L4" s="33" t="s">
        <v>326</v>
      </c>
      <c r="M4" s="33"/>
      <c r="N4" s="33"/>
      <c r="O4" s="33"/>
      <c r="P4" s="33"/>
      <c r="Q4" s="33"/>
      <c r="R4" s="33"/>
      <c r="S4" s="33"/>
      <c r="T4" s="33"/>
      <c r="U4" s="33"/>
      <c r="V4" s="131"/>
      <c r="W4" s="33" t="s">
        <v>327</v>
      </c>
      <c r="X4" s="33"/>
      <c r="Y4" s="33"/>
      <c r="Z4" s="33"/>
      <c r="AA4" s="33"/>
      <c r="AB4" s="33"/>
      <c r="AC4" s="33"/>
      <c r="AD4" s="33"/>
      <c r="AE4" s="33"/>
      <c r="AF4" s="33"/>
      <c r="AG4" s="131"/>
      <c r="AH4" s="33" t="s">
        <v>328</v>
      </c>
      <c r="AI4" s="33"/>
      <c r="AJ4" s="33"/>
      <c r="AK4" s="33"/>
      <c r="AL4" s="33"/>
      <c r="AM4" s="33"/>
      <c r="AN4" s="33"/>
      <c r="AO4" s="33"/>
      <c r="AP4" s="33"/>
      <c r="AQ4" s="33"/>
      <c r="AR4" s="131"/>
      <c r="AS4" s="33" t="s">
        <v>12</v>
      </c>
      <c r="AT4" s="33" t="s">
        <v>329</v>
      </c>
      <c r="AU4" s="113"/>
      <c r="AV4" s="113"/>
      <c r="AW4" s="114"/>
      <c r="AX4" s="114"/>
      <c r="AY4" s="114"/>
      <c r="AZ4" s="114"/>
      <c r="BA4" s="114"/>
      <c r="BB4" s="114"/>
      <c r="BC4" s="114"/>
      <c r="BD4" s="114"/>
      <c r="BE4" s="139"/>
    </row>
    <row r="5" spans="1:57" ht="16.5" x14ac:dyDescent="0.25">
      <c r="A5" s="229" t="s">
        <v>179</v>
      </c>
      <c r="B5" s="126"/>
      <c r="C5" s="126"/>
      <c r="D5" s="126"/>
      <c r="E5" s="126"/>
      <c r="F5" s="126"/>
      <c r="G5" s="126"/>
      <c r="H5" s="126"/>
      <c r="I5" s="126"/>
      <c r="J5" s="126"/>
      <c r="K5" s="129"/>
      <c r="L5" s="229"/>
      <c r="M5" s="86"/>
      <c r="N5" s="86"/>
      <c r="O5" s="86"/>
      <c r="P5" s="86"/>
      <c r="Q5" s="86"/>
      <c r="R5" s="86"/>
      <c r="S5" s="86"/>
      <c r="T5" s="86"/>
      <c r="U5" s="86"/>
      <c r="V5" s="132"/>
      <c r="W5" s="229" t="s">
        <v>179</v>
      </c>
      <c r="X5" s="86"/>
      <c r="Y5" s="86"/>
      <c r="Z5" s="86"/>
      <c r="AA5" s="86"/>
      <c r="AB5" s="86"/>
      <c r="AC5" s="86"/>
      <c r="AD5" s="86"/>
      <c r="AE5" s="86"/>
      <c r="AF5" s="86"/>
      <c r="AG5" s="132"/>
      <c r="AH5" s="229" t="s">
        <v>179</v>
      </c>
      <c r="AI5" s="88"/>
      <c r="AJ5" s="88"/>
      <c r="AK5" s="88"/>
      <c r="AL5" s="88"/>
      <c r="AM5" s="88"/>
      <c r="AN5" s="88"/>
      <c r="AO5" s="88"/>
      <c r="AP5" s="88"/>
      <c r="AQ5" s="88"/>
      <c r="AR5" s="128"/>
      <c r="AS5" s="86"/>
      <c r="AT5" s="229" t="s">
        <v>179</v>
      </c>
      <c r="AU5" s="115"/>
      <c r="AV5" s="115"/>
      <c r="AW5" s="116"/>
      <c r="AX5" s="116"/>
      <c r="AY5" s="116"/>
      <c r="AZ5" s="116"/>
      <c r="BA5" s="116"/>
      <c r="BB5" s="116"/>
      <c r="BC5" s="116"/>
      <c r="BD5" s="116"/>
      <c r="BE5" s="140"/>
    </row>
    <row r="6" spans="1:57" x14ac:dyDescent="0.2">
      <c r="A6" s="47" t="s">
        <v>560</v>
      </c>
      <c r="B6" s="12"/>
      <c r="C6" s="12"/>
      <c r="D6" s="12"/>
      <c r="E6" s="12"/>
      <c r="F6" s="12"/>
      <c r="G6" s="12"/>
      <c r="H6" s="12"/>
      <c r="I6" s="12"/>
      <c r="J6" s="12"/>
      <c r="K6" s="23"/>
      <c r="L6" s="47" t="s">
        <v>560</v>
      </c>
      <c r="M6" s="12"/>
      <c r="N6" s="12"/>
      <c r="O6" s="12"/>
      <c r="P6" s="12"/>
      <c r="Q6" s="12"/>
      <c r="R6" s="12"/>
      <c r="S6" s="12"/>
      <c r="T6" s="12"/>
      <c r="U6" s="12"/>
      <c r="V6" s="23"/>
      <c r="W6" s="47" t="s">
        <v>560</v>
      </c>
      <c r="X6" s="12"/>
      <c r="Y6" s="12"/>
      <c r="Z6" s="12"/>
      <c r="AA6" s="12"/>
      <c r="AB6" s="12"/>
      <c r="AC6" s="12"/>
      <c r="AD6" s="12"/>
      <c r="AE6" s="12"/>
      <c r="AF6" s="12"/>
      <c r="AG6" s="23"/>
      <c r="AH6" s="47" t="s">
        <v>560</v>
      </c>
      <c r="AI6" s="24"/>
      <c r="AJ6" s="24"/>
      <c r="AK6" s="24"/>
      <c r="AL6" s="24"/>
      <c r="AM6" s="24"/>
      <c r="AN6" s="24"/>
      <c r="AO6" s="26"/>
      <c r="AP6" s="26"/>
      <c r="AQ6" s="26"/>
      <c r="AR6" s="133"/>
      <c r="AS6" s="117"/>
      <c r="AU6" s="36"/>
      <c r="AV6" s="36"/>
      <c r="AW6" s="112"/>
      <c r="AX6" s="112"/>
      <c r="AY6" s="112"/>
      <c r="AZ6" s="112"/>
      <c r="BA6" s="112"/>
      <c r="BB6" s="112"/>
      <c r="BC6" s="112"/>
      <c r="BD6" s="112"/>
      <c r="BE6" s="138"/>
    </row>
    <row r="7" spans="1:57" x14ac:dyDescent="0.2">
      <c r="A7" s="47" t="s">
        <v>576</v>
      </c>
      <c r="B7" s="12"/>
      <c r="C7" s="12"/>
      <c r="D7" s="12"/>
      <c r="E7" s="12"/>
      <c r="F7" s="12"/>
      <c r="G7" s="12"/>
      <c r="H7" s="12"/>
      <c r="I7" s="12"/>
      <c r="J7" s="12"/>
      <c r="K7" s="23"/>
      <c r="L7" s="47" t="s">
        <v>578</v>
      </c>
      <c r="M7" s="12"/>
      <c r="N7" s="12"/>
      <c r="O7" s="12"/>
      <c r="P7" s="12"/>
      <c r="Q7" s="12"/>
      <c r="R7" s="12"/>
      <c r="S7" s="12"/>
      <c r="T7" s="12"/>
      <c r="U7" s="12"/>
      <c r="V7" s="23"/>
      <c r="W7" s="47" t="s">
        <v>580</v>
      </c>
      <c r="X7" s="12"/>
      <c r="Y7" s="12"/>
      <c r="Z7" s="12"/>
      <c r="AA7" s="12"/>
      <c r="AB7" s="12"/>
      <c r="AC7" s="12"/>
      <c r="AD7" s="12"/>
      <c r="AE7" s="12"/>
      <c r="AF7" s="12"/>
      <c r="AG7" s="23"/>
      <c r="AH7" s="47" t="s">
        <v>581</v>
      </c>
      <c r="AI7" s="24"/>
      <c r="AJ7" s="24"/>
      <c r="AK7" s="24"/>
      <c r="AL7" s="24"/>
      <c r="AM7" s="24"/>
      <c r="AN7" s="24"/>
      <c r="AO7" s="26"/>
      <c r="AP7" s="26"/>
      <c r="AQ7" s="26"/>
      <c r="AR7" s="133"/>
      <c r="AS7" s="24" t="s">
        <v>17</v>
      </c>
      <c r="AT7" s="47" t="s">
        <v>583</v>
      </c>
      <c r="AU7" s="36"/>
      <c r="AV7" s="36"/>
      <c r="AW7" s="112"/>
      <c r="AX7" s="112"/>
      <c r="AY7" s="112"/>
      <c r="AZ7" s="112"/>
      <c r="BA7" s="112"/>
      <c r="BB7" s="112"/>
      <c r="BC7" s="112"/>
      <c r="BD7" s="112"/>
      <c r="BE7" s="138"/>
    </row>
    <row r="8" spans="1:57" x14ac:dyDescent="0.2">
      <c r="A8" s="47" t="s">
        <v>240</v>
      </c>
      <c r="B8" s="118"/>
      <c r="C8" s="12"/>
      <c r="D8" s="12"/>
      <c r="E8" s="12"/>
      <c r="F8" s="12"/>
      <c r="G8" s="12"/>
      <c r="H8" s="12"/>
      <c r="I8" s="12"/>
      <c r="J8" s="12"/>
      <c r="K8" s="23"/>
      <c r="L8" s="47" t="s">
        <v>192</v>
      </c>
      <c r="M8" s="12"/>
      <c r="N8" s="12"/>
      <c r="O8" s="12"/>
      <c r="P8" s="12"/>
      <c r="Q8" s="12"/>
      <c r="R8" s="12"/>
      <c r="S8" s="12"/>
      <c r="T8" s="12"/>
      <c r="U8" s="12"/>
      <c r="V8" s="23"/>
      <c r="W8" s="47" t="s">
        <v>576</v>
      </c>
      <c r="X8" s="12"/>
      <c r="Y8" s="12"/>
      <c r="Z8" s="12"/>
      <c r="AA8" s="12"/>
      <c r="AB8" s="12"/>
      <c r="AC8" s="12"/>
      <c r="AD8" s="12"/>
      <c r="AE8" s="12"/>
      <c r="AF8" s="12"/>
      <c r="AG8" s="23"/>
      <c r="AH8" s="47" t="s">
        <v>579</v>
      </c>
      <c r="AI8" s="24"/>
      <c r="AJ8" s="24"/>
      <c r="AK8" s="24"/>
      <c r="AL8" s="24"/>
      <c r="AM8" s="24"/>
      <c r="AN8" s="24"/>
      <c r="AO8" s="26"/>
      <c r="AP8" s="26"/>
      <c r="AQ8" s="26"/>
      <c r="AR8" s="133"/>
      <c r="AS8" s="24"/>
      <c r="AT8" s="47" t="s">
        <v>582</v>
      </c>
      <c r="AU8" s="36"/>
      <c r="AV8" s="36"/>
      <c r="AW8" s="112"/>
      <c r="AX8" s="112"/>
      <c r="AY8" s="112"/>
      <c r="AZ8" s="112"/>
      <c r="BA8" s="112"/>
      <c r="BB8" s="112"/>
      <c r="BC8" s="112"/>
      <c r="BD8" s="112"/>
      <c r="BE8" s="138"/>
    </row>
    <row r="9" spans="1:57" x14ac:dyDescent="0.2">
      <c r="A9" s="12"/>
      <c r="B9" s="7"/>
      <c r="C9" s="7"/>
      <c r="D9" s="7"/>
      <c r="E9" s="7"/>
      <c r="F9" s="7"/>
      <c r="G9" s="7"/>
      <c r="H9" s="7"/>
      <c r="I9" s="7"/>
      <c r="J9" s="7"/>
      <c r="K9" s="13"/>
      <c r="L9" s="7"/>
      <c r="M9" s="118"/>
      <c r="N9" s="7"/>
      <c r="O9" s="7"/>
      <c r="P9" s="7"/>
      <c r="Q9" s="7"/>
      <c r="R9" s="7"/>
      <c r="S9" s="7"/>
      <c r="T9" s="7"/>
      <c r="U9" s="7"/>
      <c r="V9" s="13"/>
      <c r="W9" s="47" t="s">
        <v>193</v>
      </c>
      <c r="X9" s="7"/>
      <c r="Y9" s="7"/>
      <c r="Z9" s="7"/>
      <c r="AA9" s="7"/>
      <c r="AB9" s="7"/>
      <c r="AC9" s="7"/>
      <c r="AD9" s="7"/>
      <c r="AE9" s="7"/>
      <c r="AF9" s="7"/>
      <c r="AG9" s="13"/>
      <c r="AH9" s="47" t="s">
        <v>194</v>
      </c>
      <c r="AI9" s="90"/>
      <c r="AJ9" s="90"/>
      <c r="AK9" s="90"/>
      <c r="AL9" s="90"/>
      <c r="AM9" s="90"/>
      <c r="AN9" s="90"/>
      <c r="AO9" s="26"/>
      <c r="AP9" s="26"/>
      <c r="AQ9" s="26"/>
      <c r="AR9" s="133"/>
      <c r="AS9" s="90"/>
      <c r="AT9" s="47" t="s">
        <v>194</v>
      </c>
      <c r="AU9" s="36"/>
      <c r="AV9" s="36"/>
      <c r="AW9" s="112"/>
      <c r="AX9" s="112"/>
      <c r="AY9" s="112"/>
      <c r="AZ9" s="112"/>
      <c r="BA9" s="112"/>
      <c r="BB9" s="112"/>
      <c r="BC9" s="112"/>
      <c r="BD9" s="112"/>
      <c r="BE9" s="138"/>
    </row>
    <row r="10" spans="1:57" x14ac:dyDescent="0.2">
      <c r="B10" s="12"/>
      <c r="C10" s="12"/>
      <c r="D10" s="12"/>
      <c r="E10" s="12"/>
      <c r="F10" s="12"/>
      <c r="G10" s="12"/>
      <c r="H10" s="12"/>
      <c r="I10" s="12"/>
      <c r="J10" s="12"/>
      <c r="K10" s="23"/>
      <c r="M10" s="12"/>
      <c r="N10" s="12"/>
      <c r="O10" s="12"/>
      <c r="P10" s="12"/>
      <c r="Q10" s="12"/>
      <c r="R10" s="12"/>
      <c r="S10" s="12"/>
      <c r="T10" s="12"/>
      <c r="U10" s="12"/>
      <c r="V10" s="23"/>
      <c r="W10" s="120"/>
      <c r="X10" s="12"/>
      <c r="Y10" s="12"/>
      <c r="Z10" s="12"/>
      <c r="AA10" s="12"/>
      <c r="AB10" s="12"/>
      <c r="AC10" s="12"/>
      <c r="AD10" s="12"/>
      <c r="AE10" s="12"/>
      <c r="AF10" s="12"/>
      <c r="AG10" s="23"/>
      <c r="AI10" s="24"/>
      <c r="AJ10" s="24"/>
      <c r="AK10" s="24"/>
      <c r="AL10" s="24"/>
      <c r="AM10" s="24"/>
      <c r="AN10" s="24"/>
      <c r="AO10" s="26"/>
      <c r="AP10" s="26"/>
      <c r="AQ10" s="26"/>
      <c r="AR10" s="133"/>
      <c r="AS10" s="120" t="s">
        <v>18</v>
      </c>
      <c r="AU10" s="119"/>
      <c r="AV10" s="119"/>
      <c r="AW10" s="66"/>
      <c r="AX10" s="66"/>
      <c r="AY10" s="66"/>
      <c r="AZ10" s="66"/>
      <c r="BA10" s="66"/>
      <c r="BB10" s="66"/>
      <c r="BC10" s="66"/>
      <c r="BD10" s="66"/>
      <c r="BE10" s="141"/>
    </row>
    <row r="11" spans="1:57" x14ac:dyDescent="0.2">
      <c r="A11" s="38" t="s">
        <v>174</v>
      </c>
      <c r="B11" s="12"/>
      <c r="C11" s="12"/>
      <c r="D11" s="12"/>
      <c r="E11" s="12"/>
      <c r="F11" s="12"/>
      <c r="G11" s="12"/>
      <c r="H11" s="12"/>
      <c r="I11" s="12"/>
      <c r="J11" s="12"/>
      <c r="K11" s="23"/>
      <c r="L11" s="38" t="s">
        <v>200</v>
      </c>
      <c r="M11" s="12"/>
      <c r="N11" s="12"/>
      <c r="O11" s="12"/>
      <c r="P11" s="12"/>
      <c r="Q11" s="12"/>
      <c r="R11" s="12"/>
      <c r="S11" s="12"/>
      <c r="T11" s="12"/>
      <c r="U11" s="12"/>
      <c r="V11" s="23"/>
      <c r="W11" s="120"/>
      <c r="X11" s="12"/>
      <c r="Y11" s="12"/>
      <c r="Z11" s="12"/>
      <c r="AA11" s="12"/>
      <c r="AB11" s="12"/>
      <c r="AC11" s="12"/>
      <c r="AD11" s="12"/>
      <c r="AE11" s="12"/>
      <c r="AF11" s="12"/>
      <c r="AG11" s="23"/>
      <c r="AH11" s="120"/>
      <c r="AT11" s="120"/>
      <c r="AU11" s="119"/>
      <c r="AV11" s="119"/>
      <c r="AW11" s="66"/>
      <c r="AX11" s="66"/>
      <c r="AY11" s="66"/>
      <c r="AZ11" s="66"/>
      <c r="BA11" s="66"/>
      <c r="BB11" s="66"/>
      <c r="BC11" s="66"/>
      <c r="BD11" s="66"/>
      <c r="BE11" s="141"/>
    </row>
    <row r="12" spans="1:57"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24"/>
      <c r="AJ12" s="24"/>
      <c r="AK12" s="24"/>
      <c r="AL12" s="24"/>
      <c r="AM12" s="24"/>
      <c r="AN12" s="24"/>
      <c r="AO12" s="12"/>
      <c r="AP12" s="12"/>
      <c r="AQ12" s="12"/>
      <c r="AR12" s="23"/>
      <c r="AS12" s="24"/>
      <c r="AU12" s="119"/>
      <c r="AV12" s="119"/>
      <c r="AW12" s="66"/>
      <c r="AX12" s="66"/>
      <c r="AY12" s="66"/>
      <c r="AZ12" s="66"/>
      <c r="BA12" s="66"/>
      <c r="BB12" s="66"/>
      <c r="BC12" s="66"/>
      <c r="BD12" s="66"/>
      <c r="BE12" s="141"/>
    </row>
    <row r="13" spans="1:57"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24"/>
      <c r="AI13" s="24"/>
      <c r="AJ13" s="24"/>
      <c r="AK13" s="24"/>
      <c r="AL13" s="24"/>
      <c r="AM13" s="24"/>
      <c r="AN13" s="24"/>
      <c r="AO13" s="12"/>
      <c r="AP13" s="12"/>
      <c r="AQ13" s="12"/>
      <c r="AR13" s="23"/>
      <c r="AS13" s="24"/>
      <c r="AT13" s="111"/>
      <c r="AU13" s="119"/>
      <c r="AV13" s="119"/>
      <c r="AW13" s="66"/>
      <c r="AX13" s="66"/>
      <c r="AY13" s="66"/>
      <c r="AZ13" s="66"/>
      <c r="BA13" s="66"/>
      <c r="BB13" s="66"/>
      <c r="BC13" s="66"/>
      <c r="BD13" s="66"/>
      <c r="BE13" s="141"/>
    </row>
    <row r="14" spans="1:57"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2"/>
      <c r="AI14" s="122"/>
      <c r="AJ14" s="122"/>
      <c r="AK14" s="122"/>
      <c r="AL14" s="122"/>
      <c r="AM14" s="122"/>
      <c r="AN14" s="122"/>
      <c r="AO14" s="121"/>
      <c r="AP14" s="121"/>
      <c r="AQ14" s="121"/>
      <c r="AR14" s="130"/>
      <c r="AS14" s="122"/>
      <c r="AT14" s="123"/>
      <c r="AU14" s="124"/>
      <c r="AV14" s="124"/>
      <c r="AW14" s="125"/>
      <c r="AX14" s="125"/>
      <c r="AY14" s="125"/>
      <c r="AZ14" s="125"/>
      <c r="BA14" s="125"/>
      <c r="BB14" s="125"/>
      <c r="BC14" s="125"/>
      <c r="BD14" s="125"/>
      <c r="BE14" s="142"/>
    </row>
    <row r="15" spans="1:57" x14ac:dyDescent="0.2">
      <c r="A15" s="96"/>
      <c r="B15" s="97"/>
      <c r="C15" s="97"/>
      <c r="D15" s="97"/>
      <c r="E15" s="97"/>
      <c r="F15" s="97"/>
      <c r="G15" s="97"/>
      <c r="H15" s="97"/>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81</v>
      </c>
      <c r="AH15" s="96"/>
      <c r="AI15" s="97"/>
      <c r="AJ15" s="97"/>
      <c r="AK15" s="97"/>
      <c r="AL15" s="97"/>
      <c r="AM15" s="97"/>
      <c r="AN15" s="97"/>
      <c r="AO15" s="93"/>
      <c r="AP15" s="93"/>
      <c r="AQ15" s="93"/>
      <c r="AR15" s="100" t="s">
        <v>81</v>
      </c>
      <c r="AS15" s="96"/>
      <c r="AT15" s="96"/>
      <c r="AU15" s="97" t="s">
        <v>175</v>
      </c>
      <c r="AV15" s="97"/>
      <c r="AW15" s="97"/>
      <c r="AX15" s="97"/>
      <c r="AY15" s="97"/>
      <c r="AZ15" s="97"/>
      <c r="BA15" s="97"/>
      <c r="BB15" s="93"/>
      <c r="BC15" s="93"/>
      <c r="BD15" s="93"/>
      <c r="BE15" s="100" t="s">
        <v>81</v>
      </c>
    </row>
    <row r="16" spans="1:57" x14ac:dyDescent="0.2">
      <c r="A16" s="6"/>
      <c r="B16" s="6"/>
      <c r="C16" s="6"/>
      <c r="BE16" s="74"/>
    </row>
    <row r="17" spans="2:57" x14ac:dyDescent="0.2">
      <c r="B17" s="43" t="s">
        <v>298</v>
      </c>
      <c r="C17" s="220" t="s">
        <v>34</v>
      </c>
      <c r="D17" s="220" t="s">
        <v>533</v>
      </c>
      <c r="E17" s="220" t="s">
        <v>535</v>
      </c>
      <c r="F17" s="220" t="s">
        <v>97</v>
      </c>
      <c r="G17" s="220" t="s">
        <v>278</v>
      </c>
      <c r="H17" s="221">
        <v>300000</v>
      </c>
      <c r="I17" s="222" t="s">
        <v>294</v>
      </c>
      <c r="J17" s="222" t="s">
        <v>294</v>
      </c>
      <c r="K17" s="222" t="s">
        <v>61</v>
      </c>
      <c r="M17" s="43" t="s">
        <v>298</v>
      </c>
      <c r="N17" s="220" t="s">
        <v>34</v>
      </c>
      <c r="O17" s="220" t="s">
        <v>533</v>
      </c>
      <c r="P17" s="220" t="s">
        <v>535</v>
      </c>
      <c r="Q17" s="220" t="s">
        <v>97</v>
      </c>
      <c r="R17" s="220" t="s">
        <v>278</v>
      </c>
      <c r="S17" s="221">
        <v>300000</v>
      </c>
      <c r="T17" s="222" t="s">
        <v>294</v>
      </c>
      <c r="U17" s="222" t="s">
        <v>294</v>
      </c>
      <c r="V17" s="222" t="s">
        <v>61</v>
      </c>
      <c r="X17" s="43" t="s">
        <v>298</v>
      </c>
      <c r="Y17" s="220" t="s">
        <v>34</v>
      </c>
      <c r="Z17" s="220" t="s">
        <v>533</v>
      </c>
      <c r="AA17" s="220" t="s">
        <v>535</v>
      </c>
      <c r="AB17" s="220" t="s">
        <v>97</v>
      </c>
      <c r="AC17" s="220" t="s">
        <v>278</v>
      </c>
      <c r="AD17" s="221">
        <v>300000</v>
      </c>
      <c r="AE17" s="222" t="s">
        <v>294</v>
      </c>
      <c r="AF17" s="222" t="s">
        <v>294</v>
      </c>
      <c r="AG17" s="222" t="s">
        <v>61</v>
      </c>
      <c r="AI17" s="43" t="s">
        <v>298</v>
      </c>
      <c r="AJ17" s="220" t="s">
        <v>34</v>
      </c>
      <c r="AK17" s="220" t="s">
        <v>533</v>
      </c>
      <c r="AL17" s="220" t="s">
        <v>535</v>
      </c>
      <c r="AM17" s="220" t="s">
        <v>97</v>
      </c>
      <c r="AN17" s="220" t="s">
        <v>278</v>
      </c>
      <c r="AO17" s="221">
        <v>300000</v>
      </c>
      <c r="AP17" s="222" t="s">
        <v>294</v>
      </c>
      <c r="AQ17" s="222" t="s">
        <v>294</v>
      </c>
      <c r="AR17" s="222" t="s">
        <v>61</v>
      </c>
      <c r="AU17" s="43" t="s">
        <v>317</v>
      </c>
      <c r="AV17" s="43" t="s">
        <v>298</v>
      </c>
      <c r="AW17" s="220" t="s">
        <v>34</v>
      </c>
      <c r="AX17" s="220" t="s">
        <v>533</v>
      </c>
      <c r="AY17" s="220" t="s">
        <v>535</v>
      </c>
      <c r="AZ17" s="220" t="s">
        <v>97</v>
      </c>
      <c r="BA17" s="220" t="s">
        <v>278</v>
      </c>
      <c r="BB17" s="221">
        <v>300000</v>
      </c>
      <c r="BC17" s="222" t="s">
        <v>294</v>
      </c>
      <c r="BD17" s="222" t="s">
        <v>294</v>
      </c>
      <c r="BE17" s="222" t="s">
        <v>61</v>
      </c>
    </row>
    <row r="18" spans="2:57" x14ac:dyDescent="0.2">
      <c r="B18" s="44"/>
      <c r="C18" s="219" t="s">
        <v>532</v>
      </c>
      <c r="D18" s="219" t="s">
        <v>35</v>
      </c>
      <c r="E18" s="219" t="s">
        <v>35</v>
      </c>
      <c r="F18" s="219" t="s">
        <v>35</v>
      </c>
      <c r="G18" s="219" t="s">
        <v>35</v>
      </c>
      <c r="H18" s="219" t="s">
        <v>36</v>
      </c>
      <c r="I18" s="11" t="s">
        <v>292</v>
      </c>
      <c r="J18" s="11" t="s">
        <v>293</v>
      </c>
      <c r="K18" s="11" t="s">
        <v>111</v>
      </c>
      <c r="M18" s="44"/>
      <c r="N18" s="219" t="s">
        <v>532</v>
      </c>
      <c r="O18" s="219" t="s">
        <v>35</v>
      </c>
      <c r="P18" s="219" t="s">
        <v>35</v>
      </c>
      <c r="Q18" s="219" t="s">
        <v>35</v>
      </c>
      <c r="R18" s="219" t="s">
        <v>35</v>
      </c>
      <c r="S18" s="219" t="s">
        <v>36</v>
      </c>
      <c r="T18" s="11" t="s">
        <v>292</v>
      </c>
      <c r="U18" s="11" t="s">
        <v>293</v>
      </c>
      <c r="V18" s="11" t="s">
        <v>111</v>
      </c>
      <c r="X18" s="44"/>
      <c r="Y18" s="219" t="s">
        <v>532</v>
      </c>
      <c r="Z18" s="219" t="s">
        <v>35</v>
      </c>
      <c r="AA18" s="219" t="s">
        <v>35</v>
      </c>
      <c r="AB18" s="219" t="s">
        <v>35</v>
      </c>
      <c r="AC18" s="219" t="s">
        <v>35</v>
      </c>
      <c r="AD18" s="219" t="s">
        <v>36</v>
      </c>
      <c r="AE18" s="11" t="s">
        <v>292</v>
      </c>
      <c r="AF18" s="11" t="s">
        <v>293</v>
      </c>
      <c r="AG18" s="11" t="s">
        <v>111</v>
      </c>
      <c r="AI18" s="44"/>
      <c r="AJ18" s="219" t="s">
        <v>532</v>
      </c>
      <c r="AK18" s="219" t="s">
        <v>35</v>
      </c>
      <c r="AL18" s="219" t="s">
        <v>35</v>
      </c>
      <c r="AM18" s="219" t="s">
        <v>35</v>
      </c>
      <c r="AN18" s="219" t="s">
        <v>35</v>
      </c>
      <c r="AO18" s="219" t="s">
        <v>36</v>
      </c>
      <c r="AP18" s="11" t="s">
        <v>292</v>
      </c>
      <c r="AQ18" s="11" t="s">
        <v>293</v>
      </c>
      <c r="AR18" s="11" t="s">
        <v>111</v>
      </c>
      <c r="AU18" s="44" t="s">
        <v>69</v>
      </c>
      <c r="AV18" s="44"/>
      <c r="AW18" s="219" t="s">
        <v>532</v>
      </c>
      <c r="AX18" s="219" t="s">
        <v>35</v>
      </c>
      <c r="AY18" s="219" t="s">
        <v>35</v>
      </c>
      <c r="AZ18" s="219" t="s">
        <v>35</v>
      </c>
      <c r="BA18" s="219" t="s">
        <v>35</v>
      </c>
      <c r="BB18" s="219" t="s">
        <v>36</v>
      </c>
      <c r="BC18" s="11" t="s">
        <v>292</v>
      </c>
      <c r="BD18" s="11" t="s">
        <v>293</v>
      </c>
      <c r="BE18" s="11" t="s">
        <v>111</v>
      </c>
    </row>
    <row r="19" spans="2:57" x14ac:dyDescent="0.2">
      <c r="B19" s="45"/>
      <c r="C19" s="223" t="s">
        <v>36</v>
      </c>
      <c r="D19" s="223" t="s">
        <v>534</v>
      </c>
      <c r="E19" s="223" t="s">
        <v>99</v>
      </c>
      <c r="F19" s="223" t="s">
        <v>100</v>
      </c>
      <c r="G19" s="223" t="s">
        <v>279</v>
      </c>
      <c r="H19" s="223" t="s">
        <v>101</v>
      </c>
      <c r="I19" s="224" t="s">
        <v>100</v>
      </c>
      <c r="J19" s="224" t="s">
        <v>101</v>
      </c>
      <c r="K19" s="224" t="s">
        <v>276</v>
      </c>
      <c r="M19" s="45"/>
      <c r="N19" s="223" t="s">
        <v>36</v>
      </c>
      <c r="O19" s="223" t="s">
        <v>534</v>
      </c>
      <c r="P19" s="223" t="s">
        <v>99</v>
      </c>
      <c r="Q19" s="223" t="s">
        <v>100</v>
      </c>
      <c r="R19" s="223" t="s">
        <v>279</v>
      </c>
      <c r="S19" s="223" t="s">
        <v>101</v>
      </c>
      <c r="T19" s="224" t="s">
        <v>100</v>
      </c>
      <c r="U19" s="224" t="s">
        <v>101</v>
      </c>
      <c r="V19" s="224" t="s">
        <v>276</v>
      </c>
      <c r="X19" s="45"/>
      <c r="Y19" s="223" t="s">
        <v>36</v>
      </c>
      <c r="Z19" s="223" t="s">
        <v>534</v>
      </c>
      <c r="AA19" s="223" t="s">
        <v>99</v>
      </c>
      <c r="AB19" s="223" t="s">
        <v>100</v>
      </c>
      <c r="AC19" s="223" t="s">
        <v>279</v>
      </c>
      <c r="AD19" s="223" t="s">
        <v>101</v>
      </c>
      <c r="AE19" s="224" t="s">
        <v>100</v>
      </c>
      <c r="AF19" s="224" t="s">
        <v>101</v>
      </c>
      <c r="AG19" s="224" t="s">
        <v>276</v>
      </c>
      <c r="AI19" s="45"/>
      <c r="AJ19" s="223" t="s">
        <v>36</v>
      </c>
      <c r="AK19" s="223" t="s">
        <v>534</v>
      </c>
      <c r="AL19" s="223" t="s">
        <v>99</v>
      </c>
      <c r="AM19" s="223" t="s">
        <v>100</v>
      </c>
      <c r="AN19" s="223" t="s">
        <v>279</v>
      </c>
      <c r="AO19" s="223" t="s">
        <v>101</v>
      </c>
      <c r="AP19" s="224" t="s">
        <v>100</v>
      </c>
      <c r="AQ19" s="224" t="s">
        <v>101</v>
      </c>
      <c r="AR19" s="224" t="s">
        <v>276</v>
      </c>
      <c r="AU19" s="45"/>
      <c r="AV19" s="45"/>
      <c r="AW19" s="223" t="s">
        <v>36</v>
      </c>
      <c r="AX19" s="223" t="s">
        <v>534</v>
      </c>
      <c r="AY19" s="223" t="s">
        <v>99</v>
      </c>
      <c r="AZ19" s="223" t="s">
        <v>100</v>
      </c>
      <c r="BA19" s="223" t="s">
        <v>279</v>
      </c>
      <c r="BB19" s="223" t="s">
        <v>101</v>
      </c>
      <c r="BC19" s="224" t="s">
        <v>100</v>
      </c>
      <c r="BD19" s="224" t="s">
        <v>101</v>
      </c>
      <c r="BE19" s="224" t="s">
        <v>276</v>
      </c>
    </row>
    <row r="20" spans="2:57" s="323" customFormat="1" ht="15.75" customHeight="1" x14ac:dyDescent="0.25">
      <c r="B20" s="352" t="s">
        <v>72</v>
      </c>
      <c r="C20" s="353">
        <v>85.726683925000003</v>
      </c>
      <c r="D20" s="353">
        <v>64.572925807999994</v>
      </c>
      <c r="E20" s="353">
        <v>55.675566185999998</v>
      </c>
      <c r="F20" s="353">
        <v>76.270357708999995</v>
      </c>
      <c r="G20" s="353">
        <v>119.739803712</v>
      </c>
      <c r="H20" s="353">
        <v>168.30013221799999</v>
      </c>
      <c r="I20" s="354">
        <v>68.524812284000006</v>
      </c>
      <c r="J20" s="354">
        <v>146.214581098</v>
      </c>
      <c r="K20" s="355">
        <v>111.10238006599999</v>
      </c>
      <c r="M20" s="352" t="s">
        <v>72</v>
      </c>
      <c r="N20" s="353">
        <v>63.923965754999998</v>
      </c>
      <c r="O20" s="353">
        <v>45.804404093000002</v>
      </c>
      <c r="P20" s="353">
        <v>38.234716726999999</v>
      </c>
      <c r="Q20" s="353">
        <v>47.375949910000003</v>
      </c>
      <c r="R20" s="353">
        <v>59.628851674000003</v>
      </c>
      <c r="S20" s="353">
        <v>78.814760820000004</v>
      </c>
      <c r="T20" s="354">
        <v>46.319760498000001</v>
      </c>
      <c r="U20" s="354">
        <v>70.088885392999998</v>
      </c>
      <c r="V20" s="355">
        <v>59.346334548000002</v>
      </c>
      <c r="X20" s="352" t="s">
        <v>72</v>
      </c>
      <c r="Y20" s="394">
        <v>44.620076986999997</v>
      </c>
      <c r="Z20" s="394">
        <v>39.762769874</v>
      </c>
      <c r="AA20" s="394">
        <v>39.086391439000003</v>
      </c>
      <c r="AB20" s="394">
        <v>31.724527739999999</v>
      </c>
      <c r="AC20" s="394">
        <v>24.201945612999999</v>
      </c>
      <c r="AD20" s="394">
        <v>23.429893743000001</v>
      </c>
      <c r="AE20" s="395">
        <v>37.200880066000003</v>
      </c>
      <c r="AF20" s="395">
        <v>23.717448768000001</v>
      </c>
      <c r="AG20" s="388">
        <v>27.475988484999998</v>
      </c>
      <c r="AI20" s="352" t="s">
        <v>72</v>
      </c>
      <c r="AJ20" s="394">
        <v>16.597020400000002</v>
      </c>
      <c r="AK20" s="394">
        <v>18.397923813999999</v>
      </c>
      <c r="AL20" s="394">
        <v>17.352242216</v>
      </c>
      <c r="AM20" s="394">
        <v>16.961253678999999</v>
      </c>
      <c r="AN20" s="394">
        <v>11.764682265999999</v>
      </c>
      <c r="AO20" s="394">
        <v>11.710028403000001</v>
      </c>
      <c r="AP20" s="395">
        <v>17.40665014</v>
      </c>
      <c r="AQ20" s="395">
        <v>11.730384538999999</v>
      </c>
      <c r="AR20" s="388">
        <v>13.312657570000001</v>
      </c>
      <c r="AU20" s="396" t="s">
        <v>72</v>
      </c>
      <c r="AV20" s="352" t="s">
        <v>72</v>
      </c>
      <c r="AW20" s="394">
        <v>13.350076831000001</v>
      </c>
      <c r="AX20" s="394">
        <v>12.773685575</v>
      </c>
      <c r="AY20" s="394">
        <v>12.235507168</v>
      </c>
      <c r="AZ20" s="394">
        <v>13.430027833</v>
      </c>
      <c r="BA20" s="394">
        <v>13.832060465</v>
      </c>
      <c r="BB20" s="394">
        <v>11.689964309</v>
      </c>
      <c r="BC20" s="395">
        <v>12.988073420999999</v>
      </c>
      <c r="BD20" s="395">
        <v>12.487799969999999</v>
      </c>
      <c r="BE20" s="388">
        <v>12.627252428</v>
      </c>
    </row>
    <row r="21" spans="2:57" s="323" customFormat="1" ht="15.75" customHeight="1" x14ac:dyDescent="0.25">
      <c r="B21" s="356" t="s">
        <v>176</v>
      </c>
      <c r="C21" s="357">
        <v>85.392147301999998</v>
      </c>
      <c r="D21" s="357">
        <v>64.572925807999994</v>
      </c>
      <c r="E21" s="357">
        <v>55.776904123000001</v>
      </c>
      <c r="F21" s="357">
        <v>79.437542891000007</v>
      </c>
      <c r="G21" s="357">
        <v>122.854072137</v>
      </c>
      <c r="H21" s="357">
        <v>168.30013221799999</v>
      </c>
      <c r="I21" s="358">
        <v>69.440377617999999</v>
      </c>
      <c r="J21" s="358">
        <v>148.657158968</v>
      </c>
      <c r="K21" s="359">
        <v>112.50266347199999</v>
      </c>
      <c r="M21" s="356" t="s">
        <v>176</v>
      </c>
      <c r="N21" s="357">
        <v>63.708340173000003</v>
      </c>
      <c r="O21" s="357">
        <v>45.804404093000002</v>
      </c>
      <c r="P21" s="357">
        <v>38.359649668000003</v>
      </c>
      <c r="Q21" s="357">
        <v>49.267464768000004</v>
      </c>
      <c r="R21" s="357">
        <v>61.642177070000002</v>
      </c>
      <c r="S21" s="357">
        <v>78.814760820000004</v>
      </c>
      <c r="T21" s="358">
        <v>46.946611728000001</v>
      </c>
      <c r="U21" s="358">
        <v>71.392321941000006</v>
      </c>
      <c r="V21" s="359">
        <v>60.235313226999999</v>
      </c>
      <c r="X21" s="356" t="s">
        <v>176</v>
      </c>
      <c r="Y21" s="381">
        <v>44.538479158999998</v>
      </c>
      <c r="Z21" s="381">
        <v>39.762769874</v>
      </c>
      <c r="AA21" s="381">
        <v>38.989298648999998</v>
      </c>
      <c r="AB21" s="381">
        <v>31.296352371000001</v>
      </c>
      <c r="AC21" s="381">
        <v>24.683701745</v>
      </c>
      <c r="AD21" s="381">
        <v>23.429893743000001</v>
      </c>
      <c r="AE21" s="390">
        <v>37.028965018999997</v>
      </c>
      <c r="AF21" s="390">
        <v>23.877757327000001</v>
      </c>
      <c r="AG21" s="382">
        <v>27.582516815999998</v>
      </c>
      <c r="AI21" s="356" t="s">
        <v>176</v>
      </c>
      <c r="AJ21" s="381">
        <v>16.589007514999999</v>
      </c>
      <c r="AK21" s="381">
        <v>18.397923813999999</v>
      </c>
      <c r="AL21" s="381">
        <v>17.421487847000002</v>
      </c>
      <c r="AM21" s="381">
        <v>17.078912632000002</v>
      </c>
      <c r="AN21" s="381">
        <v>11.675773700000001</v>
      </c>
      <c r="AO21" s="381">
        <v>11.710028403000001</v>
      </c>
      <c r="AP21" s="390">
        <v>17.467902571</v>
      </c>
      <c r="AQ21" s="390">
        <v>11.697792530999999</v>
      </c>
      <c r="AR21" s="382">
        <v>13.323260733</v>
      </c>
      <c r="AU21" s="329" t="s">
        <v>73</v>
      </c>
      <c r="AV21" s="356" t="s">
        <v>176</v>
      </c>
      <c r="AW21" s="381">
        <v>13.479303512</v>
      </c>
      <c r="AX21" s="381">
        <v>12.773685575</v>
      </c>
      <c r="AY21" s="381">
        <v>12.362570991</v>
      </c>
      <c r="AZ21" s="381">
        <v>13.645113492</v>
      </c>
      <c r="BA21" s="381">
        <v>13.815643701000001</v>
      </c>
      <c r="BB21" s="381">
        <v>11.689964309</v>
      </c>
      <c r="BC21" s="390">
        <v>13.110212524</v>
      </c>
      <c r="BD21" s="390">
        <v>12.449262695</v>
      </c>
      <c r="BE21" s="382">
        <v>12.635455492</v>
      </c>
    </row>
    <row r="22" spans="2:57" s="323" customFormat="1" ht="15.75" customHeight="1" x14ac:dyDescent="0.25">
      <c r="B22" s="360" t="s">
        <v>456</v>
      </c>
      <c r="C22" s="361"/>
      <c r="D22" s="361"/>
      <c r="E22" s="361"/>
      <c r="F22" s="361"/>
      <c r="G22" s="361"/>
      <c r="H22" s="361"/>
      <c r="I22" s="362"/>
      <c r="J22" s="362"/>
      <c r="K22" s="363"/>
      <c r="M22" s="360" t="s">
        <v>456</v>
      </c>
      <c r="N22" s="361"/>
      <c r="O22" s="361"/>
      <c r="P22" s="361"/>
      <c r="Q22" s="361"/>
      <c r="R22" s="361"/>
      <c r="S22" s="361"/>
      <c r="T22" s="362"/>
      <c r="U22" s="362"/>
      <c r="V22" s="363"/>
      <c r="X22" s="360" t="s">
        <v>456</v>
      </c>
      <c r="Y22" s="383"/>
      <c r="Z22" s="383"/>
      <c r="AA22" s="383"/>
      <c r="AB22" s="383"/>
      <c r="AC22" s="383"/>
      <c r="AD22" s="383"/>
      <c r="AE22" s="391"/>
      <c r="AF22" s="391"/>
      <c r="AG22" s="384"/>
      <c r="AI22" s="360" t="s">
        <v>456</v>
      </c>
      <c r="AJ22" s="383"/>
      <c r="AK22" s="383"/>
      <c r="AL22" s="383"/>
      <c r="AM22" s="383"/>
      <c r="AN22" s="383"/>
      <c r="AO22" s="383"/>
      <c r="AP22" s="391"/>
      <c r="AQ22" s="391"/>
      <c r="AR22" s="384"/>
      <c r="AU22" s="364" t="s">
        <v>37</v>
      </c>
      <c r="AV22" s="360" t="s">
        <v>456</v>
      </c>
      <c r="AW22" s="383"/>
      <c r="AX22" s="383"/>
      <c r="AY22" s="383"/>
      <c r="AZ22" s="383"/>
      <c r="BA22" s="383"/>
      <c r="BB22" s="383"/>
      <c r="BC22" s="391"/>
      <c r="BD22" s="391"/>
      <c r="BE22" s="384"/>
    </row>
    <row r="23" spans="2:57" s="351" customFormat="1" ht="15.75" customHeight="1" x14ac:dyDescent="0.25">
      <c r="B23" s="364" t="s">
        <v>102</v>
      </c>
      <c r="C23" s="365">
        <v>106.553973985</v>
      </c>
      <c r="D23" s="365">
        <v>70.418433231999998</v>
      </c>
      <c r="E23" s="365">
        <v>58.365498387000002</v>
      </c>
      <c r="F23" s="365">
        <v>94.196158788999995</v>
      </c>
      <c r="G23" s="365">
        <v>140.96416255899999</v>
      </c>
      <c r="H23" s="365">
        <v>364.637867245</v>
      </c>
      <c r="I23" s="366">
        <v>81.562353415999993</v>
      </c>
      <c r="J23" s="366">
        <v>277.87621806499999</v>
      </c>
      <c r="K23" s="367">
        <v>171.076672231</v>
      </c>
      <c r="M23" s="364" t="s">
        <v>102</v>
      </c>
      <c r="N23" s="365">
        <v>88.073916104000006</v>
      </c>
      <c r="O23" s="365">
        <v>49.081662907000002</v>
      </c>
      <c r="P23" s="365">
        <v>41.410662291999998</v>
      </c>
      <c r="Q23" s="365">
        <v>67.305191765999993</v>
      </c>
      <c r="R23" s="365">
        <v>69.987496101000005</v>
      </c>
      <c r="S23" s="365">
        <v>121.902751133</v>
      </c>
      <c r="T23" s="366">
        <v>59.254381328999997</v>
      </c>
      <c r="U23" s="366">
        <v>101.765144209</v>
      </c>
      <c r="V23" s="367">
        <v>78.638249036999994</v>
      </c>
      <c r="X23" s="364" t="s">
        <v>102</v>
      </c>
      <c r="Y23" s="385">
        <v>45.993548019000002</v>
      </c>
      <c r="Z23" s="385">
        <v>43.583993982000003</v>
      </c>
      <c r="AA23" s="385">
        <v>43.438341156</v>
      </c>
      <c r="AB23" s="385">
        <v>43.895166670999998</v>
      </c>
      <c r="AC23" s="385">
        <v>23.766670747999999</v>
      </c>
      <c r="AD23" s="385">
        <v>15.006357646</v>
      </c>
      <c r="AE23" s="392">
        <v>44.059498314999999</v>
      </c>
      <c r="AF23" s="392">
        <v>16.730169378999999</v>
      </c>
      <c r="AG23" s="386">
        <v>23.818539001000001</v>
      </c>
      <c r="AI23" s="364" t="s">
        <v>102</v>
      </c>
      <c r="AJ23" s="385">
        <v>14.922975367999999</v>
      </c>
      <c r="AK23" s="385">
        <v>17.194311544000001</v>
      </c>
      <c r="AL23" s="385">
        <v>16.762271517999999</v>
      </c>
      <c r="AM23" s="385">
        <v>15.810517345999999</v>
      </c>
      <c r="AN23" s="385">
        <v>13.584459472000001</v>
      </c>
      <c r="AO23" s="385">
        <v>9.1182100599999991</v>
      </c>
      <c r="AP23" s="392">
        <v>16.113654132000001</v>
      </c>
      <c r="AQ23" s="392">
        <v>9.9970568600000007</v>
      </c>
      <c r="AR23" s="386">
        <v>11.583510094999999</v>
      </c>
      <c r="AU23" s="368" t="s">
        <v>38</v>
      </c>
      <c r="AV23" s="364" t="s">
        <v>102</v>
      </c>
      <c r="AW23" s="385">
        <v>21.740099177000001</v>
      </c>
      <c r="AX23" s="385">
        <v>8.9217156959999997</v>
      </c>
      <c r="AY23" s="385">
        <v>10.749971894</v>
      </c>
      <c r="AZ23" s="385">
        <v>11.746477761</v>
      </c>
      <c r="BA23" s="385">
        <v>12.298010974</v>
      </c>
      <c r="BB23" s="385">
        <v>9.3066148680000005</v>
      </c>
      <c r="BC23" s="392">
        <v>12.476028024</v>
      </c>
      <c r="BD23" s="392">
        <v>9.8952472199999999</v>
      </c>
      <c r="BE23" s="386">
        <v>10.564620708</v>
      </c>
    </row>
    <row r="24" spans="2:57" s="323" customFormat="1" ht="15.75" customHeight="1" x14ac:dyDescent="0.25">
      <c r="B24" s="368" t="s">
        <v>103</v>
      </c>
      <c r="C24" s="369">
        <v>66.638598107000007</v>
      </c>
      <c r="D24" s="369">
        <v>54.929116489999998</v>
      </c>
      <c r="E24" s="369">
        <v>66.32685008</v>
      </c>
      <c r="F24" s="369">
        <v>80.492920169000001</v>
      </c>
      <c r="G24" s="369">
        <v>102.31444629799999</v>
      </c>
      <c r="H24" s="369" t="s">
        <v>84</v>
      </c>
      <c r="I24" s="370">
        <v>64.812068590999999</v>
      </c>
      <c r="J24" s="370">
        <v>102.31444629799999</v>
      </c>
      <c r="K24" s="355">
        <v>75.499776639999993</v>
      </c>
      <c r="M24" s="368" t="s">
        <v>103</v>
      </c>
      <c r="N24" s="369">
        <v>46.031708182000003</v>
      </c>
      <c r="O24" s="369">
        <v>43.066042725000003</v>
      </c>
      <c r="P24" s="369">
        <v>41.287458184999998</v>
      </c>
      <c r="Q24" s="369">
        <v>45.127512953</v>
      </c>
      <c r="R24" s="369">
        <v>65.357719568999997</v>
      </c>
      <c r="S24" s="369" t="s">
        <v>84</v>
      </c>
      <c r="T24" s="370">
        <v>44.052467679000003</v>
      </c>
      <c r="U24" s="370">
        <v>65.357719568999997</v>
      </c>
      <c r="V24" s="355">
        <v>50.124197686999999</v>
      </c>
      <c r="X24" s="368" t="s">
        <v>103</v>
      </c>
      <c r="Y24" s="387">
        <v>41.147637557000003</v>
      </c>
      <c r="Z24" s="387">
        <v>39.201556031999999</v>
      </c>
      <c r="AA24" s="387">
        <v>28.257244947</v>
      </c>
      <c r="AB24" s="387">
        <v>30.642085524999999</v>
      </c>
      <c r="AC24" s="387">
        <v>42.052539463999999</v>
      </c>
      <c r="AD24" s="387" t="s">
        <v>84</v>
      </c>
      <c r="AE24" s="393">
        <v>36.017453592000003</v>
      </c>
      <c r="AF24" s="393">
        <v>42.052539463999999</v>
      </c>
      <c r="AG24" s="388">
        <v>38.348229519</v>
      </c>
      <c r="AI24" s="368" t="s">
        <v>103</v>
      </c>
      <c r="AJ24" s="387">
        <v>15.687541623</v>
      </c>
      <c r="AK24" s="387">
        <v>16.115433067000001</v>
      </c>
      <c r="AL24" s="387">
        <v>12.793516673999999</v>
      </c>
      <c r="AM24" s="387">
        <v>18.301020270999999</v>
      </c>
      <c r="AN24" s="387">
        <v>14.182720948</v>
      </c>
      <c r="AO24" s="387" t="s">
        <v>84</v>
      </c>
      <c r="AP24" s="393">
        <v>16.293936917</v>
      </c>
      <c r="AQ24" s="393">
        <v>14.182720948</v>
      </c>
      <c r="AR24" s="388">
        <v>15.478576297</v>
      </c>
      <c r="AU24" s="364" t="s">
        <v>39</v>
      </c>
      <c r="AV24" s="368" t="s">
        <v>103</v>
      </c>
      <c r="AW24" s="387">
        <v>12.241466322000001</v>
      </c>
      <c r="AX24" s="387">
        <v>23.085951777999998</v>
      </c>
      <c r="AY24" s="387">
        <v>21.197721661999999</v>
      </c>
      <c r="AZ24" s="387">
        <v>7.1208472309999999</v>
      </c>
      <c r="BA24" s="387">
        <v>7.6440077989999997</v>
      </c>
      <c r="BB24" s="387" t="s">
        <v>84</v>
      </c>
      <c r="BC24" s="393">
        <v>15.658153800999999</v>
      </c>
      <c r="BD24" s="393">
        <v>7.6440077989999997</v>
      </c>
      <c r="BE24" s="388">
        <v>12.563056403999999</v>
      </c>
    </row>
    <row r="25" spans="2:57" s="351" customFormat="1" ht="15.75" customHeight="1" x14ac:dyDescent="0.25">
      <c r="B25" s="364" t="s">
        <v>41</v>
      </c>
      <c r="C25" s="365">
        <v>26.012150103</v>
      </c>
      <c r="D25" s="365">
        <v>78.417618653999995</v>
      </c>
      <c r="E25" s="365">
        <v>33.503933115000002</v>
      </c>
      <c r="F25" s="365">
        <v>61.249595321000001</v>
      </c>
      <c r="G25" s="365">
        <v>82.051054484999995</v>
      </c>
      <c r="H25" s="365">
        <v>205.24296015199999</v>
      </c>
      <c r="I25" s="366">
        <v>56.525241991999998</v>
      </c>
      <c r="J25" s="366">
        <v>121.794656291</v>
      </c>
      <c r="K25" s="367">
        <v>83.534358214999997</v>
      </c>
      <c r="M25" s="364" t="s">
        <v>41</v>
      </c>
      <c r="N25" s="365">
        <v>25.796642898999998</v>
      </c>
      <c r="O25" s="365">
        <v>44.288979052999998</v>
      </c>
      <c r="P25" s="365">
        <v>24.323956736</v>
      </c>
      <c r="Q25" s="365">
        <v>37.691504078000001</v>
      </c>
      <c r="R25" s="365">
        <v>46.142027120999998</v>
      </c>
      <c r="S25" s="365">
        <v>119.863437226</v>
      </c>
      <c r="T25" s="366">
        <v>35.030648454999998</v>
      </c>
      <c r="U25" s="366">
        <v>69.925686866999996</v>
      </c>
      <c r="V25" s="367">
        <v>49.470553549999998</v>
      </c>
      <c r="X25" s="364" t="s">
        <v>41</v>
      </c>
      <c r="Y25" s="385">
        <v>34.467831328000003</v>
      </c>
      <c r="Z25" s="385">
        <v>29.197179514999998</v>
      </c>
      <c r="AA25" s="385">
        <v>44.263675262</v>
      </c>
      <c r="AB25" s="385">
        <v>30.073410018000001</v>
      </c>
      <c r="AC25" s="385">
        <v>21.547554704</v>
      </c>
      <c r="AD25" s="385">
        <v>37.250479974999998</v>
      </c>
      <c r="AE25" s="392">
        <v>32.445731496999997</v>
      </c>
      <c r="AF25" s="392">
        <v>30.08456193</v>
      </c>
      <c r="AG25" s="386">
        <v>31.021138094000001</v>
      </c>
      <c r="AI25" s="364" t="s">
        <v>41</v>
      </c>
      <c r="AJ25" s="385">
        <v>58.144350418000002</v>
      </c>
      <c r="AK25" s="385">
        <v>17.704784496999999</v>
      </c>
      <c r="AL25" s="385">
        <v>22.140676190000001</v>
      </c>
      <c r="AM25" s="385">
        <v>22.281941248999999</v>
      </c>
      <c r="AN25" s="385">
        <v>10.120408103999999</v>
      </c>
      <c r="AO25" s="385">
        <v>9.8671031770000006</v>
      </c>
      <c r="AP25" s="392">
        <v>20.777181229</v>
      </c>
      <c r="AQ25" s="392">
        <v>9.9826970750000008</v>
      </c>
      <c r="AR25" s="386">
        <v>14.264412671000001</v>
      </c>
      <c r="AU25" s="368" t="s">
        <v>40</v>
      </c>
      <c r="AV25" s="364" t="s">
        <v>41</v>
      </c>
      <c r="AW25" s="385">
        <v>6.5593315539999999</v>
      </c>
      <c r="AX25" s="385">
        <v>9.5763884479999994</v>
      </c>
      <c r="AY25" s="385">
        <v>6.1959508840000002</v>
      </c>
      <c r="AZ25" s="385">
        <v>9.1822048279999997</v>
      </c>
      <c r="BA25" s="385">
        <v>24.567788713999999</v>
      </c>
      <c r="BB25" s="385">
        <v>11.283171318999999</v>
      </c>
      <c r="BC25" s="392">
        <v>8.7505476630000008</v>
      </c>
      <c r="BD25" s="392">
        <v>17.345511798</v>
      </c>
      <c r="BE25" s="386">
        <v>13.936252823</v>
      </c>
    </row>
    <row r="26" spans="2:57" s="323" customFormat="1" ht="15.75" customHeight="1" x14ac:dyDescent="0.25">
      <c r="B26" s="368" t="s">
        <v>104</v>
      </c>
      <c r="C26" s="369">
        <v>59.038088318</v>
      </c>
      <c r="D26" s="369">
        <v>60.361975641000001</v>
      </c>
      <c r="E26" s="369">
        <v>32.769441026000003</v>
      </c>
      <c r="F26" s="369">
        <v>63.615252732000002</v>
      </c>
      <c r="G26" s="369">
        <v>214.22977826600001</v>
      </c>
      <c r="H26" s="369" t="s">
        <v>84</v>
      </c>
      <c r="I26" s="370">
        <v>54.092317260999998</v>
      </c>
      <c r="J26" s="370">
        <v>214.22977826600001</v>
      </c>
      <c r="K26" s="355">
        <v>118.51618431</v>
      </c>
      <c r="M26" s="368" t="s">
        <v>104</v>
      </c>
      <c r="N26" s="369">
        <v>40.465609909999998</v>
      </c>
      <c r="O26" s="369">
        <v>46.192507517000003</v>
      </c>
      <c r="P26" s="369">
        <v>21.805774026000002</v>
      </c>
      <c r="Q26" s="369">
        <v>50.699426025999998</v>
      </c>
      <c r="R26" s="369">
        <v>94.295837786000007</v>
      </c>
      <c r="S26" s="369" t="s">
        <v>84</v>
      </c>
      <c r="T26" s="370">
        <v>40.198347466999998</v>
      </c>
      <c r="U26" s="370">
        <v>94.295837786000007</v>
      </c>
      <c r="V26" s="355">
        <v>61.961959192000002</v>
      </c>
      <c r="X26" s="368" t="s">
        <v>104</v>
      </c>
      <c r="Y26" s="387">
        <v>55.999095506000003</v>
      </c>
      <c r="Z26" s="387">
        <v>49.565999650000002</v>
      </c>
      <c r="AA26" s="387">
        <v>35.041362427000003</v>
      </c>
      <c r="AB26" s="387">
        <v>29.115047790999999</v>
      </c>
      <c r="AC26" s="387">
        <v>30.318046192000001</v>
      </c>
      <c r="AD26" s="387" t="s">
        <v>84</v>
      </c>
      <c r="AE26" s="393">
        <v>44.012630749000003</v>
      </c>
      <c r="AF26" s="393">
        <v>30.318046192000001</v>
      </c>
      <c r="AG26" s="388">
        <v>34.053879357</v>
      </c>
      <c r="AI26" s="368" t="s">
        <v>104</v>
      </c>
      <c r="AJ26" s="387">
        <v>11.423627223</v>
      </c>
      <c r="AK26" s="387">
        <v>18.795793034999999</v>
      </c>
      <c r="AL26" s="387">
        <v>20.877774966</v>
      </c>
      <c r="AM26" s="387">
        <v>25.782048167999999</v>
      </c>
      <c r="AN26" s="387">
        <v>9.2757723829999996</v>
      </c>
      <c r="AO26" s="387" t="s">
        <v>84</v>
      </c>
      <c r="AP26" s="393">
        <v>19.322550177</v>
      </c>
      <c r="AQ26" s="393">
        <v>9.2757723829999996</v>
      </c>
      <c r="AR26" s="388">
        <v>12.016497049</v>
      </c>
      <c r="AU26" s="364" t="s">
        <v>41</v>
      </c>
      <c r="AV26" s="368" t="s">
        <v>104</v>
      </c>
      <c r="AW26" s="387">
        <v>1.1188087849999999</v>
      </c>
      <c r="AX26" s="387">
        <v>8.164045024</v>
      </c>
      <c r="AY26" s="387">
        <v>10.623877511</v>
      </c>
      <c r="AZ26" s="387">
        <v>24.799869546</v>
      </c>
      <c r="BA26" s="387">
        <v>4.4223954870000002</v>
      </c>
      <c r="BB26" s="387" t="s">
        <v>84</v>
      </c>
      <c r="BC26" s="393">
        <v>10.979157046999999</v>
      </c>
      <c r="BD26" s="393">
        <v>4.4223954870000002</v>
      </c>
      <c r="BE26" s="388">
        <v>6.2110563399999998</v>
      </c>
    </row>
    <row r="27" spans="2:57" s="351" customFormat="1" ht="15.75" customHeight="1" x14ac:dyDescent="0.25">
      <c r="B27" s="364" t="s">
        <v>44</v>
      </c>
      <c r="C27" s="365">
        <v>61.054373288999997</v>
      </c>
      <c r="D27" s="365">
        <v>70.220620699999998</v>
      </c>
      <c r="E27" s="365" t="s">
        <v>84</v>
      </c>
      <c r="F27" s="365">
        <v>49.112736826999999</v>
      </c>
      <c r="G27" s="365" t="s">
        <v>84</v>
      </c>
      <c r="H27" s="365" t="s">
        <v>84</v>
      </c>
      <c r="I27" s="366">
        <v>57.060603262999997</v>
      </c>
      <c r="J27" s="366" t="s">
        <v>84</v>
      </c>
      <c r="K27" s="367">
        <v>57.060603262999997</v>
      </c>
      <c r="M27" s="364" t="s">
        <v>44</v>
      </c>
      <c r="N27" s="365">
        <v>61.054373288999997</v>
      </c>
      <c r="O27" s="365">
        <v>70.220620699999998</v>
      </c>
      <c r="P27" s="365" t="s">
        <v>84</v>
      </c>
      <c r="Q27" s="365">
        <v>27.944395586999999</v>
      </c>
      <c r="R27" s="365" t="s">
        <v>84</v>
      </c>
      <c r="S27" s="365" t="s">
        <v>84</v>
      </c>
      <c r="T27" s="366">
        <v>47.801316598</v>
      </c>
      <c r="U27" s="366" t="s">
        <v>84</v>
      </c>
      <c r="V27" s="367">
        <v>47.801316598</v>
      </c>
      <c r="X27" s="364" t="s">
        <v>44</v>
      </c>
      <c r="Y27" s="385">
        <v>74.125864069000002</v>
      </c>
      <c r="Z27" s="385">
        <v>57.841239457</v>
      </c>
      <c r="AA27" s="385" t="s">
        <v>84</v>
      </c>
      <c r="AB27" s="385">
        <v>30.398842136999999</v>
      </c>
      <c r="AC27" s="385" t="s">
        <v>84</v>
      </c>
      <c r="AD27" s="385" t="s">
        <v>84</v>
      </c>
      <c r="AE27" s="392">
        <v>54.974863337999999</v>
      </c>
      <c r="AF27" s="392" t="s">
        <v>84</v>
      </c>
      <c r="AG27" s="386">
        <v>54.974863337999999</v>
      </c>
      <c r="AI27" s="364" t="s">
        <v>44</v>
      </c>
      <c r="AJ27" s="385">
        <v>23.568283841</v>
      </c>
      <c r="AK27" s="385">
        <v>28.168486872999999</v>
      </c>
      <c r="AL27" s="385" t="s">
        <v>84</v>
      </c>
      <c r="AM27" s="385">
        <v>9.1373127469999993</v>
      </c>
      <c r="AN27" s="385" t="s">
        <v>84</v>
      </c>
      <c r="AO27" s="385" t="s">
        <v>84</v>
      </c>
      <c r="AP27" s="392">
        <v>18.894669781000001</v>
      </c>
      <c r="AQ27" s="392" t="s">
        <v>84</v>
      </c>
      <c r="AR27" s="386">
        <v>18.894669781000001</v>
      </c>
      <c r="AU27" s="368" t="s">
        <v>42</v>
      </c>
      <c r="AV27" s="364" t="s">
        <v>44</v>
      </c>
      <c r="AW27" s="385">
        <v>2.3058520900000001</v>
      </c>
      <c r="AX27" s="385">
        <v>13.990273670000001</v>
      </c>
      <c r="AY27" s="385" t="s">
        <v>84</v>
      </c>
      <c r="AZ27" s="385">
        <v>17.362314622</v>
      </c>
      <c r="BA27" s="385" t="s">
        <v>84</v>
      </c>
      <c r="BB27" s="385" t="s">
        <v>84</v>
      </c>
      <c r="BC27" s="392">
        <v>9.9033572190000001</v>
      </c>
      <c r="BD27" s="392" t="s">
        <v>84</v>
      </c>
      <c r="BE27" s="386">
        <v>9.9033572190000001</v>
      </c>
    </row>
    <row r="28" spans="2:57" s="323" customFormat="1" ht="15.75" customHeight="1" x14ac:dyDescent="0.25">
      <c r="B28" s="368" t="s">
        <v>105</v>
      </c>
      <c r="C28" s="369">
        <v>82.816512293000002</v>
      </c>
      <c r="D28" s="369">
        <v>88.413953292000002</v>
      </c>
      <c r="E28" s="369">
        <v>68.009688103000002</v>
      </c>
      <c r="F28" s="369">
        <v>91.210504791999995</v>
      </c>
      <c r="G28" s="369">
        <v>112.978579747</v>
      </c>
      <c r="H28" s="369">
        <v>176.10484412299999</v>
      </c>
      <c r="I28" s="370">
        <v>83.170837492000004</v>
      </c>
      <c r="J28" s="370">
        <v>137.07160383499999</v>
      </c>
      <c r="K28" s="355">
        <v>103.12695019900001</v>
      </c>
      <c r="M28" s="368" t="s">
        <v>105</v>
      </c>
      <c r="N28" s="369">
        <v>65.138917645000006</v>
      </c>
      <c r="O28" s="369">
        <v>59.788074676000001</v>
      </c>
      <c r="P28" s="369">
        <v>50.040049445999998</v>
      </c>
      <c r="Q28" s="369">
        <v>54.774915729</v>
      </c>
      <c r="R28" s="369">
        <v>54.897381971999998</v>
      </c>
      <c r="S28" s="369">
        <v>126.045370697</v>
      </c>
      <c r="T28" s="370">
        <v>56.453994717999997</v>
      </c>
      <c r="U28" s="370">
        <v>82.052009655000006</v>
      </c>
      <c r="V28" s="355">
        <v>65.931352941</v>
      </c>
      <c r="X28" s="368" t="s">
        <v>105</v>
      </c>
      <c r="Y28" s="387">
        <v>50.793290079000002</v>
      </c>
      <c r="Z28" s="387">
        <v>33.552581693</v>
      </c>
      <c r="AA28" s="387">
        <v>37.390311259999997</v>
      </c>
      <c r="AB28" s="387">
        <v>24.129445176000001</v>
      </c>
      <c r="AC28" s="387">
        <v>20.692112521999999</v>
      </c>
      <c r="AD28" s="387">
        <v>37.672805199999999</v>
      </c>
      <c r="AE28" s="393">
        <v>33.491080799000002</v>
      </c>
      <c r="AF28" s="393">
        <v>29.018573191000002</v>
      </c>
      <c r="AG28" s="388">
        <v>31.290144788999999</v>
      </c>
      <c r="AI28" s="368" t="s">
        <v>105</v>
      </c>
      <c r="AJ28" s="387">
        <v>15.967798176000001</v>
      </c>
      <c r="AK28" s="387">
        <v>21.792923799</v>
      </c>
      <c r="AL28" s="387">
        <v>17.154042067999999</v>
      </c>
      <c r="AM28" s="387">
        <v>12.704809594</v>
      </c>
      <c r="AN28" s="387">
        <v>16.819777862999999</v>
      </c>
      <c r="AO28" s="387">
        <v>18.182741474</v>
      </c>
      <c r="AP28" s="393">
        <v>17.425060694999999</v>
      </c>
      <c r="AQ28" s="393">
        <v>17.488105305000001</v>
      </c>
      <c r="AR28" s="388">
        <v>17.456085159000001</v>
      </c>
      <c r="AU28" s="364" t="s">
        <v>43</v>
      </c>
      <c r="AV28" s="368" t="s">
        <v>105</v>
      </c>
      <c r="AW28" s="387">
        <v>11.893416555</v>
      </c>
      <c r="AX28" s="387">
        <v>12.277389369</v>
      </c>
      <c r="AY28" s="387">
        <v>19.033471893000002</v>
      </c>
      <c r="AZ28" s="387">
        <v>23.219042658999999</v>
      </c>
      <c r="BA28" s="387">
        <v>11.079074464</v>
      </c>
      <c r="BB28" s="387">
        <v>15.718504184</v>
      </c>
      <c r="BC28" s="393">
        <v>16.961009224000001</v>
      </c>
      <c r="BD28" s="393">
        <v>13.354012821</v>
      </c>
      <c r="BE28" s="388">
        <v>15.185994183</v>
      </c>
    </row>
    <row r="29" spans="2:57" s="351" customFormat="1" ht="15.75" customHeight="1" x14ac:dyDescent="0.25">
      <c r="B29" s="364" t="s">
        <v>106</v>
      </c>
      <c r="C29" s="365">
        <v>23.015191707</v>
      </c>
      <c r="D29" s="365">
        <v>46.129574677999997</v>
      </c>
      <c r="E29" s="365">
        <v>50.027362310000001</v>
      </c>
      <c r="F29" s="365">
        <v>63.248762609000003</v>
      </c>
      <c r="G29" s="365">
        <v>145.05931137100001</v>
      </c>
      <c r="H29" s="365">
        <v>154.818802353</v>
      </c>
      <c r="I29" s="366">
        <v>53.773434278000003</v>
      </c>
      <c r="J29" s="366">
        <v>148.35614104699999</v>
      </c>
      <c r="K29" s="367">
        <v>108.220408324</v>
      </c>
      <c r="M29" s="364" t="s">
        <v>106</v>
      </c>
      <c r="N29" s="365">
        <v>22.951496994999999</v>
      </c>
      <c r="O29" s="365">
        <v>38.348529634999998</v>
      </c>
      <c r="P29" s="365">
        <v>35.510706206999998</v>
      </c>
      <c r="Q29" s="365">
        <v>35.891225304000002</v>
      </c>
      <c r="R29" s="365">
        <v>69.696016943999993</v>
      </c>
      <c r="S29" s="365">
        <v>64.941950136000003</v>
      </c>
      <c r="T29" s="366">
        <v>36.361318134999998</v>
      </c>
      <c r="U29" s="366">
        <v>68.090057314000006</v>
      </c>
      <c r="V29" s="367">
        <v>54.626114074999997</v>
      </c>
      <c r="X29" s="364" t="s">
        <v>106</v>
      </c>
      <c r="Y29" s="385">
        <v>66.443600340000003</v>
      </c>
      <c r="Z29" s="385">
        <v>51.923616803000002</v>
      </c>
      <c r="AA29" s="385">
        <v>40.624957502000001</v>
      </c>
      <c r="AB29" s="385">
        <v>28.136378615000002</v>
      </c>
      <c r="AC29" s="385">
        <v>27.111678161</v>
      </c>
      <c r="AD29" s="385">
        <v>16.945259147000002</v>
      </c>
      <c r="AE29" s="392">
        <v>37.844839544999999</v>
      </c>
      <c r="AF29" s="392">
        <v>23.527781123</v>
      </c>
      <c r="AG29" s="386">
        <v>26.546563877000001</v>
      </c>
      <c r="AI29" s="364" t="s">
        <v>106</v>
      </c>
      <c r="AJ29" s="385">
        <v>23.246951827</v>
      </c>
      <c r="AK29" s="385">
        <v>16.589893343</v>
      </c>
      <c r="AL29" s="385">
        <v>19.059454641999999</v>
      </c>
      <c r="AM29" s="385">
        <v>16.687438547999999</v>
      </c>
      <c r="AN29" s="385">
        <v>7.1256569340000002</v>
      </c>
      <c r="AO29" s="385">
        <v>13.61778372</v>
      </c>
      <c r="AP29" s="392">
        <v>17.326391853000001</v>
      </c>
      <c r="AQ29" s="392">
        <v>9.41428127</v>
      </c>
      <c r="AR29" s="386">
        <v>11.082566910000001</v>
      </c>
      <c r="AU29" s="368" t="s">
        <v>44</v>
      </c>
      <c r="AV29" s="364" t="s">
        <v>106</v>
      </c>
      <c r="AW29" s="385">
        <v>10.032697101</v>
      </c>
      <c r="AX29" s="385">
        <v>14.618688454000001</v>
      </c>
      <c r="AY29" s="385">
        <v>11.298155331</v>
      </c>
      <c r="AZ29" s="385">
        <v>11.922313234000001</v>
      </c>
      <c r="BA29" s="385">
        <v>13.80923033</v>
      </c>
      <c r="BB29" s="385">
        <v>11.384026319</v>
      </c>
      <c r="BC29" s="392">
        <v>12.448251388999999</v>
      </c>
      <c r="BD29" s="392">
        <v>12.954290015</v>
      </c>
      <c r="BE29" s="386">
        <v>12.847590675999999</v>
      </c>
    </row>
    <row r="30" spans="2:57" s="323" customFormat="1" ht="15.75" customHeight="1" x14ac:dyDescent="0.25">
      <c r="B30" s="368" t="s">
        <v>107</v>
      </c>
      <c r="C30" s="369">
        <v>56.546151354999999</v>
      </c>
      <c r="D30" s="369">
        <v>53.057141063000003</v>
      </c>
      <c r="E30" s="369">
        <v>49.931137636000003</v>
      </c>
      <c r="F30" s="369">
        <v>50.961326218000004</v>
      </c>
      <c r="G30" s="369">
        <v>144.05036785300001</v>
      </c>
      <c r="H30" s="369">
        <v>121.854672533</v>
      </c>
      <c r="I30" s="370">
        <v>51.654323634000001</v>
      </c>
      <c r="J30" s="370">
        <v>136.41812366600001</v>
      </c>
      <c r="K30" s="355">
        <v>87.494369746000004</v>
      </c>
      <c r="M30" s="368" t="s">
        <v>107</v>
      </c>
      <c r="N30" s="369">
        <v>44.481740004999999</v>
      </c>
      <c r="O30" s="369">
        <v>35.281950326</v>
      </c>
      <c r="P30" s="369">
        <v>26.766402279000001</v>
      </c>
      <c r="Q30" s="369">
        <v>27.087663041999999</v>
      </c>
      <c r="R30" s="369">
        <v>114.42930356799999</v>
      </c>
      <c r="S30" s="369">
        <v>101.713863571</v>
      </c>
      <c r="T30" s="370">
        <v>30.581120894000001</v>
      </c>
      <c r="U30" s="370">
        <v>110.05695381300001</v>
      </c>
      <c r="V30" s="355">
        <v>64.185295264999993</v>
      </c>
      <c r="X30" s="368" t="s">
        <v>107</v>
      </c>
      <c r="Y30" s="387">
        <v>34.245654092000002</v>
      </c>
      <c r="Z30" s="387">
        <v>40.948213457999998</v>
      </c>
      <c r="AA30" s="387">
        <v>33.389452634000001</v>
      </c>
      <c r="AB30" s="387">
        <v>27.831732625000001</v>
      </c>
      <c r="AC30" s="387">
        <v>25.369292814000001</v>
      </c>
      <c r="AD30" s="387">
        <v>56.654297888000002</v>
      </c>
      <c r="AE30" s="393">
        <v>34.103920598999999</v>
      </c>
      <c r="AF30" s="393">
        <v>34.978550660000003</v>
      </c>
      <c r="AG30" s="388">
        <v>34.680520424000001</v>
      </c>
      <c r="AI30" s="368" t="s">
        <v>107</v>
      </c>
      <c r="AJ30" s="387">
        <v>33.802068597999998</v>
      </c>
      <c r="AK30" s="387">
        <v>18.506521032999999</v>
      </c>
      <c r="AL30" s="387">
        <v>17.512116375000002</v>
      </c>
      <c r="AM30" s="387">
        <v>14.858054678</v>
      </c>
      <c r="AN30" s="387">
        <v>10.772962496</v>
      </c>
      <c r="AO30" s="387">
        <v>22.653746421000001</v>
      </c>
      <c r="AP30" s="393">
        <v>17.824741487000001</v>
      </c>
      <c r="AQ30" s="393">
        <v>14.422171305999999</v>
      </c>
      <c r="AR30" s="388">
        <v>15.581597262000001</v>
      </c>
      <c r="AU30" s="364" t="s">
        <v>45</v>
      </c>
      <c r="AV30" s="368" t="s">
        <v>107</v>
      </c>
      <c r="AW30" s="387">
        <v>10.616764527999999</v>
      </c>
      <c r="AX30" s="387">
        <v>7.0432893740000004</v>
      </c>
      <c r="AY30" s="387">
        <v>2.7050651399999999</v>
      </c>
      <c r="AZ30" s="387">
        <v>10.463584189000001</v>
      </c>
      <c r="BA30" s="387">
        <v>43.294753614999998</v>
      </c>
      <c r="BB30" s="387">
        <v>4.1634069340000002</v>
      </c>
      <c r="BC30" s="393">
        <v>7.2747477030000001</v>
      </c>
      <c r="BD30" s="393">
        <v>31.275474755000001</v>
      </c>
      <c r="BE30" s="388">
        <v>23.097225837</v>
      </c>
    </row>
    <row r="31" spans="2:57" s="351" customFormat="1" ht="15.75" customHeight="1" x14ac:dyDescent="0.25">
      <c r="B31" s="364" t="s">
        <v>108</v>
      </c>
      <c r="C31" s="365">
        <v>79.712105295000001</v>
      </c>
      <c r="D31" s="365">
        <v>64.447730238000005</v>
      </c>
      <c r="E31" s="365">
        <v>54.689634861999998</v>
      </c>
      <c r="F31" s="365">
        <v>105.67366040899999</v>
      </c>
      <c r="G31" s="365">
        <v>143.35803964300001</v>
      </c>
      <c r="H31" s="365">
        <v>285.43372171099998</v>
      </c>
      <c r="I31" s="366">
        <v>78.249004122000002</v>
      </c>
      <c r="J31" s="366">
        <v>210.89583655300001</v>
      </c>
      <c r="K31" s="367">
        <v>129.52598689300001</v>
      </c>
      <c r="M31" s="364" t="s">
        <v>108</v>
      </c>
      <c r="N31" s="365">
        <v>54.454928557000002</v>
      </c>
      <c r="O31" s="365">
        <v>43.242430269000003</v>
      </c>
      <c r="P31" s="365">
        <v>35.033281502999998</v>
      </c>
      <c r="Q31" s="365">
        <v>45.467775136</v>
      </c>
      <c r="R31" s="365">
        <v>69.621552175999994</v>
      </c>
      <c r="S31" s="365">
        <v>130.074377645</v>
      </c>
      <c r="T31" s="366">
        <v>43.737112740000001</v>
      </c>
      <c r="U31" s="366">
        <v>98.358705428999997</v>
      </c>
      <c r="V31" s="367">
        <v>64.852056957000002</v>
      </c>
      <c r="X31" s="364" t="s">
        <v>108</v>
      </c>
      <c r="Y31" s="385">
        <v>41.875957034999999</v>
      </c>
      <c r="Z31" s="385">
        <v>38.318226881000001</v>
      </c>
      <c r="AA31" s="385">
        <v>38.901370978000003</v>
      </c>
      <c r="AB31" s="385">
        <v>15.989813034000001</v>
      </c>
      <c r="AC31" s="385">
        <v>26.055368420000001</v>
      </c>
      <c r="AD31" s="385">
        <v>20.303815620999998</v>
      </c>
      <c r="AE31" s="392">
        <v>28.778993061000001</v>
      </c>
      <c r="AF31" s="392">
        <v>22.354961152000001</v>
      </c>
      <c r="AG31" s="386">
        <v>24.735614866999999</v>
      </c>
      <c r="AI31" s="364" t="s">
        <v>108</v>
      </c>
      <c r="AJ31" s="385">
        <v>14.617415342999999</v>
      </c>
      <c r="AK31" s="385">
        <v>19.358027315000001</v>
      </c>
      <c r="AL31" s="385">
        <v>16.746791623</v>
      </c>
      <c r="AM31" s="385">
        <v>16.761693487999999</v>
      </c>
      <c r="AN31" s="385">
        <v>11.655212511</v>
      </c>
      <c r="AO31" s="385">
        <v>12.388677922999999</v>
      </c>
      <c r="AP31" s="392">
        <v>17.127872118999999</v>
      </c>
      <c r="AQ31" s="392">
        <v>12.127106074</v>
      </c>
      <c r="AR31" s="386">
        <v>13.980317956</v>
      </c>
      <c r="AU31" s="368" t="s">
        <v>74</v>
      </c>
      <c r="AV31" s="364" t="s">
        <v>108</v>
      </c>
      <c r="AW31" s="385">
        <v>11.821130613999999</v>
      </c>
      <c r="AX31" s="385">
        <v>9.4206476020000007</v>
      </c>
      <c r="AY31" s="385">
        <v>8.4101943279999993</v>
      </c>
      <c r="AZ31" s="385">
        <v>10.275085876</v>
      </c>
      <c r="BA31" s="385">
        <v>10.85422391</v>
      </c>
      <c r="BB31" s="385">
        <v>12.878287953999999</v>
      </c>
      <c r="BC31" s="392">
        <v>9.9879199760000006</v>
      </c>
      <c r="BD31" s="392">
        <v>12.156456813</v>
      </c>
      <c r="BE31" s="386">
        <v>11.35282829</v>
      </c>
    </row>
    <row r="32" spans="2:57" s="323" customFormat="1" ht="15.75" customHeight="1" x14ac:dyDescent="0.25">
      <c r="B32" s="368" t="s">
        <v>109</v>
      </c>
      <c r="C32" s="369">
        <v>103.468515575</v>
      </c>
      <c r="D32" s="369">
        <v>61.009560878999999</v>
      </c>
      <c r="E32" s="369">
        <v>82.769627318999994</v>
      </c>
      <c r="F32" s="369">
        <v>105.05811710099999</v>
      </c>
      <c r="G32" s="369">
        <v>149.00700134799999</v>
      </c>
      <c r="H32" s="369">
        <v>281.61921207099999</v>
      </c>
      <c r="I32" s="370">
        <v>84.361581556000004</v>
      </c>
      <c r="J32" s="370">
        <v>211.456609402</v>
      </c>
      <c r="K32" s="355">
        <v>141.72290019100001</v>
      </c>
      <c r="M32" s="368" t="s">
        <v>109</v>
      </c>
      <c r="N32" s="369">
        <v>69.650755140000001</v>
      </c>
      <c r="O32" s="369">
        <v>44.645397228</v>
      </c>
      <c r="P32" s="369">
        <v>54.303880763000002</v>
      </c>
      <c r="Q32" s="369">
        <v>76.027587963000002</v>
      </c>
      <c r="R32" s="369">
        <v>56.328757103999997</v>
      </c>
      <c r="S32" s="369">
        <v>178.39911559199999</v>
      </c>
      <c r="T32" s="370">
        <v>58.749578665999998</v>
      </c>
      <c r="U32" s="370">
        <v>113.814006772</v>
      </c>
      <c r="V32" s="355">
        <v>83.601598918999997</v>
      </c>
      <c r="X32" s="368" t="s">
        <v>109</v>
      </c>
      <c r="Y32" s="387">
        <v>36.305184220999998</v>
      </c>
      <c r="Z32" s="387">
        <v>41.021234243999999</v>
      </c>
      <c r="AA32" s="387">
        <v>40.376438471999997</v>
      </c>
      <c r="AB32" s="387">
        <v>39.05194127</v>
      </c>
      <c r="AC32" s="387">
        <v>19.049123642000001</v>
      </c>
      <c r="AD32" s="387">
        <v>33.665524527999999</v>
      </c>
      <c r="AE32" s="393">
        <v>39.262455416000002</v>
      </c>
      <c r="AF32" s="393">
        <v>28.216132747</v>
      </c>
      <c r="AG32" s="388">
        <v>31.823884221</v>
      </c>
      <c r="AI32" s="368" t="s">
        <v>109</v>
      </c>
      <c r="AJ32" s="387">
        <v>19.219952980999999</v>
      </c>
      <c r="AK32" s="387">
        <v>21.430030192</v>
      </c>
      <c r="AL32" s="387">
        <v>18.436419649000001</v>
      </c>
      <c r="AM32" s="387">
        <v>16.160732358000001</v>
      </c>
      <c r="AN32" s="387">
        <v>10.234144419</v>
      </c>
      <c r="AO32" s="387">
        <v>14.789643335999999</v>
      </c>
      <c r="AP32" s="393">
        <v>18.684954579999999</v>
      </c>
      <c r="AQ32" s="393">
        <v>13.091229440999999</v>
      </c>
      <c r="AR32" s="388">
        <v>14.918151460000001</v>
      </c>
      <c r="AU32" s="364" t="s">
        <v>46</v>
      </c>
      <c r="AV32" s="368" t="s">
        <v>109</v>
      </c>
      <c r="AW32" s="387">
        <v>11.790755707000001</v>
      </c>
      <c r="AX32" s="387">
        <v>10.726441788000001</v>
      </c>
      <c r="AY32" s="387">
        <v>6.7956054200000002</v>
      </c>
      <c r="AZ32" s="387">
        <v>17.154498049000001</v>
      </c>
      <c r="BA32" s="387">
        <v>8.5194905970000008</v>
      </c>
      <c r="BB32" s="387">
        <v>14.892468925999999</v>
      </c>
      <c r="BC32" s="393">
        <v>11.692795393999999</v>
      </c>
      <c r="BD32" s="393">
        <v>12.516449274999999</v>
      </c>
      <c r="BE32" s="388">
        <v>12.247442241</v>
      </c>
    </row>
    <row r="33" spans="2:57" s="351" customFormat="1" ht="15.75" customHeight="1" x14ac:dyDescent="0.25">
      <c r="B33" s="364" t="s">
        <v>53</v>
      </c>
      <c r="C33" s="365">
        <v>110.317872635</v>
      </c>
      <c r="D33" s="365">
        <v>65.731079136000005</v>
      </c>
      <c r="E33" s="365">
        <v>48.773881312999997</v>
      </c>
      <c r="F33" s="365">
        <v>60.367884590000003</v>
      </c>
      <c r="G33" s="365">
        <v>85.385136095999997</v>
      </c>
      <c r="H33" s="365">
        <v>254.399937722</v>
      </c>
      <c r="I33" s="366">
        <v>58.266434971000002</v>
      </c>
      <c r="J33" s="366">
        <v>173.27286219199999</v>
      </c>
      <c r="K33" s="367">
        <v>113.96216121400001</v>
      </c>
      <c r="M33" s="364" t="s">
        <v>53</v>
      </c>
      <c r="N33" s="365">
        <v>107.754547133</v>
      </c>
      <c r="O33" s="365">
        <v>43.592231959999999</v>
      </c>
      <c r="P33" s="365">
        <v>41.556299750000001</v>
      </c>
      <c r="Q33" s="365">
        <v>60.292186811999997</v>
      </c>
      <c r="R33" s="365">
        <v>48.926185687</v>
      </c>
      <c r="S33" s="365">
        <v>128.01879080399999</v>
      </c>
      <c r="T33" s="366">
        <v>47.774906211000001</v>
      </c>
      <c r="U33" s="366">
        <v>90.054354036000007</v>
      </c>
      <c r="V33" s="367">
        <v>68.250149278999999</v>
      </c>
      <c r="X33" s="364" t="s">
        <v>53</v>
      </c>
      <c r="Y33" s="385">
        <v>54.232923638999999</v>
      </c>
      <c r="Z33" s="385">
        <v>34.364345684</v>
      </c>
      <c r="AA33" s="385">
        <v>37.233530705</v>
      </c>
      <c r="AB33" s="385">
        <v>52.920759355999998</v>
      </c>
      <c r="AC33" s="385">
        <v>27.003375876</v>
      </c>
      <c r="AD33" s="385">
        <v>16.351954815999999</v>
      </c>
      <c r="AE33" s="392">
        <v>40.602970585999998</v>
      </c>
      <c r="AF33" s="392">
        <v>18.87137358</v>
      </c>
      <c r="AG33" s="386">
        <v>24.601449255999999</v>
      </c>
      <c r="AI33" s="364" t="s">
        <v>53</v>
      </c>
      <c r="AJ33" s="385">
        <v>27.330088200999999</v>
      </c>
      <c r="AK33" s="385">
        <v>12.005452162999999</v>
      </c>
      <c r="AL33" s="385">
        <v>15.538260126000001</v>
      </c>
      <c r="AM33" s="385">
        <v>16.678842464999999</v>
      </c>
      <c r="AN33" s="385">
        <v>15.957406902000001</v>
      </c>
      <c r="AO33" s="385">
        <v>11.886915557</v>
      </c>
      <c r="AP33" s="392">
        <v>14.736269081</v>
      </c>
      <c r="AQ33" s="392">
        <v>12.849723450000001</v>
      </c>
      <c r="AR33" s="386">
        <v>13.347158094999999</v>
      </c>
      <c r="AU33" s="368" t="s">
        <v>47</v>
      </c>
      <c r="AV33" s="364" t="s">
        <v>53</v>
      </c>
      <c r="AW33" s="385">
        <v>16.113406820000002</v>
      </c>
      <c r="AX33" s="385">
        <v>19.949259337000001</v>
      </c>
      <c r="AY33" s="385">
        <v>32.43016282</v>
      </c>
      <c r="AZ33" s="385">
        <v>30.275004059</v>
      </c>
      <c r="BA33" s="385">
        <v>14.33980597</v>
      </c>
      <c r="BB33" s="385">
        <v>22.082993677000001</v>
      </c>
      <c r="BC33" s="392">
        <v>26.654632507999999</v>
      </c>
      <c r="BD33" s="392">
        <v>20.251469761999999</v>
      </c>
      <c r="BE33" s="386">
        <v>21.939822766999999</v>
      </c>
    </row>
    <row r="34" spans="2:57" s="323" customFormat="1" ht="15.75" customHeight="1" x14ac:dyDescent="0.25">
      <c r="B34" s="368" t="s">
        <v>75</v>
      </c>
      <c r="C34" s="369">
        <v>150.448618176</v>
      </c>
      <c r="D34" s="369">
        <v>57.231166014000003</v>
      </c>
      <c r="E34" s="369">
        <v>46.463139357999999</v>
      </c>
      <c r="F34" s="369">
        <v>63.553919888000003</v>
      </c>
      <c r="G34" s="369">
        <v>81.470263204999995</v>
      </c>
      <c r="H34" s="369">
        <v>258.14918114900001</v>
      </c>
      <c r="I34" s="370">
        <v>66.374154817000004</v>
      </c>
      <c r="J34" s="370">
        <v>213.86198834699999</v>
      </c>
      <c r="K34" s="355">
        <v>176.402553985</v>
      </c>
      <c r="M34" s="368" t="s">
        <v>75</v>
      </c>
      <c r="N34" s="369">
        <v>118.95171381500001</v>
      </c>
      <c r="O34" s="369">
        <v>54.179935106000002</v>
      </c>
      <c r="P34" s="369">
        <v>29.270244478999999</v>
      </c>
      <c r="Q34" s="369">
        <v>30.427238565</v>
      </c>
      <c r="R34" s="369">
        <v>42.419757967999999</v>
      </c>
      <c r="S34" s="369">
        <v>114.898136165</v>
      </c>
      <c r="T34" s="370">
        <v>43.210161132000003</v>
      </c>
      <c r="U34" s="370">
        <v>96.730355048000007</v>
      </c>
      <c r="V34" s="355">
        <v>83.137124047</v>
      </c>
      <c r="X34" s="368" t="s">
        <v>75</v>
      </c>
      <c r="Y34" s="387">
        <v>44.987527897</v>
      </c>
      <c r="Z34" s="387">
        <v>53.690215809000001</v>
      </c>
      <c r="AA34" s="387">
        <v>30.216863431</v>
      </c>
      <c r="AB34" s="387">
        <v>22.649673385</v>
      </c>
      <c r="AC34" s="387">
        <v>13.467759815000001</v>
      </c>
      <c r="AD34" s="387">
        <v>24.819650567</v>
      </c>
      <c r="AE34" s="393">
        <v>34.045008596999999</v>
      </c>
      <c r="AF34" s="393">
        <v>23.735655903000001</v>
      </c>
      <c r="AG34" s="388">
        <v>24.720869852</v>
      </c>
      <c r="AI34" s="368" t="s">
        <v>75</v>
      </c>
      <c r="AJ34" s="387">
        <v>12.758886655</v>
      </c>
      <c r="AK34" s="387">
        <v>22.708228686000002</v>
      </c>
      <c r="AL34" s="387">
        <v>19.259882048000001</v>
      </c>
      <c r="AM34" s="387">
        <v>16.119952427000001</v>
      </c>
      <c r="AN34" s="387">
        <v>7.3600975679999996</v>
      </c>
      <c r="AO34" s="387">
        <v>9.2322711460000004</v>
      </c>
      <c r="AP34" s="393">
        <v>17.117261245000002</v>
      </c>
      <c r="AQ34" s="393">
        <v>9.0534968599999992</v>
      </c>
      <c r="AR34" s="388">
        <v>9.824111018</v>
      </c>
      <c r="AU34" s="364" t="s">
        <v>48</v>
      </c>
      <c r="AV34" s="368" t="s">
        <v>75</v>
      </c>
      <c r="AW34" s="387">
        <v>21.318262316999999</v>
      </c>
      <c r="AX34" s="387">
        <v>18.270140613999999</v>
      </c>
      <c r="AY34" s="387">
        <v>13.519954451</v>
      </c>
      <c r="AZ34" s="387">
        <v>9.1066320469999997</v>
      </c>
      <c r="BA34" s="387">
        <v>31.239923301000001</v>
      </c>
      <c r="BB34" s="387">
        <v>10.456503863</v>
      </c>
      <c r="BC34" s="393">
        <v>13.938613552</v>
      </c>
      <c r="BD34" s="393">
        <v>12.441117373999999</v>
      </c>
      <c r="BE34" s="388">
        <v>12.584225692</v>
      </c>
    </row>
    <row r="35" spans="2:57" s="351" customFormat="1" ht="15.75" customHeight="1" x14ac:dyDescent="0.25">
      <c r="B35" s="364" t="s">
        <v>110</v>
      </c>
      <c r="C35" s="365" t="s">
        <v>84</v>
      </c>
      <c r="D35" s="365">
        <v>54.925472302000003</v>
      </c>
      <c r="E35" s="365">
        <v>52.242154792999997</v>
      </c>
      <c r="F35" s="365">
        <v>56.916740681</v>
      </c>
      <c r="G35" s="365">
        <v>68.855096798999995</v>
      </c>
      <c r="H35" s="365">
        <v>50.972033840000002</v>
      </c>
      <c r="I35" s="366">
        <v>54.917819418999997</v>
      </c>
      <c r="J35" s="366">
        <v>54.423638341999997</v>
      </c>
      <c r="K35" s="367">
        <v>54.474565202000001</v>
      </c>
      <c r="M35" s="364" t="s">
        <v>110</v>
      </c>
      <c r="N35" s="365" t="s">
        <v>84</v>
      </c>
      <c r="O35" s="365">
        <v>39.685749291999997</v>
      </c>
      <c r="P35" s="365">
        <v>30.617030206999999</v>
      </c>
      <c r="Q35" s="365">
        <v>41.653213678</v>
      </c>
      <c r="R35" s="365">
        <v>29.994287254</v>
      </c>
      <c r="S35" s="365">
        <v>24.518781023999999</v>
      </c>
      <c r="T35" s="366">
        <v>37.928086669999999</v>
      </c>
      <c r="U35" s="366">
        <v>25.575606804</v>
      </c>
      <c r="V35" s="367">
        <v>26.848567339999999</v>
      </c>
      <c r="X35" s="364" t="s">
        <v>110</v>
      </c>
      <c r="Y35" s="385" t="s">
        <v>84</v>
      </c>
      <c r="Z35" s="385">
        <v>39.780861203999997</v>
      </c>
      <c r="AA35" s="385">
        <v>43.723779325999999</v>
      </c>
      <c r="AB35" s="385">
        <v>32.256472506999998</v>
      </c>
      <c r="AC35" s="385">
        <v>17.943515126000001</v>
      </c>
      <c r="AD35" s="385">
        <v>25.386019189999999</v>
      </c>
      <c r="AE35" s="392">
        <v>37.967956293999997</v>
      </c>
      <c r="AF35" s="392">
        <v>23.568635095000001</v>
      </c>
      <c r="AG35" s="386">
        <v>25.064603139999999</v>
      </c>
      <c r="AI35" s="364" t="s">
        <v>110</v>
      </c>
      <c r="AJ35" s="385" t="s">
        <v>84</v>
      </c>
      <c r="AK35" s="385">
        <v>10.814910035</v>
      </c>
      <c r="AL35" s="385">
        <v>13.039823856</v>
      </c>
      <c r="AM35" s="385">
        <v>34.123670687000001</v>
      </c>
      <c r="AN35" s="385">
        <v>20.503612102000002</v>
      </c>
      <c r="AO35" s="385">
        <v>13.650368035</v>
      </c>
      <c r="AP35" s="392">
        <v>20.176683452999999</v>
      </c>
      <c r="AQ35" s="392">
        <v>15.323860807999999</v>
      </c>
      <c r="AR35" s="386">
        <v>15.828028158</v>
      </c>
      <c r="AU35" s="368" t="s">
        <v>49</v>
      </c>
      <c r="AV35" s="364" t="s">
        <v>110</v>
      </c>
      <c r="AW35" s="385" t="s">
        <v>84</v>
      </c>
      <c r="AX35" s="385">
        <v>21.658044028999999</v>
      </c>
      <c r="AY35" s="385">
        <v>1.8423833599999999</v>
      </c>
      <c r="AZ35" s="385">
        <v>6.8025675159999999</v>
      </c>
      <c r="BA35" s="385">
        <v>5.1143353920000001</v>
      </c>
      <c r="BB35" s="385">
        <v>9.0660312530000002</v>
      </c>
      <c r="BC35" s="392">
        <v>10.918711768</v>
      </c>
      <c r="BD35" s="392">
        <v>8.1010671569999992</v>
      </c>
      <c r="BE35" s="386">
        <v>8.3937966710000005</v>
      </c>
    </row>
    <row r="36" spans="2:57" s="323" customFormat="1" ht="15.75" customHeight="1" x14ac:dyDescent="0.25">
      <c r="B36" s="368" t="s">
        <v>453</v>
      </c>
      <c r="C36" s="371">
        <v>144.011286998</v>
      </c>
      <c r="D36" s="369" t="s">
        <v>84</v>
      </c>
      <c r="E36" s="369">
        <v>47.385415833000003</v>
      </c>
      <c r="F36" s="369">
        <v>21.900464266</v>
      </c>
      <c r="G36" s="369">
        <v>87.239543566999998</v>
      </c>
      <c r="H36" s="369" t="s">
        <v>84</v>
      </c>
      <c r="I36" s="370">
        <v>28.558283982999999</v>
      </c>
      <c r="J36" s="370">
        <v>87.239543566999998</v>
      </c>
      <c r="K36" s="355">
        <v>68.630580249000005</v>
      </c>
      <c r="M36" s="368" t="s">
        <v>453</v>
      </c>
      <c r="N36" s="371">
        <v>101.49130683999999</v>
      </c>
      <c r="O36" s="369" t="s">
        <v>84</v>
      </c>
      <c r="P36" s="369">
        <v>28.014330405999999</v>
      </c>
      <c r="Q36" s="369">
        <v>14.90501583</v>
      </c>
      <c r="R36" s="369">
        <v>38.617946322999998</v>
      </c>
      <c r="S36" s="369" t="s">
        <v>84</v>
      </c>
      <c r="T36" s="370">
        <v>18.956265533</v>
      </c>
      <c r="U36" s="370">
        <v>38.617946322999998</v>
      </c>
      <c r="V36" s="355">
        <v>32.382846749999999</v>
      </c>
      <c r="X36" s="368" t="s">
        <v>453</v>
      </c>
      <c r="Y36" s="389">
        <v>53.049739291000002</v>
      </c>
      <c r="Z36" s="369" t="s">
        <v>84</v>
      </c>
      <c r="AA36" s="387">
        <v>48.435862452999999</v>
      </c>
      <c r="AB36" s="387">
        <v>58.385696666000001</v>
      </c>
      <c r="AC36" s="387">
        <v>17.121929974</v>
      </c>
      <c r="AD36" s="369" t="s">
        <v>84</v>
      </c>
      <c r="AE36" s="393">
        <v>55.448277920000002</v>
      </c>
      <c r="AF36" s="393">
        <v>17.121929974</v>
      </c>
      <c r="AG36" s="388">
        <v>22.179415256999999</v>
      </c>
      <c r="AI36" s="368" t="s">
        <v>453</v>
      </c>
      <c r="AJ36" s="389">
        <v>17.424810972</v>
      </c>
      <c r="AK36" s="369" t="s">
        <v>84</v>
      </c>
      <c r="AL36" s="387">
        <v>10.684290686000001</v>
      </c>
      <c r="AM36" s="387">
        <v>9.6349910039999997</v>
      </c>
      <c r="AN36" s="387">
        <v>13.071306089</v>
      </c>
      <c r="AO36" s="369" t="s">
        <v>84</v>
      </c>
      <c r="AP36" s="393">
        <v>10.905197856999999</v>
      </c>
      <c r="AQ36" s="393">
        <v>13.071306089</v>
      </c>
      <c r="AR36" s="388">
        <v>12.785469815000001</v>
      </c>
      <c r="AU36" s="364" t="s">
        <v>50</v>
      </c>
      <c r="AV36" s="368" t="s">
        <v>453</v>
      </c>
      <c r="AW36" s="389">
        <v>0</v>
      </c>
      <c r="AX36" s="369" t="s">
        <v>84</v>
      </c>
      <c r="AY36" s="387">
        <v>0</v>
      </c>
      <c r="AZ36" s="387">
        <v>3.7302557E-2</v>
      </c>
      <c r="BA36" s="387">
        <v>14.073325571</v>
      </c>
      <c r="BB36" s="369" t="s">
        <v>84</v>
      </c>
      <c r="BC36" s="393">
        <v>2.3991245000000001E-2</v>
      </c>
      <c r="BD36" s="393">
        <v>14.073325571</v>
      </c>
      <c r="BE36" s="388">
        <v>12.219397258000001</v>
      </c>
    </row>
    <row r="37" spans="2:57" s="323" customFormat="1" ht="15.75" customHeight="1" x14ac:dyDescent="0.25">
      <c r="B37" s="364" t="s">
        <v>554</v>
      </c>
      <c r="C37" s="365">
        <v>226.76782498</v>
      </c>
      <c r="D37" s="365" t="s">
        <v>84</v>
      </c>
      <c r="E37" s="365" t="s">
        <v>84</v>
      </c>
      <c r="F37" s="365">
        <v>14.815836092</v>
      </c>
      <c r="G37" s="365">
        <v>52.242392291999998</v>
      </c>
      <c r="H37" s="365" t="s">
        <v>84</v>
      </c>
      <c r="I37" s="366">
        <v>22.723429502999998</v>
      </c>
      <c r="J37" s="366">
        <v>52.242392291999998</v>
      </c>
      <c r="K37" s="367">
        <v>30.286679667000001</v>
      </c>
      <c r="M37" s="364" t="s">
        <v>554</v>
      </c>
      <c r="N37" s="365">
        <v>156.59225871000001</v>
      </c>
      <c r="O37" s="365" t="s">
        <v>84</v>
      </c>
      <c r="P37" s="365" t="s">
        <v>84</v>
      </c>
      <c r="Q37" s="365">
        <v>14.815836092</v>
      </c>
      <c r="R37" s="365">
        <v>27.049101979</v>
      </c>
      <c r="S37" s="365" t="s">
        <v>84</v>
      </c>
      <c r="T37" s="366">
        <v>20.105290139000001</v>
      </c>
      <c r="U37" s="366">
        <v>27.049101979</v>
      </c>
      <c r="V37" s="367">
        <v>21.884410442</v>
      </c>
      <c r="X37" s="364" t="s">
        <v>554</v>
      </c>
      <c r="Y37" s="385">
        <v>53.210084068999997</v>
      </c>
      <c r="Z37" s="365" t="s">
        <v>84</v>
      </c>
      <c r="AA37" s="385" t="s">
        <v>84</v>
      </c>
      <c r="AB37" s="385">
        <v>90.160610153999997</v>
      </c>
      <c r="AC37" s="385">
        <v>28.826375329000001</v>
      </c>
      <c r="AD37" s="365" t="s">
        <v>84</v>
      </c>
      <c r="AE37" s="392">
        <v>76.403252812999995</v>
      </c>
      <c r="AF37" s="392">
        <v>28.826375329000001</v>
      </c>
      <c r="AG37" s="386">
        <v>55.376379446999998</v>
      </c>
      <c r="AI37" s="364" t="s">
        <v>554</v>
      </c>
      <c r="AJ37" s="385">
        <v>15.843918069000001</v>
      </c>
      <c r="AK37" s="365" t="s">
        <v>84</v>
      </c>
      <c r="AL37" s="385" t="s">
        <v>84</v>
      </c>
      <c r="AM37" s="385">
        <v>9.8393898459999996</v>
      </c>
      <c r="AN37" s="385">
        <v>0</v>
      </c>
      <c r="AO37" s="365" t="s">
        <v>84</v>
      </c>
      <c r="AP37" s="392">
        <v>12.074985633000001</v>
      </c>
      <c r="AQ37" s="392">
        <v>0</v>
      </c>
      <c r="AR37" s="386">
        <v>6.7383766070000002</v>
      </c>
      <c r="AU37" s="364"/>
      <c r="AV37" s="364" t="s">
        <v>554</v>
      </c>
      <c r="AW37" s="385">
        <v>0</v>
      </c>
      <c r="AX37" s="365" t="s">
        <v>84</v>
      </c>
      <c r="AY37" s="385" t="s">
        <v>84</v>
      </c>
      <c r="AZ37" s="385">
        <v>0</v>
      </c>
      <c r="BA37" s="385">
        <v>22.949779615000001</v>
      </c>
      <c r="BB37" s="365" t="s">
        <v>84</v>
      </c>
      <c r="BC37" s="392">
        <v>0</v>
      </c>
      <c r="BD37" s="392">
        <v>22.949779615000001</v>
      </c>
      <c r="BE37" s="386">
        <v>10.142786481</v>
      </c>
    </row>
    <row r="38" spans="2:57" s="323" customFormat="1" ht="15.75" customHeight="1" x14ac:dyDescent="0.25">
      <c r="B38" s="368" t="s">
        <v>555</v>
      </c>
      <c r="C38" s="369" t="s">
        <v>84</v>
      </c>
      <c r="D38" s="369" t="s">
        <v>84</v>
      </c>
      <c r="E38" s="369" t="s">
        <v>84</v>
      </c>
      <c r="F38" s="369" t="s">
        <v>84</v>
      </c>
      <c r="G38" s="369">
        <v>50.016223355999998</v>
      </c>
      <c r="H38" s="369" t="s">
        <v>84</v>
      </c>
      <c r="I38" s="370" t="s">
        <v>84</v>
      </c>
      <c r="J38" s="370">
        <v>50.016223355999998</v>
      </c>
      <c r="K38" s="355">
        <v>50.016223355999998</v>
      </c>
      <c r="M38" s="368" t="s">
        <v>555</v>
      </c>
      <c r="N38" s="369" t="s">
        <v>84</v>
      </c>
      <c r="O38" s="369" t="s">
        <v>84</v>
      </c>
      <c r="P38" s="369" t="s">
        <v>84</v>
      </c>
      <c r="Q38" s="369" t="s">
        <v>84</v>
      </c>
      <c r="R38" s="369">
        <v>6.3320309440000004</v>
      </c>
      <c r="S38" s="369" t="s">
        <v>84</v>
      </c>
      <c r="T38" s="370" t="s">
        <v>84</v>
      </c>
      <c r="U38" s="370">
        <v>6.3320309440000004</v>
      </c>
      <c r="V38" s="355">
        <v>6.3320309440000004</v>
      </c>
      <c r="X38" s="368" t="s">
        <v>555</v>
      </c>
      <c r="Y38" s="387" t="s">
        <v>84</v>
      </c>
      <c r="Z38" s="369" t="s">
        <v>84</v>
      </c>
      <c r="AA38" s="387" t="s">
        <v>84</v>
      </c>
      <c r="AB38" s="387" t="s">
        <v>84</v>
      </c>
      <c r="AC38" s="387">
        <v>8.1539205320000008</v>
      </c>
      <c r="AD38" s="369" t="s">
        <v>84</v>
      </c>
      <c r="AE38" s="393" t="s">
        <v>84</v>
      </c>
      <c r="AF38" s="393">
        <v>8.1539205320000008</v>
      </c>
      <c r="AG38" s="388">
        <v>8.1539205320000008</v>
      </c>
      <c r="AI38" s="368" t="s">
        <v>555</v>
      </c>
      <c r="AJ38" s="387" t="s">
        <v>84</v>
      </c>
      <c r="AK38" s="369" t="s">
        <v>84</v>
      </c>
      <c r="AL38" s="387" t="s">
        <v>84</v>
      </c>
      <c r="AM38" s="387" t="s">
        <v>84</v>
      </c>
      <c r="AN38" s="387">
        <v>3.2978225050000001</v>
      </c>
      <c r="AO38" s="369" t="s">
        <v>84</v>
      </c>
      <c r="AP38" s="393" t="s">
        <v>84</v>
      </c>
      <c r="AQ38" s="393">
        <v>3.2978225050000001</v>
      </c>
      <c r="AR38" s="388">
        <v>3.2978225050000001</v>
      </c>
      <c r="AU38" s="364"/>
      <c r="AV38" s="368" t="s">
        <v>555</v>
      </c>
      <c r="AW38" s="387" t="s">
        <v>84</v>
      </c>
      <c r="AX38" s="369" t="s">
        <v>84</v>
      </c>
      <c r="AY38" s="387" t="s">
        <v>84</v>
      </c>
      <c r="AZ38" s="387" t="s">
        <v>84</v>
      </c>
      <c r="BA38" s="387">
        <v>1.208211114</v>
      </c>
      <c r="BB38" s="369" t="s">
        <v>84</v>
      </c>
      <c r="BC38" s="393" t="s">
        <v>84</v>
      </c>
      <c r="BD38" s="393">
        <v>1.208211114</v>
      </c>
      <c r="BE38" s="388">
        <v>1.208211114</v>
      </c>
    </row>
    <row r="39" spans="2:57" s="323" customFormat="1" ht="15.75" customHeight="1" x14ac:dyDescent="0.25">
      <c r="B39" s="364" t="s">
        <v>556</v>
      </c>
      <c r="C39" s="365">
        <v>16.774556643</v>
      </c>
      <c r="D39" s="365" t="s">
        <v>84</v>
      </c>
      <c r="E39" s="365">
        <v>2.646390523</v>
      </c>
      <c r="F39" s="365">
        <v>40.725127135999998</v>
      </c>
      <c r="G39" s="365">
        <v>11.484815079000001</v>
      </c>
      <c r="H39" s="365" t="s">
        <v>84</v>
      </c>
      <c r="I39" s="366">
        <v>30.417213335</v>
      </c>
      <c r="J39" s="366">
        <v>11.484815079000001</v>
      </c>
      <c r="K39" s="367">
        <v>20.625609684</v>
      </c>
      <c r="M39" s="364" t="s">
        <v>556</v>
      </c>
      <c r="N39" s="365">
        <v>16.774556643</v>
      </c>
      <c r="O39" s="365" t="s">
        <v>84</v>
      </c>
      <c r="P39" s="365">
        <v>2.646390523</v>
      </c>
      <c r="Q39" s="365">
        <v>40.304285452999999</v>
      </c>
      <c r="R39" s="365">
        <v>11.484815079000001</v>
      </c>
      <c r="S39" s="365" t="s">
        <v>84</v>
      </c>
      <c r="T39" s="366">
        <v>30.118822172000002</v>
      </c>
      <c r="U39" s="366">
        <v>11.484815079000001</v>
      </c>
      <c r="V39" s="367">
        <v>20.481542763</v>
      </c>
      <c r="X39" s="364" t="s">
        <v>556</v>
      </c>
      <c r="Y39" s="385">
        <v>49.717045661999997</v>
      </c>
      <c r="Z39" s="365" t="s">
        <v>84</v>
      </c>
      <c r="AA39" s="385">
        <v>0</v>
      </c>
      <c r="AB39" s="385">
        <v>79.387183703999995</v>
      </c>
      <c r="AC39" s="385">
        <v>16.467442289000001</v>
      </c>
      <c r="AD39" s="365" t="s">
        <v>84</v>
      </c>
      <c r="AE39" s="392">
        <v>76.861028148000003</v>
      </c>
      <c r="AF39" s="392">
        <v>16.467442289000001</v>
      </c>
      <c r="AG39" s="386">
        <v>59.468760005999997</v>
      </c>
      <c r="AI39" s="364" t="s">
        <v>556</v>
      </c>
      <c r="AJ39" s="385">
        <v>50.282954338000003</v>
      </c>
      <c r="AK39" s="365" t="s">
        <v>84</v>
      </c>
      <c r="AL39" s="385">
        <v>100</v>
      </c>
      <c r="AM39" s="385">
        <v>19.579445223</v>
      </c>
      <c r="AN39" s="385">
        <v>83.532557710999995</v>
      </c>
      <c r="AO39" s="365" t="s">
        <v>84</v>
      </c>
      <c r="AP39" s="392">
        <v>22.157977441</v>
      </c>
      <c r="AQ39" s="392">
        <v>83.532557710999995</v>
      </c>
      <c r="AR39" s="386">
        <v>39.832754356000002</v>
      </c>
      <c r="AU39" s="364"/>
      <c r="AV39" s="364" t="s">
        <v>556</v>
      </c>
      <c r="AW39" s="385">
        <v>0</v>
      </c>
      <c r="AX39" s="365" t="s">
        <v>84</v>
      </c>
      <c r="AY39" s="385">
        <v>0</v>
      </c>
      <c r="AZ39" s="385">
        <v>0</v>
      </c>
      <c r="BA39" s="385">
        <v>0</v>
      </c>
      <c r="BB39" s="365" t="s">
        <v>84</v>
      </c>
      <c r="BC39" s="392">
        <v>0</v>
      </c>
      <c r="BD39" s="392">
        <v>0</v>
      </c>
      <c r="BE39" s="386">
        <v>0</v>
      </c>
    </row>
    <row r="40" spans="2:57" s="323" customFormat="1" ht="15.75" customHeight="1" x14ac:dyDescent="0.25">
      <c r="B40" s="368" t="s">
        <v>557</v>
      </c>
      <c r="C40" s="369" t="s">
        <v>84</v>
      </c>
      <c r="D40" s="369" t="s">
        <v>84</v>
      </c>
      <c r="E40" s="369" t="s">
        <v>84</v>
      </c>
      <c r="F40" s="369" t="s">
        <v>84</v>
      </c>
      <c r="G40" s="369">
        <v>119.95370567400001</v>
      </c>
      <c r="H40" s="369" t="s">
        <v>84</v>
      </c>
      <c r="I40" s="370" t="s">
        <v>84</v>
      </c>
      <c r="J40" s="370">
        <v>119.95370567400001</v>
      </c>
      <c r="K40" s="355">
        <v>119.95370567400001</v>
      </c>
      <c r="M40" s="368" t="s">
        <v>557</v>
      </c>
      <c r="N40" s="369" t="s">
        <v>84</v>
      </c>
      <c r="O40" s="369" t="s">
        <v>84</v>
      </c>
      <c r="P40" s="369" t="s">
        <v>84</v>
      </c>
      <c r="Q40" s="369" t="s">
        <v>84</v>
      </c>
      <c r="R40" s="369">
        <v>58.5164434</v>
      </c>
      <c r="S40" s="369" t="s">
        <v>84</v>
      </c>
      <c r="T40" s="370" t="s">
        <v>84</v>
      </c>
      <c r="U40" s="370">
        <v>58.5164434</v>
      </c>
      <c r="V40" s="355">
        <v>58.5164434</v>
      </c>
      <c r="X40" s="368" t="s">
        <v>557</v>
      </c>
      <c r="Y40" s="387" t="s">
        <v>84</v>
      </c>
      <c r="Z40" s="369" t="s">
        <v>84</v>
      </c>
      <c r="AA40" s="387" t="s">
        <v>84</v>
      </c>
      <c r="AB40" s="387" t="s">
        <v>84</v>
      </c>
      <c r="AC40" s="387">
        <v>18.169091359999999</v>
      </c>
      <c r="AD40" s="369" t="s">
        <v>84</v>
      </c>
      <c r="AE40" s="393" t="s">
        <v>84</v>
      </c>
      <c r="AF40" s="393">
        <v>18.169091359999999</v>
      </c>
      <c r="AG40" s="388">
        <v>18.169091359999999</v>
      </c>
      <c r="AI40" s="368" t="s">
        <v>557</v>
      </c>
      <c r="AJ40" s="387" t="s">
        <v>84</v>
      </c>
      <c r="AK40" s="369" t="s">
        <v>84</v>
      </c>
      <c r="AL40" s="387" t="s">
        <v>84</v>
      </c>
      <c r="AM40" s="387" t="s">
        <v>84</v>
      </c>
      <c r="AN40" s="387">
        <v>14.428216231</v>
      </c>
      <c r="AO40" s="369" t="s">
        <v>84</v>
      </c>
      <c r="AP40" s="393" t="s">
        <v>84</v>
      </c>
      <c r="AQ40" s="393">
        <v>14.428216231</v>
      </c>
      <c r="AR40" s="388">
        <v>14.428216231</v>
      </c>
      <c r="AU40" s="364"/>
      <c r="AV40" s="368" t="s">
        <v>557</v>
      </c>
      <c r="AW40" s="387" t="s">
        <v>84</v>
      </c>
      <c r="AX40" s="369" t="s">
        <v>84</v>
      </c>
      <c r="AY40" s="387" t="s">
        <v>84</v>
      </c>
      <c r="AZ40" s="387" t="s">
        <v>84</v>
      </c>
      <c r="BA40" s="387">
        <v>16.185214857999998</v>
      </c>
      <c r="BB40" s="369" t="s">
        <v>84</v>
      </c>
      <c r="BC40" s="393" t="s">
        <v>84</v>
      </c>
      <c r="BD40" s="393">
        <v>16.185214857999998</v>
      </c>
      <c r="BE40" s="388">
        <v>16.185214857999998</v>
      </c>
    </row>
    <row r="41" spans="2:57" s="323" customFormat="1" ht="15.75" customHeight="1" x14ac:dyDescent="0.25">
      <c r="B41" s="364" t="s">
        <v>558</v>
      </c>
      <c r="C41" s="365" t="s">
        <v>84</v>
      </c>
      <c r="D41" s="365" t="s">
        <v>84</v>
      </c>
      <c r="E41" s="365">
        <v>69.715952181000006</v>
      </c>
      <c r="F41" s="365">
        <v>23.206646027000001</v>
      </c>
      <c r="G41" s="365" t="s">
        <v>84</v>
      </c>
      <c r="H41" s="365" t="s">
        <v>84</v>
      </c>
      <c r="I41" s="366">
        <v>34.172365544999998</v>
      </c>
      <c r="J41" s="366" t="s">
        <v>84</v>
      </c>
      <c r="K41" s="367">
        <v>34.172365544999998</v>
      </c>
      <c r="M41" s="364" t="s">
        <v>558</v>
      </c>
      <c r="N41" s="365" t="s">
        <v>84</v>
      </c>
      <c r="O41" s="365" t="s">
        <v>84</v>
      </c>
      <c r="P41" s="365">
        <v>40.676199986999997</v>
      </c>
      <c r="Q41" s="365">
        <v>3.2973329480000002</v>
      </c>
      <c r="R41" s="365" t="s">
        <v>84</v>
      </c>
      <c r="S41" s="365" t="s">
        <v>84</v>
      </c>
      <c r="T41" s="366">
        <v>12.110325567</v>
      </c>
      <c r="U41" s="366" t="s">
        <v>84</v>
      </c>
      <c r="V41" s="367">
        <v>12.110325567</v>
      </c>
      <c r="X41" s="364" t="s">
        <v>558</v>
      </c>
      <c r="Y41" s="385" t="s">
        <v>84</v>
      </c>
      <c r="Z41" s="365" t="s">
        <v>84</v>
      </c>
      <c r="AA41" s="385">
        <v>49.353563956000002</v>
      </c>
      <c r="AB41" s="385">
        <v>12.718616773999999</v>
      </c>
      <c r="AC41" s="385" t="s">
        <v>84</v>
      </c>
      <c r="AD41" s="365" t="s">
        <v>84</v>
      </c>
      <c r="AE41" s="392">
        <v>30.340404377999999</v>
      </c>
      <c r="AF41" s="392" t="s">
        <v>84</v>
      </c>
      <c r="AG41" s="386">
        <v>30.340404377999999</v>
      </c>
      <c r="AI41" s="364" t="s">
        <v>558</v>
      </c>
      <c r="AJ41" s="385" t="s">
        <v>84</v>
      </c>
      <c r="AK41" s="365" t="s">
        <v>84</v>
      </c>
      <c r="AL41" s="385">
        <v>8.9920495149999997</v>
      </c>
      <c r="AM41" s="385">
        <v>1.388787566</v>
      </c>
      <c r="AN41" s="385" t="s">
        <v>84</v>
      </c>
      <c r="AO41" s="365" t="s">
        <v>84</v>
      </c>
      <c r="AP41" s="392">
        <v>5.0460350160000003</v>
      </c>
      <c r="AQ41" s="392" t="s">
        <v>84</v>
      </c>
      <c r="AR41" s="386">
        <v>5.0460350160000003</v>
      </c>
      <c r="AU41" s="364"/>
      <c r="AV41" s="364" t="s">
        <v>558</v>
      </c>
      <c r="AW41" s="385" t="s">
        <v>84</v>
      </c>
      <c r="AX41" s="365" t="s">
        <v>84</v>
      </c>
      <c r="AY41" s="385">
        <v>0</v>
      </c>
      <c r="AZ41" s="385">
        <v>0.10116739700000001</v>
      </c>
      <c r="BA41" s="385" t="s">
        <v>84</v>
      </c>
      <c r="BB41" s="365" t="s">
        <v>84</v>
      </c>
      <c r="BC41" s="392">
        <v>5.2504835E-2</v>
      </c>
      <c r="BD41" s="392" t="s">
        <v>84</v>
      </c>
      <c r="BE41" s="386">
        <v>5.2504835E-2</v>
      </c>
    </row>
    <row r="42" spans="2:57" s="351" customFormat="1" ht="15.75" customHeight="1" x14ac:dyDescent="0.25">
      <c r="B42" s="690" t="s">
        <v>760</v>
      </c>
      <c r="C42" s="691"/>
      <c r="D42" s="691"/>
      <c r="E42" s="691"/>
      <c r="F42" s="691"/>
      <c r="G42" s="691"/>
      <c r="H42" s="691"/>
      <c r="I42" s="563"/>
      <c r="J42" s="563"/>
      <c r="K42" s="692"/>
      <c r="M42" s="690" t="s">
        <v>760</v>
      </c>
      <c r="N42" s="691"/>
      <c r="O42" s="691"/>
      <c r="P42" s="691"/>
      <c r="Q42" s="691"/>
      <c r="R42" s="691"/>
      <c r="S42" s="691"/>
      <c r="T42" s="563"/>
      <c r="U42" s="563"/>
      <c r="V42" s="692"/>
      <c r="X42" s="690" t="s">
        <v>760</v>
      </c>
      <c r="Y42" s="387"/>
      <c r="Z42" s="387"/>
      <c r="AA42" s="387"/>
      <c r="AB42" s="387"/>
      <c r="AC42" s="387"/>
      <c r="AD42" s="387"/>
      <c r="AE42" s="393"/>
      <c r="AF42" s="393"/>
      <c r="AG42" s="388"/>
      <c r="AI42" s="690" t="s">
        <v>760</v>
      </c>
      <c r="AJ42" s="387"/>
      <c r="AK42" s="387"/>
      <c r="AL42" s="387"/>
      <c r="AM42" s="387"/>
      <c r="AN42" s="387"/>
      <c r="AO42" s="387"/>
      <c r="AP42" s="393"/>
      <c r="AQ42" s="393"/>
      <c r="AR42" s="388"/>
      <c r="AU42" s="368" t="s">
        <v>51</v>
      </c>
      <c r="AV42" s="690" t="s">
        <v>760</v>
      </c>
      <c r="AW42" s="387"/>
      <c r="AX42" s="387"/>
      <c r="AY42" s="387"/>
      <c r="AZ42" s="387"/>
      <c r="BA42" s="387"/>
      <c r="BB42" s="387"/>
      <c r="BC42" s="393"/>
      <c r="BD42" s="393"/>
      <c r="BE42" s="388"/>
    </row>
    <row r="43" spans="2:57" s="323" customFormat="1" ht="15.75" customHeight="1" x14ac:dyDescent="0.25">
      <c r="B43" s="696" t="s">
        <v>454</v>
      </c>
      <c r="C43" s="697" t="s">
        <v>84</v>
      </c>
      <c r="D43" s="697" t="s">
        <v>84</v>
      </c>
      <c r="E43" s="697" t="s">
        <v>84</v>
      </c>
      <c r="F43" s="697">
        <v>96.846786687000005</v>
      </c>
      <c r="G43" s="697">
        <v>196.11073800299999</v>
      </c>
      <c r="H43" s="697">
        <v>173.35700921599999</v>
      </c>
      <c r="I43" s="698">
        <v>96.846786687000005</v>
      </c>
      <c r="J43" s="698">
        <v>177.20196118300001</v>
      </c>
      <c r="K43" s="699">
        <v>176.65415568899999</v>
      </c>
      <c r="M43" s="696" t="s">
        <v>454</v>
      </c>
      <c r="N43" s="697" t="s">
        <v>84</v>
      </c>
      <c r="O43" s="697" t="s">
        <v>84</v>
      </c>
      <c r="P43" s="697" t="s">
        <v>84</v>
      </c>
      <c r="Q43" s="697">
        <v>71.162081290000003</v>
      </c>
      <c r="R43" s="697">
        <v>106.46882653500001</v>
      </c>
      <c r="S43" s="697">
        <v>80.956447737999994</v>
      </c>
      <c r="T43" s="698">
        <v>71.162081290000003</v>
      </c>
      <c r="U43" s="698">
        <v>85.267559641999995</v>
      </c>
      <c r="V43" s="699">
        <v>85.171398335999996</v>
      </c>
      <c r="X43" s="696" t="s">
        <v>454</v>
      </c>
      <c r="Y43" s="702" t="s">
        <v>84</v>
      </c>
      <c r="Z43" s="702" t="s">
        <v>84</v>
      </c>
      <c r="AA43" s="702" t="s">
        <v>84</v>
      </c>
      <c r="AB43" s="702">
        <v>30.494253531999998</v>
      </c>
      <c r="AC43" s="702">
        <v>29.687458585000002</v>
      </c>
      <c r="AD43" s="702">
        <v>23.398891816999999</v>
      </c>
      <c r="AE43" s="703">
        <v>30.494253531999998</v>
      </c>
      <c r="AF43" s="703">
        <v>24.574933913999999</v>
      </c>
      <c r="AG43" s="704">
        <v>24.597056997999999</v>
      </c>
      <c r="AI43" s="696" t="s">
        <v>454</v>
      </c>
      <c r="AJ43" s="702" t="s">
        <v>84</v>
      </c>
      <c r="AK43" s="702" t="s">
        <v>84</v>
      </c>
      <c r="AL43" s="702" t="s">
        <v>84</v>
      </c>
      <c r="AM43" s="702">
        <v>25.558510125000002</v>
      </c>
      <c r="AN43" s="702">
        <v>11.368085539999999</v>
      </c>
      <c r="AO43" s="702">
        <v>11.501793061000001</v>
      </c>
      <c r="AP43" s="703">
        <v>25.558510125000002</v>
      </c>
      <c r="AQ43" s="703">
        <v>11.476788051</v>
      </c>
      <c r="AR43" s="704">
        <v>11.529417602000001</v>
      </c>
      <c r="AU43" s="364" t="s">
        <v>52</v>
      </c>
      <c r="AV43" s="696" t="s">
        <v>454</v>
      </c>
      <c r="AW43" s="702" t="s">
        <v>84</v>
      </c>
      <c r="AX43" s="702" t="s">
        <v>84</v>
      </c>
      <c r="AY43" s="702" t="s">
        <v>84</v>
      </c>
      <c r="AZ43" s="702">
        <v>17.42626825</v>
      </c>
      <c r="BA43" s="702">
        <v>13.234612354999999</v>
      </c>
      <c r="BB43" s="702">
        <v>11.798579319</v>
      </c>
      <c r="BC43" s="703">
        <v>17.42626825</v>
      </c>
      <c r="BD43" s="703">
        <v>12.067135791</v>
      </c>
      <c r="BE43" s="704">
        <v>12.087165211</v>
      </c>
    </row>
    <row r="44" spans="2:57" s="351" customFormat="1" ht="15.75" customHeight="1" x14ac:dyDescent="0.25">
      <c r="B44" s="372" t="s">
        <v>299</v>
      </c>
      <c r="C44" s="369" t="s">
        <v>84</v>
      </c>
      <c r="D44" s="369">
        <v>444.99418211599999</v>
      </c>
      <c r="E44" s="369">
        <v>85.639234072999997</v>
      </c>
      <c r="F44" s="369">
        <v>83.849032346000001</v>
      </c>
      <c r="G44" s="369">
        <v>98.125213642000006</v>
      </c>
      <c r="H44" s="369">
        <v>112.490685826</v>
      </c>
      <c r="I44" s="370">
        <v>85.217840635000002</v>
      </c>
      <c r="J44" s="370">
        <v>99.781540527999994</v>
      </c>
      <c r="K44" s="355">
        <v>94.343744084999997</v>
      </c>
      <c r="M44" s="372" t="s">
        <v>299</v>
      </c>
      <c r="N44" s="369" t="s">
        <v>84</v>
      </c>
      <c r="O44" s="369">
        <v>274.21505001899999</v>
      </c>
      <c r="P44" s="369">
        <v>54.997023966</v>
      </c>
      <c r="Q44" s="369">
        <v>51.503471939000001</v>
      </c>
      <c r="R44" s="369">
        <v>45.991802356999997</v>
      </c>
      <c r="S44" s="369">
        <v>55.178362047999997</v>
      </c>
      <c r="T44" s="370">
        <v>52.556644286999997</v>
      </c>
      <c r="U44" s="370">
        <v>47.051004978999998</v>
      </c>
      <c r="V44" s="355">
        <v>49.106701407000003</v>
      </c>
      <c r="X44" s="372" t="s">
        <v>299</v>
      </c>
      <c r="Y44" s="387" t="s">
        <v>84</v>
      </c>
      <c r="Z44" s="387">
        <v>36.702803111999998</v>
      </c>
      <c r="AA44" s="387">
        <v>41.957483150999998</v>
      </c>
      <c r="AB44" s="387">
        <v>31.122253919999999</v>
      </c>
      <c r="AC44" s="387">
        <v>20.984570097999999</v>
      </c>
      <c r="AD44" s="387">
        <v>23.957170759</v>
      </c>
      <c r="AE44" s="393">
        <v>32.172682457999997</v>
      </c>
      <c r="AF44" s="393">
        <v>21.370962942999999</v>
      </c>
      <c r="AG44" s="388">
        <v>25.013982804000001</v>
      </c>
      <c r="AI44" s="372" t="s">
        <v>299</v>
      </c>
      <c r="AJ44" s="387" t="s">
        <v>84</v>
      </c>
      <c r="AK44" s="387">
        <v>19.212633329999999</v>
      </c>
      <c r="AL44" s="387">
        <v>13.502947150000001</v>
      </c>
      <c r="AM44" s="387">
        <v>16.580405080999999</v>
      </c>
      <c r="AN44" s="387">
        <v>11.852971597</v>
      </c>
      <c r="AO44" s="387">
        <v>15.251669961999999</v>
      </c>
      <c r="AP44" s="393">
        <v>16.355975262000001</v>
      </c>
      <c r="AQ44" s="393">
        <v>12.294750659</v>
      </c>
      <c r="AR44" s="388">
        <v>13.664451275999999</v>
      </c>
      <c r="AU44" s="368" t="s">
        <v>53</v>
      </c>
      <c r="AV44" s="372" t="s">
        <v>299</v>
      </c>
      <c r="AW44" s="387" t="s">
        <v>84</v>
      </c>
      <c r="AX44" s="387">
        <v>5.7067287540000002</v>
      </c>
      <c r="AY44" s="387">
        <v>8.7589950139999999</v>
      </c>
      <c r="AZ44" s="387">
        <v>13.721391458999999</v>
      </c>
      <c r="BA44" s="387">
        <v>14.032982863000001</v>
      </c>
      <c r="BB44" s="387">
        <v>9.8426533139999997</v>
      </c>
      <c r="BC44" s="393">
        <v>13.144630284</v>
      </c>
      <c r="BD44" s="393">
        <v>13.488303795</v>
      </c>
      <c r="BE44" s="388">
        <v>13.372395450999999</v>
      </c>
    </row>
    <row r="45" spans="2:57" s="323" customFormat="1" ht="15.75" customHeight="1" x14ac:dyDescent="0.25">
      <c r="B45" s="700" t="s">
        <v>79</v>
      </c>
      <c r="C45" s="697">
        <v>89.560364293000006</v>
      </c>
      <c r="D45" s="697">
        <v>65.271492008999999</v>
      </c>
      <c r="E45" s="697">
        <v>54.101465791999999</v>
      </c>
      <c r="F45" s="697">
        <v>51.293827800999999</v>
      </c>
      <c r="G45" s="697">
        <v>74.940930242999997</v>
      </c>
      <c r="H45" s="697" t="s">
        <v>84</v>
      </c>
      <c r="I45" s="698">
        <v>62.805653253999999</v>
      </c>
      <c r="J45" s="698">
        <v>74.940930242999997</v>
      </c>
      <c r="K45" s="699">
        <v>62.937027079000003</v>
      </c>
      <c r="M45" s="700" t="s">
        <v>79</v>
      </c>
      <c r="N45" s="697">
        <v>65.995279425999996</v>
      </c>
      <c r="O45" s="697">
        <v>46.062438854</v>
      </c>
      <c r="P45" s="697">
        <v>37.248598190000003</v>
      </c>
      <c r="Q45" s="697">
        <v>33.062304732000001</v>
      </c>
      <c r="R45" s="697">
        <v>55.763031828999999</v>
      </c>
      <c r="S45" s="697" t="s">
        <v>84</v>
      </c>
      <c r="T45" s="698">
        <v>43.969676120999999</v>
      </c>
      <c r="U45" s="698">
        <v>55.763031828999999</v>
      </c>
      <c r="V45" s="699">
        <v>44.097348382</v>
      </c>
      <c r="X45" s="700" t="s">
        <v>79</v>
      </c>
      <c r="Y45" s="702">
        <v>45.062646119999997</v>
      </c>
      <c r="Z45" s="702">
        <v>38.954627328000001</v>
      </c>
      <c r="AA45" s="702">
        <v>37.822602619000001</v>
      </c>
      <c r="AB45" s="702">
        <v>35.222729596999997</v>
      </c>
      <c r="AC45" s="702">
        <v>25.09234652</v>
      </c>
      <c r="AD45" s="702" t="s">
        <v>84</v>
      </c>
      <c r="AE45" s="703">
        <v>39.322576150000003</v>
      </c>
      <c r="AF45" s="703">
        <v>25.09234652</v>
      </c>
      <c r="AG45" s="704">
        <v>39.139140427000001</v>
      </c>
      <c r="AI45" s="700" t="s">
        <v>79</v>
      </c>
      <c r="AJ45" s="702">
        <v>15.960017763</v>
      </c>
      <c r="AK45" s="702">
        <v>17.901268222999999</v>
      </c>
      <c r="AL45" s="702">
        <v>18.033483990000001</v>
      </c>
      <c r="AM45" s="702">
        <v>17.999014343999999</v>
      </c>
      <c r="AN45" s="702">
        <v>23.430955762</v>
      </c>
      <c r="AO45" s="702" t="s">
        <v>84</v>
      </c>
      <c r="AP45" s="703">
        <v>17.610173778</v>
      </c>
      <c r="AQ45" s="703">
        <v>23.430955762</v>
      </c>
      <c r="AR45" s="704">
        <v>17.685206955999998</v>
      </c>
      <c r="AU45" s="364" t="s">
        <v>54</v>
      </c>
      <c r="AV45" s="700" t="s">
        <v>79</v>
      </c>
      <c r="AW45" s="702">
        <v>12.665378754000001</v>
      </c>
      <c r="AX45" s="702">
        <v>13.714635988</v>
      </c>
      <c r="AY45" s="702">
        <v>12.993430949</v>
      </c>
      <c r="AZ45" s="702">
        <v>11.234948314</v>
      </c>
      <c r="BA45" s="702">
        <v>25.886011358000001</v>
      </c>
      <c r="BB45" s="702" t="s">
        <v>84</v>
      </c>
      <c r="BC45" s="703">
        <v>13.07635569</v>
      </c>
      <c r="BD45" s="703">
        <v>25.886011358000001</v>
      </c>
      <c r="BE45" s="704">
        <v>13.241479409</v>
      </c>
    </row>
    <row r="46" spans="2:57" s="351" customFormat="1" ht="15.75" customHeight="1" x14ac:dyDescent="0.25">
      <c r="B46" s="693" t="s">
        <v>78</v>
      </c>
      <c r="C46" s="694">
        <v>75.128526688999997</v>
      </c>
      <c r="D46" s="694">
        <v>51.81517032</v>
      </c>
      <c r="E46" s="694">
        <v>32.851169198999997</v>
      </c>
      <c r="F46" s="694">
        <v>4.0646812929999996</v>
      </c>
      <c r="G46" s="694" t="s">
        <v>84</v>
      </c>
      <c r="H46" s="694" t="s">
        <v>84</v>
      </c>
      <c r="I46" s="555">
        <v>53.848598672999998</v>
      </c>
      <c r="J46" s="555" t="s">
        <v>84</v>
      </c>
      <c r="K46" s="695">
        <v>53.848598672999998</v>
      </c>
      <c r="M46" s="693" t="s">
        <v>78</v>
      </c>
      <c r="N46" s="694">
        <v>58.197847279999998</v>
      </c>
      <c r="O46" s="694">
        <v>39.131906315999998</v>
      </c>
      <c r="P46" s="694">
        <v>26.659974192</v>
      </c>
      <c r="Q46" s="694">
        <v>4.0646812929999996</v>
      </c>
      <c r="R46" s="694" t="s">
        <v>84</v>
      </c>
      <c r="S46" s="694" t="s">
        <v>84</v>
      </c>
      <c r="T46" s="555">
        <v>41.507309851000002</v>
      </c>
      <c r="U46" s="555" t="s">
        <v>84</v>
      </c>
      <c r="V46" s="695">
        <v>41.507309851000002</v>
      </c>
      <c r="X46" s="693" t="s">
        <v>78</v>
      </c>
      <c r="Y46" s="705">
        <v>43.161576572000001</v>
      </c>
      <c r="Z46" s="705">
        <v>46.577276935</v>
      </c>
      <c r="AA46" s="705">
        <v>52.479410797</v>
      </c>
      <c r="AB46" s="705">
        <v>33.569966192999999</v>
      </c>
      <c r="AC46" s="705" t="s">
        <v>84</v>
      </c>
      <c r="AD46" s="705" t="s">
        <v>84</v>
      </c>
      <c r="AE46" s="706">
        <v>45.837006389000003</v>
      </c>
      <c r="AF46" s="706" t="s">
        <v>84</v>
      </c>
      <c r="AG46" s="707">
        <v>45.837006389000003</v>
      </c>
      <c r="AI46" s="693" t="s">
        <v>78</v>
      </c>
      <c r="AJ46" s="705">
        <v>18.696282507999999</v>
      </c>
      <c r="AK46" s="705">
        <v>22.069672711999999</v>
      </c>
      <c r="AL46" s="705">
        <v>18.268637537</v>
      </c>
      <c r="AM46" s="705">
        <v>20.659200692999999</v>
      </c>
      <c r="AN46" s="705" t="s">
        <v>84</v>
      </c>
      <c r="AO46" s="705" t="s">
        <v>84</v>
      </c>
      <c r="AP46" s="706">
        <v>20.174969820000001</v>
      </c>
      <c r="AQ46" s="706" t="s">
        <v>84</v>
      </c>
      <c r="AR46" s="707">
        <v>20.174969820000001</v>
      </c>
      <c r="AU46" s="368" t="s">
        <v>55</v>
      </c>
      <c r="AV46" s="693" t="s">
        <v>78</v>
      </c>
      <c r="AW46" s="705">
        <v>15.606520757</v>
      </c>
      <c r="AX46" s="705">
        <v>6.875153386</v>
      </c>
      <c r="AY46" s="705">
        <v>10.405757884</v>
      </c>
      <c r="AZ46" s="705">
        <v>45.770833113999998</v>
      </c>
      <c r="BA46" s="705" t="s">
        <v>84</v>
      </c>
      <c r="BB46" s="705" t="s">
        <v>84</v>
      </c>
      <c r="BC46" s="706">
        <v>11.069527997</v>
      </c>
      <c r="BD46" s="706" t="s">
        <v>84</v>
      </c>
      <c r="BE46" s="707">
        <v>11.069527997</v>
      </c>
    </row>
    <row r="47" spans="2:57" s="148" customFormat="1" x14ac:dyDescent="0.2">
      <c r="B47" s="22" t="s">
        <v>455</v>
      </c>
      <c r="C47" s="397"/>
      <c r="D47" s="397"/>
      <c r="E47" s="397"/>
      <c r="F47" s="397"/>
      <c r="G47" s="397"/>
      <c r="H47" s="397"/>
      <c r="I47" s="397"/>
      <c r="J47" s="397"/>
      <c r="K47" s="398"/>
      <c r="M47" s="22" t="s">
        <v>455</v>
      </c>
      <c r="N47" s="397"/>
      <c r="O47" s="397"/>
      <c r="P47" s="397"/>
      <c r="Q47" s="397"/>
      <c r="R47" s="397"/>
      <c r="S47" s="397"/>
      <c r="T47" s="397"/>
      <c r="U47" s="397"/>
      <c r="V47" s="398"/>
      <c r="X47" s="22" t="s">
        <v>455</v>
      </c>
      <c r="Y47" s="397"/>
      <c r="Z47" s="397"/>
      <c r="AA47" s="397"/>
      <c r="AB47" s="397"/>
      <c r="AC47" s="397"/>
      <c r="AD47" s="397"/>
      <c r="AE47" s="397"/>
      <c r="AF47" s="397"/>
      <c r="AG47" s="398"/>
      <c r="AI47" s="22" t="s">
        <v>455</v>
      </c>
      <c r="AJ47" s="397"/>
      <c r="AK47" s="397"/>
      <c r="AL47" s="397"/>
      <c r="AM47" s="397"/>
      <c r="AN47" s="397"/>
      <c r="AO47" s="397"/>
      <c r="AP47" s="397"/>
      <c r="AQ47" s="397"/>
      <c r="AR47" s="398"/>
      <c r="AU47" s="215" t="s">
        <v>56</v>
      </c>
      <c r="AV47" s="22" t="s">
        <v>455</v>
      </c>
      <c r="AW47" s="397"/>
      <c r="AX47" s="397"/>
      <c r="AY47" s="397"/>
      <c r="AZ47" s="397"/>
      <c r="BA47" s="397"/>
      <c r="BB47" s="397"/>
      <c r="BC47" s="397"/>
      <c r="BD47" s="397"/>
      <c r="BE47" s="398"/>
    </row>
    <row r="48" spans="2:57" s="22" customFormat="1" x14ac:dyDescent="0.2">
      <c r="B48" s="22" t="s">
        <v>485</v>
      </c>
      <c r="C48" s="397"/>
      <c r="D48" s="397"/>
      <c r="E48" s="397"/>
      <c r="F48" s="397"/>
      <c r="G48" s="397"/>
      <c r="H48" s="397"/>
      <c r="I48" s="397"/>
      <c r="J48" s="397"/>
      <c r="K48" s="398"/>
      <c r="M48" s="22" t="s">
        <v>485</v>
      </c>
      <c r="N48" s="397"/>
      <c r="O48" s="397"/>
      <c r="P48" s="397"/>
      <c r="Q48" s="397"/>
      <c r="R48" s="397"/>
      <c r="S48" s="397"/>
      <c r="T48" s="397"/>
      <c r="U48" s="397"/>
      <c r="V48" s="398"/>
      <c r="X48" s="22" t="s">
        <v>485</v>
      </c>
      <c r="Y48" s="397"/>
      <c r="Z48" s="397"/>
      <c r="AA48" s="397"/>
      <c r="AB48" s="397"/>
      <c r="AC48" s="397"/>
      <c r="AD48" s="397"/>
      <c r="AE48" s="397"/>
      <c r="AF48" s="397"/>
      <c r="AG48" s="398"/>
      <c r="AI48" s="22" t="s">
        <v>485</v>
      </c>
      <c r="AJ48" s="397"/>
      <c r="AK48" s="397"/>
      <c r="AL48" s="397"/>
      <c r="AM48" s="397"/>
      <c r="AN48" s="397"/>
      <c r="AO48" s="397"/>
      <c r="AP48" s="397"/>
      <c r="AQ48" s="397"/>
      <c r="AR48" s="398"/>
      <c r="AU48" s="399" t="s">
        <v>76</v>
      </c>
      <c r="AV48" s="22" t="s">
        <v>485</v>
      </c>
      <c r="AW48" s="397"/>
      <c r="AX48" s="397"/>
      <c r="AY48" s="397"/>
      <c r="AZ48" s="397"/>
      <c r="BA48" s="397"/>
      <c r="BB48" s="397"/>
      <c r="BC48" s="397"/>
      <c r="BD48" s="397"/>
      <c r="BE48" s="398"/>
    </row>
    <row r="49" spans="2:57" s="22" customFormat="1" x14ac:dyDescent="0.2">
      <c r="B49" s="47" t="s">
        <v>496</v>
      </c>
      <c r="C49" s="397"/>
      <c r="D49" s="397"/>
      <c r="E49" s="397"/>
      <c r="F49" s="397"/>
      <c r="G49" s="397"/>
      <c r="H49" s="397"/>
      <c r="I49" s="397"/>
      <c r="J49" s="397"/>
      <c r="K49" s="398"/>
      <c r="M49" s="47" t="s">
        <v>496</v>
      </c>
      <c r="N49" s="397"/>
      <c r="O49" s="397"/>
      <c r="P49" s="397"/>
      <c r="Q49" s="397"/>
      <c r="R49" s="397"/>
      <c r="S49" s="397"/>
      <c r="T49" s="397"/>
      <c r="U49" s="397"/>
      <c r="V49" s="398"/>
      <c r="X49" s="47" t="s">
        <v>496</v>
      </c>
      <c r="Y49" s="397"/>
      <c r="Z49" s="397"/>
      <c r="AA49" s="397"/>
      <c r="AB49" s="397"/>
      <c r="AC49" s="397"/>
      <c r="AD49" s="397"/>
      <c r="AE49" s="397"/>
      <c r="AF49" s="397"/>
      <c r="AG49" s="398"/>
      <c r="AI49" s="47" t="s">
        <v>496</v>
      </c>
      <c r="AJ49" s="397"/>
      <c r="AK49" s="397"/>
      <c r="AL49" s="397"/>
      <c r="AM49" s="397"/>
      <c r="AN49" s="397"/>
      <c r="AO49" s="397"/>
      <c r="AP49" s="397"/>
      <c r="AQ49" s="397"/>
      <c r="AR49" s="398"/>
      <c r="AU49" s="213" t="s">
        <v>318</v>
      </c>
      <c r="AV49" s="47" t="s">
        <v>496</v>
      </c>
      <c r="AW49" s="397"/>
      <c r="AX49" s="397"/>
      <c r="AY49" s="397"/>
      <c r="AZ49" s="397"/>
      <c r="BA49" s="397"/>
      <c r="BB49" s="397"/>
      <c r="BC49" s="397"/>
      <c r="BD49" s="397"/>
      <c r="BE49" s="398"/>
    </row>
    <row r="50" spans="2:57" s="22" customFormat="1" x14ac:dyDescent="0.2">
      <c r="B50" s="373" t="s">
        <v>759</v>
      </c>
      <c r="C50" s="400"/>
      <c r="D50" s="400"/>
      <c r="E50" s="400"/>
      <c r="F50" s="400"/>
      <c r="G50" s="400"/>
      <c r="H50" s="400"/>
      <c r="I50" s="400"/>
      <c r="J50" s="400"/>
      <c r="K50" s="401"/>
      <c r="M50" s="373" t="s">
        <v>759</v>
      </c>
      <c r="N50" s="400"/>
      <c r="O50" s="400"/>
      <c r="P50" s="400"/>
      <c r="Q50" s="400"/>
      <c r="R50" s="400"/>
      <c r="S50" s="400"/>
      <c r="T50" s="400"/>
      <c r="U50" s="400"/>
      <c r="V50" s="401"/>
      <c r="X50" s="373" t="s">
        <v>759</v>
      </c>
      <c r="Y50" s="400"/>
      <c r="Z50" s="400"/>
      <c r="AA50" s="400"/>
      <c r="AB50" s="400"/>
      <c r="AC50" s="400"/>
      <c r="AD50" s="400"/>
      <c r="AE50" s="400"/>
      <c r="AF50" s="400"/>
      <c r="AG50" s="401"/>
      <c r="AI50" s="373" t="s">
        <v>759</v>
      </c>
      <c r="AJ50" s="400"/>
      <c r="AK50" s="400"/>
      <c r="AL50" s="400"/>
      <c r="AM50" s="400"/>
      <c r="AN50" s="400"/>
      <c r="AO50" s="400"/>
      <c r="AP50" s="400"/>
      <c r="AQ50" s="400"/>
      <c r="AR50" s="401"/>
      <c r="AU50" s="402" t="s">
        <v>77</v>
      </c>
      <c r="AV50" s="373" t="s">
        <v>759</v>
      </c>
      <c r="AW50" s="400"/>
      <c r="AX50" s="400"/>
      <c r="AY50" s="400"/>
      <c r="AZ50" s="400"/>
      <c r="BA50" s="400"/>
      <c r="BB50" s="400"/>
      <c r="BC50" s="400"/>
      <c r="BD50" s="400"/>
      <c r="BE50" s="401"/>
    </row>
  </sheetData>
  <phoneticPr fontId="3" type="noConversion"/>
  <pageMargins left="0.59055118110236227" right="0.59055118110236227" top="0.59055118110236227" bottom="0.59055118110236227" header="0.39370078740157483" footer="0.39370078740157483"/>
  <pageSetup paperSize="9" scale="70" firstPageNumber="66" fitToWidth="0" fitToHeight="0" orientation="landscape" useFirstPageNumber="1" r:id="rId1"/>
  <headerFooter differentFirst="1">
    <oddHeader>&amp;R&amp;12Les finances des groupements à fiscalité propre en 2020</oddHeader>
    <oddFooter>&amp;L&amp;12Direction Générale des Collectivités Locales / DESL&amp;C&amp;12&amp;P&amp;R&amp;12Mise en ligne : avril 2022</oddFooter>
    <firstHeader>&amp;R&amp;12Les finances des groupements à fiscalité propre en 2020</firstHeader>
    <firstFooter>&amp;L&amp;12Direction Générale des Collectivités Locales / DESL&amp;C&amp;12&amp;P&amp;R&amp;12Mise en ligne : avril 2022</firstFooter>
  </headerFooter>
  <colBreaks count="4" manualBreakCount="4">
    <brk id="11" max="45" man="1"/>
    <brk id="22" max="45" man="1"/>
    <brk id="33" max="45" man="1"/>
    <brk id="44"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N109"/>
  <sheetViews>
    <sheetView zoomScaleNormal="100" zoomScaleSheetLayoutView="85" workbookViewId="0"/>
  </sheetViews>
  <sheetFormatPr baseColWidth="10" defaultRowHeight="12.75" x14ac:dyDescent="0.2"/>
  <cols>
    <col min="1" max="1" width="3.85546875" customWidth="1"/>
    <col min="2" max="2" width="28.28515625" customWidth="1"/>
    <col min="3" max="10" width="15.7109375" customWidth="1"/>
    <col min="11" max="11" width="15.7109375" style="74" customWidth="1"/>
    <col min="12" max="12" width="3.85546875" customWidth="1"/>
    <col min="13" max="13" width="28.28515625" customWidth="1"/>
    <col min="14" max="21" width="15.7109375" customWidth="1"/>
    <col min="22" max="22" width="15.7109375" style="74" customWidth="1"/>
    <col min="23" max="23" width="3.85546875" customWidth="1"/>
    <col min="24" max="24" width="28.28515625" customWidth="1"/>
    <col min="25" max="32" width="15.7109375" customWidth="1"/>
    <col min="33" max="33" width="15.7109375" style="74" customWidth="1"/>
    <col min="34" max="34" width="3.85546875" customWidth="1"/>
    <col min="35" max="35" width="28.28515625" customWidth="1"/>
    <col min="36" max="43" width="15.7109375" customWidth="1"/>
    <col min="44" max="44" width="15.7109375" style="74" customWidth="1"/>
    <col min="45" max="45" width="3.85546875" customWidth="1"/>
    <col min="46" max="46" width="28.28515625" customWidth="1"/>
    <col min="47" max="54" width="15.7109375" customWidth="1"/>
    <col min="55" max="55" width="15.7109375" style="74" customWidth="1"/>
    <col min="56" max="56" width="3.85546875" customWidth="1"/>
    <col min="57" max="57" width="28.28515625" customWidth="1"/>
    <col min="58" max="65" width="15.7109375" customWidth="1"/>
    <col min="66" max="66" width="15.7109375" style="74" customWidth="1"/>
  </cols>
  <sheetData>
    <row r="1" spans="1:66" ht="20.25" x14ac:dyDescent="0.3">
      <c r="A1" s="149" t="s">
        <v>766</v>
      </c>
      <c r="B1" s="107"/>
      <c r="C1" s="107"/>
      <c r="D1" s="107"/>
      <c r="E1" s="107"/>
      <c r="F1" s="107"/>
      <c r="G1" s="107"/>
      <c r="H1" s="107"/>
      <c r="I1" s="107"/>
      <c r="J1" s="107"/>
      <c r="K1" s="134"/>
      <c r="L1" s="143"/>
      <c r="M1" s="107"/>
      <c r="N1" s="107"/>
      <c r="O1" s="107"/>
      <c r="P1" s="107"/>
      <c r="Q1" s="107"/>
      <c r="R1" s="107"/>
      <c r="S1" s="107"/>
      <c r="T1" s="107"/>
      <c r="U1" s="107"/>
      <c r="V1" s="134"/>
      <c r="W1" s="143"/>
      <c r="X1" s="107"/>
      <c r="Y1" s="107"/>
      <c r="Z1" s="107"/>
      <c r="AA1" s="107"/>
      <c r="AB1" s="107"/>
      <c r="AC1" s="107"/>
      <c r="AD1" s="107"/>
      <c r="AE1" s="107"/>
      <c r="AF1" s="107"/>
      <c r="AG1" s="127"/>
      <c r="AH1" s="143"/>
      <c r="AI1" s="107"/>
      <c r="AJ1" s="107"/>
      <c r="AK1" s="107"/>
      <c r="AL1" s="107"/>
      <c r="AM1" s="107"/>
      <c r="AN1" s="107"/>
      <c r="AO1" s="107"/>
      <c r="AP1" s="107"/>
      <c r="AQ1" s="107"/>
      <c r="AR1" s="127"/>
      <c r="AS1" s="48"/>
      <c r="AT1" s="56"/>
      <c r="AU1" s="59"/>
      <c r="AV1" s="59"/>
      <c r="AW1" s="59"/>
      <c r="AX1" s="59"/>
      <c r="AY1" s="59"/>
      <c r="AZ1" s="59"/>
      <c r="BA1" s="59"/>
      <c r="BB1" s="59"/>
      <c r="BC1" s="78"/>
      <c r="BD1" s="143"/>
      <c r="BE1" s="84"/>
      <c r="BF1" s="84"/>
      <c r="BG1" s="84"/>
      <c r="BH1" s="84"/>
      <c r="BI1" s="84"/>
      <c r="BJ1" s="84"/>
      <c r="BK1" s="84"/>
      <c r="BL1" s="84"/>
      <c r="BM1" s="84"/>
      <c r="BN1" s="150"/>
    </row>
    <row r="2" spans="1:66" ht="12.75" customHeight="1" x14ac:dyDescent="0.3">
      <c r="A2" s="8"/>
      <c r="B2" s="107"/>
      <c r="C2" s="107"/>
      <c r="D2" s="107"/>
      <c r="E2" s="107"/>
      <c r="F2" s="107"/>
      <c r="G2" s="107"/>
      <c r="H2" s="107"/>
      <c r="I2" s="107"/>
      <c r="J2" s="107"/>
      <c r="K2" s="134"/>
      <c r="L2" s="143"/>
      <c r="M2" s="107"/>
      <c r="N2" s="107"/>
      <c r="O2" s="107"/>
      <c r="P2" s="107"/>
      <c r="Q2" s="107"/>
      <c r="R2" s="107"/>
      <c r="S2" s="107"/>
      <c r="T2" s="107"/>
      <c r="U2" s="107"/>
      <c r="V2" s="134"/>
      <c r="W2" s="143"/>
      <c r="X2" s="107"/>
      <c r="Y2" s="107"/>
      <c r="Z2" s="107"/>
      <c r="AA2" s="107"/>
      <c r="AB2" s="107"/>
      <c r="AC2" s="107"/>
      <c r="AD2" s="107"/>
      <c r="AE2" s="107"/>
      <c r="AF2" s="107"/>
      <c r="AG2" s="127"/>
      <c r="AH2" s="143"/>
      <c r="AI2" s="107"/>
      <c r="AJ2" s="107"/>
      <c r="AK2" s="107"/>
      <c r="AL2" s="107"/>
      <c r="AM2" s="107"/>
      <c r="AN2" s="107"/>
      <c r="AO2" s="107"/>
      <c r="AP2" s="107"/>
      <c r="AQ2" s="107"/>
      <c r="AR2" s="127"/>
      <c r="AS2" s="48"/>
      <c r="AT2" s="56"/>
      <c r="AU2" s="59"/>
      <c r="AV2" s="59"/>
      <c r="AW2" s="59"/>
      <c r="AX2" s="59"/>
      <c r="AY2" s="59"/>
      <c r="AZ2" s="59"/>
      <c r="BA2" s="59"/>
      <c r="BB2" s="59"/>
      <c r="BC2" s="78"/>
      <c r="BD2" s="143"/>
      <c r="BE2" s="84"/>
      <c r="BF2" s="84"/>
      <c r="BG2" s="84"/>
      <c r="BH2" s="84"/>
      <c r="BI2" s="84"/>
      <c r="BJ2" s="84"/>
      <c r="BK2" s="84"/>
      <c r="BL2" s="84"/>
      <c r="BM2" s="84"/>
      <c r="BN2" s="150"/>
    </row>
    <row r="3" spans="1:66" ht="16.5" x14ac:dyDescent="0.25">
      <c r="A3" s="24"/>
      <c r="B3" s="24"/>
      <c r="C3" s="24"/>
      <c r="D3" s="24"/>
      <c r="E3" s="24"/>
      <c r="F3" s="24"/>
      <c r="G3" s="24"/>
      <c r="H3" s="24"/>
      <c r="I3" s="24"/>
      <c r="J3" s="24"/>
      <c r="K3" s="135"/>
      <c r="L3" s="144"/>
      <c r="M3" s="24"/>
      <c r="N3" s="24"/>
      <c r="O3" s="24"/>
      <c r="P3" s="24"/>
      <c r="Q3" s="24"/>
      <c r="R3" s="24"/>
      <c r="S3" s="24"/>
      <c r="T3" s="24"/>
      <c r="U3" s="24"/>
      <c r="V3" s="135"/>
      <c r="W3" s="24"/>
      <c r="X3" s="24"/>
      <c r="Y3" s="24"/>
      <c r="Z3" s="24"/>
      <c r="AA3" s="24"/>
      <c r="AB3" s="24"/>
      <c r="AC3" s="24"/>
      <c r="AD3" s="24"/>
      <c r="AE3" s="24"/>
      <c r="AF3" s="24"/>
      <c r="AG3" s="133"/>
      <c r="AH3" s="24"/>
      <c r="AI3" s="24"/>
      <c r="AJ3" s="24"/>
      <c r="AK3" s="24"/>
      <c r="AL3" s="24"/>
      <c r="AM3" s="24"/>
      <c r="AN3" s="24"/>
      <c r="AO3" s="24"/>
      <c r="AP3" s="24"/>
      <c r="AQ3" s="24"/>
      <c r="AR3" s="133"/>
      <c r="AS3" s="89" t="s">
        <v>330</v>
      </c>
      <c r="AT3" s="12"/>
      <c r="AU3" s="51"/>
      <c r="AV3" s="51"/>
      <c r="AW3" s="51"/>
      <c r="AX3" s="51"/>
      <c r="AY3" s="51"/>
      <c r="AZ3" s="51"/>
      <c r="BA3" s="51"/>
      <c r="BB3" s="51"/>
      <c r="BC3" s="75"/>
      <c r="BD3" s="145"/>
      <c r="BN3" s="151"/>
    </row>
    <row r="4" spans="1:66" ht="16.5" x14ac:dyDescent="0.25">
      <c r="A4" s="33" t="s">
        <v>767</v>
      </c>
      <c r="B4" s="33"/>
      <c r="C4" s="33"/>
      <c r="D4" s="33"/>
      <c r="E4" s="33"/>
      <c r="F4" s="33"/>
      <c r="G4" s="33"/>
      <c r="H4" s="33"/>
      <c r="I4" s="33"/>
      <c r="J4" s="33"/>
      <c r="K4" s="131"/>
      <c r="L4" s="33" t="s">
        <v>331</v>
      </c>
      <c r="M4" s="33"/>
      <c r="N4" s="33"/>
      <c r="O4" s="33"/>
      <c r="P4" s="33"/>
      <c r="Q4" s="33"/>
      <c r="R4" s="33"/>
      <c r="S4" s="33"/>
      <c r="T4" s="33"/>
      <c r="U4" s="33"/>
      <c r="V4" s="131"/>
      <c r="W4" s="33" t="s">
        <v>768</v>
      </c>
      <c r="X4" s="33"/>
      <c r="Y4" s="33"/>
      <c r="Z4" s="33"/>
      <c r="AA4" s="33"/>
      <c r="AB4" s="33"/>
      <c r="AC4" s="33"/>
      <c r="AD4" s="33"/>
      <c r="AE4" s="33"/>
      <c r="AF4" s="33"/>
      <c r="AG4" s="131"/>
      <c r="AH4" s="33" t="s">
        <v>769</v>
      </c>
      <c r="AI4" s="33"/>
      <c r="AJ4" s="33"/>
      <c r="AK4" s="33"/>
      <c r="AL4" s="33"/>
      <c r="AM4" s="33"/>
      <c r="AN4" s="33"/>
      <c r="AO4" s="33"/>
      <c r="AP4" s="33"/>
      <c r="AQ4" s="33"/>
      <c r="AR4" s="131"/>
      <c r="AS4" s="33" t="s">
        <v>171</v>
      </c>
      <c r="AT4" s="61"/>
      <c r="AU4" s="60"/>
      <c r="AV4" s="60"/>
      <c r="AW4" s="60"/>
      <c r="AX4" s="60"/>
      <c r="AY4" s="60"/>
      <c r="AZ4" s="60"/>
      <c r="BA4" s="60"/>
      <c r="BB4" s="60"/>
      <c r="BC4" s="79"/>
      <c r="BD4" s="33" t="s">
        <v>770</v>
      </c>
      <c r="BE4" s="146"/>
      <c r="BF4" s="146"/>
      <c r="BG4" s="146"/>
      <c r="BH4" s="146"/>
      <c r="BI4" s="146"/>
      <c r="BJ4" s="146"/>
      <c r="BK4" s="146"/>
      <c r="BL4" s="146"/>
      <c r="BM4" s="146"/>
      <c r="BN4" s="152"/>
    </row>
    <row r="5" spans="1:66" ht="16.5" x14ac:dyDescent="0.25">
      <c r="A5" s="86"/>
      <c r="B5" s="86"/>
      <c r="C5" s="86"/>
      <c r="D5" s="86"/>
      <c r="E5" s="86"/>
      <c r="F5" s="86"/>
      <c r="G5" s="86"/>
      <c r="H5" s="86"/>
      <c r="I5" s="86"/>
      <c r="J5" s="86"/>
      <c r="K5" s="132"/>
      <c r="L5" s="225" t="s">
        <v>484</v>
      </c>
      <c r="M5" s="86"/>
      <c r="N5" s="86"/>
      <c r="O5" s="86"/>
      <c r="P5" s="86"/>
      <c r="Q5" s="86"/>
      <c r="R5" s="86"/>
      <c r="S5" s="86"/>
      <c r="T5" s="86"/>
      <c r="U5" s="86"/>
      <c r="V5" s="132"/>
      <c r="W5" s="89"/>
      <c r="X5" s="86"/>
      <c r="Y5" s="86"/>
      <c r="Z5" s="86"/>
      <c r="AA5" s="86"/>
      <c r="AB5" s="86"/>
      <c r="AC5" s="86"/>
      <c r="AD5" s="86"/>
      <c r="AE5" s="86"/>
      <c r="AF5" s="86"/>
      <c r="AG5" s="132"/>
      <c r="AH5" s="86"/>
      <c r="AI5" s="86"/>
      <c r="AJ5" s="86"/>
      <c r="AK5" s="86"/>
      <c r="AL5" s="86"/>
      <c r="AM5" s="86"/>
      <c r="AN5" s="86"/>
      <c r="AO5" s="86"/>
      <c r="AP5" s="86"/>
      <c r="AQ5" s="86"/>
      <c r="AR5" s="132"/>
      <c r="AS5" s="68" t="s">
        <v>585</v>
      </c>
      <c r="AT5" s="63"/>
      <c r="AU5" s="37"/>
      <c r="AV5" s="37"/>
      <c r="AW5" s="37"/>
      <c r="AX5" s="37"/>
      <c r="AY5" s="37"/>
      <c r="AZ5" s="37"/>
      <c r="BA5" s="37"/>
      <c r="BB5" s="37"/>
      <c r="BC5" s="80"/>
      <c r="BD5" s="86"/>
      <c r="BE5" s="89"/>
      <c r="BF5" s="89"/>
      <c r="BG5" s="89"/>
      <c r="BH5" s="89"/>
      <c r="BI5" s="89"/>
      <c r="BJ5" s="89"/>
      <c r="BK5" s="89"/>
      <c r="BL5" s="89"/>
      <c r="BM5" s="89"/>
      <c r="BN5" s="153"/>
    </row>
    <row r="6" spans="1:66" x14ac:dyDescent="0.2">
      <c r="A6" s="68" t="s">
        <v>560</v>
      </c>
      <c r="B6" s="24"/>
      <c r="C6" s="24"/>
      <c r="D6" s="24"/>
      <c r="E6" s="24"/>
      <c r="F6" s="24"/>
      <c r="G6" s="24"/>
      <c r="H6" s="24"/>
      <c r="I6" s="24"/>
      <c r="J6" s="24"/>
      <c r="K6" s="135"/>
      <c r="L6" s="68" t="s">
        <v>560</v>
      </c>
      <c r="M6" s="24"/>
      <c r="N6" s="24"/>
      <c r="O6" s="24"/>
      <c r="P6" s="24"/>
      <c r="Q6" s="24"/>
      <c r="R6" s="24"/>
      <c r="S6" s="24"/>
      <c r="T6" s="24"/>
      <c r="U6" s="24"/>
      <c r="V6" s="135"/>
      <c r="W6" s="68" t="s">
        <v>560</v>
      </c>
      <c r="X6" s="24"/>
      <c r="Y6" s="24"/>
      <c r="Z6" s="24"/>
      <c r="AA6" s="24"/>
      <c r="AB6" s="24"/>
      <c r="AC6" s="24"/>
      <c r="AD6" s="24"/>
      <c r="AE6" s="24"/>
      <c r="AF6" s="24"/>
      <c r="AG6" s="133"/>
      <c r="AH6" s="68" t="s">
        <v>560</v>
      </c>
      <c r="AI6" s="24"/>
      <c r="AJ6" s="24"/>
      <c r="AK6" s="24"/>
      <c r="AL6" s="24"/>
      <c r="AM6" s="24"/>
      <c r="AN6" s="24"/>
      <c r="AO6" s="24"/>
      <c r="AP6" s="24"/>
      <c r="AQ6" s="24"/>
      <c r="AR6" s="133"/>
      <c r="AS6" s="68" t="s">
        <v>560</v>
      </c>
      <c r="AT6" s="12"/>
      <c r="AU6" s="51"/>
      <c r="AV6" s="51"/>
      <c r="AW6" s="51"/>
      <c r="AX6" s="51"/>
      <c r="AY6" s="51"/>
      <c r="AZ6" s="51"/>
      <c r="BA6" s="51"/>
      <c r="BB6" s="51"/>
      <c r="BC6" s="75"/>
      <c r="BD6" s="68" t="s">
        <v>560</v>
      </c>
      <c r="BF6" s="6"/>
      <c r="BG6" s="6"/>
      <c r="BH6" s="6"/>
      <c r="BI6" s="6"/>
      <c r="BJ6" s="6"/>
      <c r="BK6" s="6"/>
      <c r="BL6" s="6"/>
      <c r="BM6" s="6"/>
      <c r="BN6" s="151"/>
    </row>
    <row r="7" spans="1:66" x14ac:dyDescent="0.2">
      <c r="A7" s="47" t="s">
        <v>584</v>
      </c>
      <c r="B7" s="24"/>
      <c r="C7" s="24"/>
      <c r="D7" s="24"/>
      <c r="E7" s="24"/>
      <c r="F7" s="24"/>
      <c r="G7" s="24"/>
      <c r="H7" s="24"/>
      <c r="I7" s="24"/>
      <c r="J7" s="24"/>
      <c r="K7" s="135"/>
      <c r="L7" s="68" t="s">
        <v>221</v>
      </c>
      <c r="M7" s="24"/>
      <c r="N7" s="24"/>
      <c r="O7" s="24"/>
      <c r="P7" s="24"/>
      <c r="Q7" s="24"/>
      <c r="R7" s="24"/>
      <c r="S7" s="24"/>
      <c r="T7" s="24"/>
      <c r="U7" s="24"/>
      <c r="V7" s="135"/>
      <c r="W7" s="47" t="s">
        <v>584</v>
      </c>
      <c r="X7" s="24"/>
      <c r="Y7" s="24"/>
      <c r="Z7" s="24"/>
      <c r="AA7" s="24"/>
      <c r="AB7" s="24"/>
      <c r="AC7" s="24"/>
      <c r="AD7" s="24"/>
      <c r="AE7" s="24"/>
      <c r="AF7" s="24"/>
      <c r="AG7" s="133"/>
      <c r="AH7" s="47" t="s">
        <v>584</v>
      </c>
      <c r="AI7" s="24"/>
      <c r="AJ7" s="24"/>
      <c r="AK7" s="24"/>
      <c r="AL7" s="24"/>
      <c r="AM7" s="24"/>
      <c r="AN7" s="24"/>
      <c r="AO7" s="24"/>
      <c r="AP7" s="24"/>
      <c r="AQ7" s="24"/>
      <c r="AR7" s="133"/>
      <c r="AS7" s="226" t="s">
        <v>589</v>
      </c>
      <c r="AT7" s="12"/>
      <c r="AU7" s="51"/>
      <c r="AV7" s="51"/>
      <c r="AW7" s="51"/>
      <c r="AX7" s="51"/>
      <c r="AY7" s="51"/>
      <c r="AZ7" s="51"/>
      <c r="BA7" s="51"/>
      <c r="BB7" s="51"/>
      <c r="BC7" s="75"/>
      <c r="BD7" s="47" t="s">
        <v>222</v>
      </c>
      <c r="BN7" s="151"/>
    </row>
    <row r="8" spans="1:66" x14ac:dyDescent="0.2">
      <c r="A8" s="147"/>
      <c r="B8" s="24"/>
      <c r="C8" s="24"/>
      <c r="D8" s="24"/>
      <c r="E8" s="24"/>
      <c r="F8" s="24"/>
      <c r="G8" s="24"/>
      <c r="H8" s="24"/>
      <c r="I8" s="24"/>
      <c r="J8" s="24"/>
      <c r="K8" s="135"/>
      <c r="L8" s="68" t="s">
        <v>223</v>
      </c>
      <c r="M8" s="24"/>
      <c r="N8" s="24"/>
      <c r="O8" s="24"/>
      <c r="P8" s="24"/>
      <c r="Q8" s="24"/>
      <c r="R8" s="24"/>
      <c r="S8" s="24"/>
      <c r="T8" s="24"/>
      <c r="U8" s="24"/>
      <c r="V8" s="135"/>
      <c r="W8" s="47" t="s">
        <v>188</v>
      </c>
      <c r="X8" s="24"/>
      <c r="Y8" s="24"/>
      <c r="Z8" s="24"/>
      <c r="AA8" s="24"/>
      <c r="AB8" s="24"/>
      <c r="AC8" s="24"/>
      <c r="AD8" s="24"/>
      <c r="AE8" s="24"/>
      <c r="AF8" s="24"/>
      <c r="AG8" s="133"/>
      <c r="AH8" s="47" t="s">
        <v>14</v>
      </c>
      <c r="AI8" s="24"/>
      <c r="AJ8" s="24"/>
      <c r="AK8" s="24"/>
      <c r="AL8" s="24"/>
      <c r="AM8" s="24"/>
      <c r="AN8" s="24"/>
      <c r="AO8" s="24"/>
      <c r="AP8" s="24"/>
      <c r="AQ8" s="24"/>
      <c r="AR8" s="133"/>
      <c r="AS8" t="s">
        <v>586</v>
      </c>
      <c r="AT8" s="12"/>
      <c r="AU8" s="51"/>
      <c r="AV8" s="51"/>
      <c r="AW8" s="51"/>
      <c r="AX8" s="51"/>
      <c r="AY8" s="51"/>
      <c r="AZ8" s="51"/>
      <c r="BA8" s="51"/>
      <c r="BB8" s="51"/>
      <c r="BC8" s="75"/>
      <c r="BD8" s="47" t="s">
        <v>584</v>
      </c>
      <c r="BN8" s="151"/>
    </row>
    <row r="9" spans="1:66" x14ac:dyDescent="0.2">
      <c r="A9" s="90"/>
      <c r="B9" s="90"/>
      <c r="C9" s="90"/>
      <c r="D9" s="90"/>
      <c r="E9" s="90"/>
      <c r="F9" s="90"/>
      <c r="G9" s="90"/>
      <c r="H9" s="90"/>
      <c r="I9" s="90"/>
      <c r="J9" s="90"/>
      <c r="K9" s="136"/>
      <c r="L9" s="90"/>
      <c r="M9" s="90"/>
      <c r="N9" s="90"/>
      <c r="O9" s="90"/>
      <c r="P9" s="90"/>
      <c r="Q9" s="90"/>
      <c r="R9" s="90"/>
      <c r="S9" s="90"/>
      <c r="T9" s="90"/>
      <c r="U9" s="90"/>
      <c r="V9" s="136"/>
      <c r="X9" s="90"/>
      <c r="Y9" s="90"/>
      <c r="Z9" s="90"/>
      <c r="AA9" s="90"/>
      <c r="AB9" s="90"/>
      <c r="AC9" s="90"/>
      <c r="AD9" s="90"/>
      <c r="AE9" s="90"/>
      <c r="AF9" s="90"/>
      <c r="AG9" s="133"/>
      <c r="AH9" s="24"/>
      <c r="AI9" s="90"/>
      <c r="AJ9" s="90"/>
      <c r="AK9" s="90"/>
      <c r="AL9" s="90"/>
      <c r="AM9" s="90"/>
      <c r="AN9" s="90"/>
      <c r="AO9" s="90"/>
      <c r="AP9" s="90"/>
      <c r="AQ9" s="90"/>
      <c r="AR9" s="133"/>
      <c r="AS9" s="47" t="s">
        <v>590</v>
      </c>
      <c r="AT9" s="7"/>
      <c r="AU9" s="64"/>
      <c r="AV9" s="64"/>
      <c r="AW9" s="64"/>
      <c r="AX9" s="64"/>
      <c r="AY9" s="64"/>
      <c r="AZ9" s="64"/>
      <c r="BA9" s="64"/>
      <c r="BB9" s="64"/>
      <c r="BC9" s="69"/>
      <c r="BN9" s="151"/>
    </row>
    <row r="10" spans="1:66" x14ac:dyDescent="0.2">
      <c r="A10" s="120" t="s">
        <v>83</v>
      </c>
      <c r="B10" s="24"/>
      <c r="C10" s="24"/>
      <c r="D10" s="24"/>
      <c r="E10" s="24"/>
      <c r="F10" s="24"/>
      <c r="G10" s="24"/>
      <c r="H10" s="24"/>
      <c r="I10" s="24"/>
      <c r="J10" s="24"/>
      <c r="K10" s="135"/>
      <c r="L10" s="120" t="s">
        <v>15</v>
      </c>
      <c r="M10" s="24"/>
      <c r="N10" s="24"/>
      <c r="O10" s="24"/>
      <c r="P10" s="24"/>
      <c r="Q10" s="24"/>
      <c r="R10" s="24"/>
      <c r="S10" s="24"/>
      <c r="T10" s="24"/>
      <c r="U10" s="24"/>
      <c r="V10" s="135"/>
      <c r="X10" s="24"/>
      <c r="Y10" s="24"/>
      <c r="Z10" s="24"/>
      <c r="AA10" s="24"/>
      <c r="AB10" s="24"/>
      <c r="AC10" s="24"/>
      <c r="AD10" s="24"/>
      <c r="AE10" s="24"/>
      <c r="AF10" s="24"/>
      <c r="AG10" s="133"/>
      <c r="AH10" s="120" t="s">
        <v>16</v>
      </c>
      <c r="AI10" s="24"/>
      <c r="AJ10" s="24"/>
      <c r="AK10" s="24"/>
      <c r="AL10" s="24"/>
      <c r="AM10" s="24"/>
      <c r="AN10" s="24"/>
      <c r="AO10" s="24"/>
      <c r="AP10" s="24"/>
      <c r="AQ10" s="24"/>
      <c r="AR10" s="133"/>
      <c r="AS10" s="120" t="s">
        <v>587</v>
      </c>
      <c r="AT10" s="12"/>
      <c r="AU10" s="51"/>
      <c r="AV10" s="51"/>
      <c r="AW10" s="51"/>
      <c r="AX10" s="51"/>
      <c r="AY10" s="51"/>
      <c r="AZ10" s="51"/>
      <c r="BA10" s="51"/>
      <c r="BB10" s="51"/>
      <c r="BC10" s="75"/>
      <c r="BN10" s="154"/>
    </row>
    <row r="11" spans="1:66" x14ac:dyDescent="0.2">
      <c r="A11" s="24"/>
      <c r="B11" s="24"/>
      <c r="C11" s="24"/>
      <c r="D11" s="24"/>
      <c r="E11" s="24"/>
      <c r="F11" s="24"/>
      <c r="G11" s="24"/>
      <c r="H11" s="24"/>
      <c r="I11" s="24"/>
      <c r="J11" s="24"/>
      <c r="K11" s="135"/>
      <c r="L11" s="24"/>
      <c r="M11" s="24"/>
      <c r="N11" s="24"/>
      <c r="O11" s="24"/>
      <c r="P11" s="24"/>
      <c r="Q11" s="24"/>
      <c r="R11" s="24"/>
      <c r="S11" s="24"/>
      <c r="T11" s="24"/>
      <c r="U11" s="24"/>
      <c r="V11" s="135"/>
      <c r="W11" s="120"/>
      <c r="X11" s="24"/>
      <c r="Y11" s="24"/>
      <c r="Z11" s="24"/>
      <c r="AA11" s="24"/>
      <c r="AB11" s="24"/>
      <c r="AC11" s="24"/>
      <c r="AD11" s="24"/>
      <c r="AE11" s="24"/>
      <c r="AF11" s="24"/>
      <c r="AG11" s="133"/>
      <c r="AH11" s="120"/>
      <c r="AI11" s="24"/>
      <c r="AJ11" s="24"/>
      <c r="AK11" s="24"/>
      <c r="AL11" s="24"/>
      <c r="AM11" s="24"/>
      <c r="AN11" s="24"/>
      <c r="AO11" s="24"/>
      <c r="AP11" s="24"/>
      <c r="AQ11" s="24"/>
      <c r="AR11" s="133"/>
      <c r="AS11" s="148" t="s">
        <v>588</v>
      </c>
      <c r="AT11" s="12"/>
      <c r="AU11" s="51"/>
      <c r="AV11" s="51"/>
      <c r="AW11" s="51"/>
      <c r="AX11" s="51"/>
      <c r="AY11" s="51"/>
      <c r="AZ11" s="51"/>
      <c r="BA11" s="51"/>
      <c r="BB11" s="51"/>
      <c r="BC11" s="75"/>
      <c r="BN11" s="154"/>
    </row>
    <row r="12" spans="1:66" x14ac:dyDescent="0.2">
      <c r="A12" s="7" t="s">
        <v>204</v>
      </c>
      <c r="B12" s="24"/>
      <c r="C12" s="24"/>
      <c r="D12" s="24"/>
      <c r="E12" s="24"/>
      <c r="F12" s="24"/>
      <c r="G12" s="24"/>
      <c r="H12" s="24"/>
      <c r="I12" s="24"/>
      <c r="J12" s="24"/>
      <c r="K12" s="135"/>
      <c r="L12" s="24"/>
      <c r="M12" s="24"/>
      <c r="N12" s="24"/>
      <c r="O12" s="24"/>
      <c r="P12" s="24"/>
      <c r="Q12" s="24"/>
      <c r="R12" s="24"/>
      <c r="S12" s="24"/>
      <c r="T12" s="24"/>
      <c r="U12" s="24"/>
      <c r="V12" s="135"/>
      <c r="W12" s="7" t="s">
        <v>196</v>
      </c>
      <c r="X12" s="24"/>
      <c r="Y12" s="24"/>
      <c r="Z12" s="24"/>
      <c r="AA12" s="24"/>
      <c r="AB12" s="24"/>
      <c r="AC12" s="24"/>
      <c r="AD12" s="24"/>
      <c r="AE12" s="24"/>
      <c r="AF12" s="24"/>
      <c r="AG12" s="133"/>
      <c r="AI12" s="24"/>
      <c r="AJ12" s="24"/>
      <c r="AK12" s="24"/>
      <c r="AL12" s="24"/>
      <c r="AM12" s="24"/>
      <c r="AN12" s="24"/>
      <c r="AO12" s="24"/>
      <c r="AP12" s="24"/>
      <c r="AQ12" s="24"/>
      <c r="AR12" s="133"/>
      <c r="AS12" s="12"/>
      <c r="AT12" s="12"/>
      <c r="AU12" s="51"/>
      <c r="AV12" s="51"/>
      <c r="AW12" s="51"/>
      <c r="AX12" s="51"/>
      <c r="AY12" s="51"/>
      <c r="AZ12" s="51"/>
      <c r="BA12" s="51"/>
      <c r="BB12" s="51"/>
      <c r="BC12" s="75"/>
      <c r="BN12" s="154"/>
    </row>
    <row r="13" spans="1:66" x14ac:dyDescent="0.2">
      <c r="A13" s="24"/>
      <c r="B13" s="24"/>
      <c r="C13" s="24"/>
      <c r="D13" s="24"/>
      <c r="E13" s="24"/>
      <c r="F13" s="24"/>
      <c r="G13" s="24"/>
      <c r="H13" s="24"/>
      <c r="I13" s="24"/>
      <c r="J13" s="24"/>
      <c r="K13" s="135"/>
      <c r="L13" s="24"/>
      <c r="M13" s="24"/>
      <c r="N13" s="24"/>
      <c r="O13" s="24"/>
      <c r="P13" s="24"/>
      <c r="Q13" s="24"/>
      <c r="R13" s="24"/>
      <c r="S13" s="24"/>
      <c r="T13" s="24"/>
      <c r="U13" s="24"/>
      <c r="V13" s="135"/>
      <c r="X13" s="24"/>
      <c r="Y13" s="24"/>
      <c r="Z13" s="24"/>
      <c r="AA13" s="24"/>
      <c r="AB13" s="24"/>
      <c r="AC13" s="24"/>
      <c r="AD13" s="24"/>
      <c r="AE13" s="24"/>
      <c r="AF13" s="24"/>
      <c r="AG13" s="133"/>
      <c r="AI13" s="24"/>
      <c r="AJ13" s="24"/>
      <c r="AK13" s="24"/>
      <c r="AL13" s="24"/>
      <c r="AM13" s="24"/>
      <c r="AN13" s="24"/>
      <c r="AO13" s="24"/>
      <c r="AP13" s="24"/>
      <c r="AQ13" s="24"/>
      <c r="AR13" s="133"/>
      <c r="AS13" s="7" t="s">
        <v>195</v>
      </c>
      <c r="AT13" s="12"/>
      <c r="AU13" s="51"/>
      <c r="AV13" s="51"/>
      <c r="AW13" s="51"/>
      <c r="AX13" s="51"/>
      <c r="AY13" s="51"/>
      <c r="AZ13" s="51"/>
      <c r="BA13" s="51"/>
      <c r="BB13" s="51"/>
      <c r="BC13" s="75"/>
      <c r="BN13" s="154"/>
    </row>
    <row r="14" spans="1:66" x14ac:dyDescent="0.2">
      <c r="A14" s="24"/>
      <c r="B14" s="24"/>
      <c r="C14" s="24"/>
      <c r="D14" s="24"/>
      <c r="E14" s="24"/>
      <c r="F14" s="24"/>
      <c r="G14" s="24"/>
      <c r="H14" s="24"/>
      <c r="I14" s="24"/>
      <c r="J14" s="24"/>
      <c r="K14" s="135"/>
      <c r="L14" s="24"/>
      <c r="M14" s="24"/>
      <c r="N14" s="24"/>
      <c r="O14" s="24"/>
      <c r="P14" s="24"/>
      <c r="Q14" s="24"/>
      <c r="R14" s="24"/>
      <c r="S14" s="24"/>
      <c r="T14" s="24"/>
      <c r="U14" s="24"/>
      <c r="V14" s="135"/>
      <c r="W14" s="24"/>
      <c r="X14" s="24"/>
      <c r="Y14" s="24"/>
      <c r="Z14" s="24"/>
      <c r="AA14" s="24"/>
      <c r="AB14" s="24"/>
      <c r="AC14" s="24"/>
      <c r="AD14" s="24"/>
      <c r="AE14" s="24"/>
      <c r="AF14" s="24"/>
      <c r="AG14" s="133"/>
      <c r="AH14" s="24"/>
      <c r="AI14" s="24"/>
      <c r="AJ14" s="24"/>
      <c r="AK14" s="24"/>
      <c r="AL14" s="24"/>
      <c r="AM14" s="24"/>
      <c r="AN14" s="24"/>
      <c r="AO14" s="24"/>
      <c r="AP14" s="24"/>
      <c r="AQ14" s="24"/>
      <c r="AR14" s="133"/>
      <c r="AS14" s="12"/>
      <c r="AT14" s="12"/>
      <c r="AU14" s="51"/>
      <c r="AV14" s="51"/>
      <c r="AW14" s="51"/>
      <c r="AX14" s="51"/>
      <c r="AY14" s="51"/>
      <c r="AZ14" s="51"/>
      <c r="BA14" s="51"/>
      <c r="BB14" s="51"/>
      <c r="BC14" s="75"/>
      <c r="BN14" s="154"/>
    </row>
    <row r="15" spans="1:66" x14ac:dyDescent="0.2">
      <c r="A15" s="96"/>
      <c r="B15" s="97"/>
      <c r="C15" s="97"/>
      <c r="D15" s="97"/>
      <c r="E15" s="97"/>
      <c r="F15" s="97"/>
      <c r="G15" s="97"/>
      <c r="H15" s="91"/>
      <c r="I15" s="91"/>
      <c r="J15" s="91"/>
      <c r="K15" s="94" t="s">
        <v>80</v>
      </c>
      <c r="L15" s="96"/>
      <c r="M15" s="97"/>
      <c r="N15" s="97"/>
      <c r="O15" s="97"/>
      <c r="P15" s="97"/>
      <c r="Q15" s="97"/>
      <c r="R15" s="97"/>
      <c r="S15" s="91"/>
      <c r="T15" s="91"/>
      <c r="U15" s="91"/>
      <c r="V15" s="94" t="s">
        <v>80</v>
      </c>
      <c r="W15" s="96"/>
      <c r="X15" s="97"/>
      <c r="Y15" s="97"/>
      <c r="Z15" s="97"/>
      <c r="AA15" s="97"/>
      <c r="AB15" s="97"/>
      <c r="AC15" s="97"/>
      <c r="AD15" s="91"/>
      <c r="AE15" s="91"/>
      <c r="AF15" s="91"/>
      <c r="AG15" s="100" t="s">
        <v>81</v>
      </c>
      <c r="AH15" s="96"/>
      <c r="AI15" s="97"/>
      <c r="AJ15" s="97"/>
      <c r="AK15" s="97"/>
      <c r="AL15" s="97"/>
      <c r="AM15" s="97"/>
      <c r="AN15" s="97"/>
      <c r="AO15" s="91"/>
      <c r="AP15" s="91"/>
      <c r="AQ15" s="91"/>
      <c r="AR15" s="162" t="s">
        <v>6</v>
      </c>
      <c r="AS15" s="6"/>
      <c r="AT15" s="67"/>
      <c r="AU15" s="42"/>
      <c r="AV15" s="42"/>
      <c r="AW15" s="42"/>
      <c r="AX15" s="42"/>
      <c r="AY15" s="42"/>
      <c r="AZ15" s="42"/>
      <c r="BA15" s="42"/>
      <c r="BB15" s="42"/>
      <c r="BC15" s="40" t="s">
        <v>81</v>
      </c>
      <c r="BD15" s="96"/>
      <c r="BE15" s="97"/>
      <c r="BF15" s="97"/>
      <c r="BG15" s="97"/>
      <c r="BH15" s="97"/>
      <c r="BI15" s="97"/>
      <c r="BJ15" s="97"/>
      <c r="BK15" s="93"/>
      <c r="BL15" s="93"/>
      <c r="BM15" s="93"/>
      <c r="BN15" s="100" t="s">
        <v>81</v>
      </c>
    </row>
    <row r="16" spans="1:66" x14ac:dyDescent="0.2">
      <c r="A16" s="6"/>
      <c r="B16" s="6"/>
      <c r="C16" s="6"/>
      <c r="AS16" s="6"/>
      <c r="AT16" s="67"/>
      <c r="AU16" s="42"/>
      <c r="AV16" s="42"/>
      <c r="AW16" s="42"/>
      <c r="AX16" s="42"/>
      <c r="AY16" s="42"/>
      <c r="AZ16" s="42"/>
      <c r="BA16" s="42"/>
      <c r="BB16" s="42"/>
      <c r="BC16" s="41"/>
    </row>
    <row r="17" spans="2:66" x14ac:dyDescent="0.2">
      <c r="B17" s="43" t="s">
        <v>298</v>
      </c>
      <c r="C17" s="220" t="s">
        <v>34</v>
      </c>
      <c r="D17" s="220" t="s">
        <v>533</v>
      </c>
      <c r="E17" s="220" t="s">
        <v>535</v>
      </c>
      <c r="F17" s="220" t="s">
        <v>97</v>
      </c>
      <c r="G17" s="220" t="s">
        <v>278</v>
      </c>
      <c r="H17" s="221">
        <v>300000</v>
      </c>
      <c r="I17" s="222" t="s">
        <v>294</v>
      </c>
      <c r="J17" s="222" t="s">
        <v>294</v>
      </c>
      <c r="K17" s="222" t="s">
        <v>61</v>
      </c>
      <c r="M17" s="43" t="s">
        <v>298</v>
      </c>
      <c r="N17" s="220" t="s">
        <v>34</v>
      </c>
      <c r="O17" s="220" t="s">
        <v>533</v>
      </c>
      <c r="P17" s="220" t="s">
        <v>535</v>
      </c>
      <c r="Q17" s="220" t="s">
        <v>97</v>
      </c>
      <c r="R17" s="220" t="s">
        <v>278</v>
      </c>
      <c r="S17" s="221">
        <v>300000</v>
      </c>
      <c r="T17" s="222" t="s">
        <v>294</v>
      </c>
      <c r="U17" s="222" t="s">
        <v>294</v>
      </c>
      <c r="V17" s="222" t="s">
        <v>61</v>
      </c>
      <c r="X17" s="43" t="s">
        <v>298</v>
      </c>
      <c r="Y17" s="220" t="s">
        <v>34</v>
      </c>
      <c r="Z17" s="220" t="s">
        <v>533</v>
      </c>
      <c r="AA17" s="220" t="s">
        <v>535</v>
      </c>
      <c r="AB17" s="220" t="s">
        <v>97</v>
      </c>
      <c r="AC17" s="220" t="s">
        <v>278</v>
      </c>
      <c r="AD17" s="221">
        <v>300000</v>
      </c>
      <c r="AE17" s="222" t="s">
        <v>294</v>
      </c>
      <c r="AF17" s="222" t="s">
        <v>294</v>
      </c>
      <c r="AG17" s="222" t="s">
        <v>61</v>
      </c>
      <c r="AI17" s="43" t="s">
        <v>298</v>
      </c>
      <c r="AJ17" s="220" t="s">
        <v>34</v>
      </c>
      <c r="AK17" s="220" t="s">
        <v>533</v>
      </c>
      <c r="AL17" s="220" t="s">
        <v>535</v>
      </c>
      <c r="AM17" s="220" t="s">
        <v>97</v>
      </c>
      <c r="AN17" s="220" t="s">
        <v>278</v>
      </c>
      <c r="AO17" s="221">
        <v>300000</v>
      </c>
      <c r="AP17" s="222" t="s">
        <v>294</v>
      </c>
      <c r="AQ17" s="222" t="s">
        <v>294</v>
      </c>
      <c r="AR17" s="222" t="s">
        <v>61</v>
      </c>
      <c r="AT17" s="43" t="s">
        <v>298</v>
      </c>
      <c r="AU17" s="220" t="s">
        <v>34</v>
      </c>
      <c r="AV17" s="220" t="s">
        <v>533</v>
      </c>
      <c r="AW17" s="220" t="s">
        <v>535</v>
      </c>
      <c r="AX17" s="220" t="s">
        <v>97</v>
      </c>
      <c r="AY17" s="220" t="s">
        <v>278</v>
      </c>
      <c r="AZ17" s="221">
        <v>300000</v>
      </c>
      <c r="BA17" s="222" t="s">
        <v>294</v>
      </c>
      <c r="BB17" s="222" t="s">
        <v>294</v>
      </c>
      <c r="BC17" s="222" t="s">
        <v>61</v>
      </c>
      <c r="BE17" s="43" t="s">
        <v>298</v>
      </c>
      <c r="BF17" s="220" t="s">
        <v>34</v>
      </c>
      <c r="BG17" s="220" t="s">
        <v>533</v>
      </c>
      <c r="BH17" s="220" t="s">
        <v>535</v>
      </c>
      <c r="BI17" s="220" t="s">
        <v>97</v>
      </c>
      <c r="BJ17" s="220" t="s">
        <v>278</v>
      </c>
      <c r="BK17" s="221">
        <v>300000</v>
      </c>
      <c r="BL17" s="222" t="s">
        <v>294</v>
      </c>
      <c r="BM17" s="222" t="s">
        <v>294</v>
      </c>
      <c r="BN17" s="222" t="s">
        <v>61</v>
      </c>
    </row>
    <row r="18" spans="2:66" x14ac:dyDescent="0.2">
      <c r="B18" s="44"/>
      <c r="C18" s="219" t="s">
        <v>532</v>
      </c>
      <c r="D18" s="219" t="s">
        <v>35</v>
      </c>
      <c r="E18" s="219" t="s">
        <v>35</v>
      </c>
      <c r="F18" s="219" t="s">
        <v>35</v>
      </c>
      <c r="G18" s="219" t="s">
        <v>35</v>
      </c>
      <c r="H18" s="219" t="s">
        <v>36</v>
      </c>
      <c r="I18" s="11" t="s">
        <v>292</v>
      </c>
      <c r="J18" s="11" t="s">
        <v>293</v>
      </c>
      <c r="K18" s="11" t="s">
        <v>111</v>
      </c>
      <c r="M18" s="44"/>
      <c r="N18" s="219" t="s">
        <v>532</v>
      </c>
      <c r="O18" s="219" t="s">
        <v>35</v>
      </c>
      <c r="P18" s="219" t="s">
        <v>35</v>
      </c>
      <c r="Q18" s="219" t="s">
        <v>35</v>
      </c>
      <c r="R18" s="219" t="s">
        <v>35</v>
      </c>
      <c r="S18" s="219" t="s">
        <v>36</v>
      </c>
      <c r="T18" s="11" t="s">
        <v>292</v>
      </c>
      <c r="U18" s="11" t="s">
        <v>293</v>
      </c>
      <c r="V18" s="11" t="s">
        <v>111</v>
      </c>
      <c r="X18" s="44"/>
      <c r="Y18" s="219" t="s">
        <v>532</v>
      </c>
      <c r="Z18" s="219" t="s">
        <v>35</v>
      </c>
      <c r="AA18" s="219" t="s">
        <v>35</v>
      </c>
      <c r="AB18" s="219" t="s">
        <v>35</v>
      </c>
      <c r="AC18" s="219" t="s">
        <v>35</v>
      </c>
      <c r="AD18" s="219" t="s">
        <v>36</v>
      </c>
      <c r="AE18" s="11" t="s">
        <v>292</v>
      </c>
      <c r="AF18" s="11" t="s">
        <v>293</v>
      </c>
      <c r="AG18" s="11" t="s">
        <v>111</v>
      </c>
      <c r="AI18" s="44"/>
      <c r="AJ18" s="219" t="s">
        <v>532</v>
      </c>
      <c r="AK18" s="219" t="s">
        <v>35</v>
      </c>
      <c r="AL18" s="219" t="s">
        <v>35</v>
      </c>
      <c r="AM18" s="219" t="s">
        <v>35</v>
      </c>
      <c r="AN18" s="219" t="s">
        <v>35</v>
      </c>
      <c r="AO18" s="219" t="s">
        <v>36</v>
      </c>
      <c r="AP18" s="11" t="s">
        <v>292</v>
      </c>
      <c r="AQ18" s="11" t="s">
        <v>293</v>
      </c>
      <c r="AR18" s="11" t="s">
        <v>111</v>
      </c>
      <c r="AT18" s="44"/>
      <c r="AU18" s="219" t="s">
        <v>532</v>
      </c>
      <c r="AV18" s="219" t="s">
        <v>35</v>
      </c>
      <c r="AW18" s="219" t="s">
        <v>35</v>
      </c>
      <c r="AX18" s="219" t="s">
        <v>35</v>
      </c>
      <c r="AY18" s="219" t="s">
        <v>35</v>
      </c>
      <c r="AZ18" s="219" t="s">
        <v>36</v>
      </c>
      <c r="BA18" s="11" t="s">
        <v>292</v>
      </c>
      <c r="BB18" s="11" t="s">
        <v>293</v>
      </c>
      <c r="BC18" s="11" t="s">
        <v>111</v>
      </c>
      <c r="BE18" s="44"/>
      <c r="BF18" s="219" t="s">
        <v>532</v>
      </c>
      <c r="BG18" s="219" t="s">
        <v>35</v>
      </c>
      <c r="BH18" s="219" t="s">
        <v>35</v>
      </c>
      <c r="BI18" s="219" t="s">
        <v>35</v>
      </c>
      <c r="BJ18" s="219" t="s">
        <v>35</v>
      </c>
      <c r="BK18" s="219" t="s">
        <v>36</v>
      </c>
      <c r="BL18" s="11" t="s">
        <v>292</v>
      </c>
      <c r="BM18" s="11" t="s">
        <v>293</v>
      </c>
      <c r="BN18" s="11" t="s">
        <v>111</v>
      </c>
    </row>
    <row r="19" spans="2:66" x14ac:dyDescent="0.2">
      <c r="B19" s="45"/>
      <c r="C19" s="223" t="s">
        <v>36</v>
      </c>
      <c r="D19" s="223" t="s">
        <v>534</v>
      </c>
      <c r="E19" s="223" t="s">
        <v>99</v>
      </c>
      <c r="F19" s="223" t="s">
        <v>100</v>
      </c>
      <c r="G19" s="223" t="s">
        <v>279</v>
      </c>
      <c r="H19" s="223" t="s">
        <v>101</v>
      </c>
      <c r="I19" s="224" t="s">
        <v>100</v>
      </c>
      <c r="J19" s="224" t="s">
        <v>101</v>
      </c>
      <c r="K19" s="224" t="s">
        <v>276</v>
      </c>
      <c r="M19" s="45"/>
      <c r="N19" s="223" t="s">
        <v>36</v>
      </c>
      <c r="O19" s="223" t="s">
        <v>534</v>
      </c>
      <c r="P19" s="223" t="s">
        <v>99</v>
      </c>
      <c r="Q19" s="223" t="s">
        <v>100</v>
      </c>
      <c r="R19" s="223" t="s">
        <v>279</v>
      </c>
      <c r="S19" s="223" t="s">
        <v>101</v>
      </c>
      <c r="T19" s="224" t="s">
        <v>100</v>
      </c>
      <c r="U19" s="224" t="s">
        <v>101</v>
      </c>
      <c r="V19" s="224" t="s">
        <v>276</v>
      </c>
      <c r="X19" s="45"/>
      <c r="Y19" s="223" t="s">
        <v>36</v>
      </c>
      <c r="Z19" s="223" t="s">
        <v>534</v>
      </c>
      <c r="AA19" s="223" t="s">
        <v>99</v>
      </c>
      <c r="AB19" s="223" t="s">
        <v>100</v>
      </c>
      <c r="AC19" s="223" t="s">
        <v>279</v>
      </c>
      <c r="AD19" s="223" t="s">
        <v>101</v>
      </c>
      <c r="AE19" s="224" t="s">
        <v>100</v>
      </c>
      <c r="AF19" s="224" t="s">
        <v>101</v>
      </c>
      <c r="AG19" s="224" t="s">
        <v>276</v>
      </c>
      <c r="AI19" s="45"/>
      <c r="AJ19" s="223" t="s">
        <v>36</v>
      </c>
      <c r="AK19" s="223" t="s">
        <v>534</v>
      </c>
      <c r="AL19" s="223" t="s">
        <v>99</v>
      </c>
      <c r="AM19" s="223" t="s">
        <v>100</v>
      </c>
      <c r="AN19" s="223" t="s">
        <v>279</v>
      </c>
      <c r="AO19" s="223" t="s">
        <v>101</v>
      </c>
      <c r="AP19" s="224" t="s">
        <v>100</v>
      </c>
      <c r="AQ19" s="224" t="s">
        <v>101</v>
      </c>
      <c r="AR19" s="224" t="s">
        <v>276</v>
      </c>
      <c r="AT19" s="45"/>
      <c r="AU19" s="223" t="s">
        <v>36</v>
      </c>
      <c r="AV19" s="223" t="s">
        <v>534</v>
      </c>
      <c r="AW19" s="223" t="s">
        <v>99</v>
      </c>
      <c r="AX19" s="223" t="s">
        <v>100</v>
      </c>
      <c r="AY19" s="223" t="s">
        <v>279</v>
      </c>
      <c r="AZ19" s="223" t="s">
        <v>101</v>
      </c>
      <c r="BA19" s="224" t="s">
        <v>100</v>
      </c>
      <c r="BB19" s="224" t="s">
        <v>101</v>
      </c>
      <c r="BC19" s="224" t="s">
        <v>276</v>
      </c>
      <c r="BE19" s="45"/>
      <c r="BF19" s="223" t="s">
        <v>36</v>
      </c>
      <c r="BG19" s="223" t="s">
        <v>534</v>
      </c>
      <c r="BH19" s="223" t="s">
        <v>99</v>
      </c>
      <c r="BI19" s="223" t="s">
        <v>100</v>
      </c>
      <c r="BJ19" s="223" t="s">
        <v>279</v>
      </c>
      <c r="BK19" s="223" t="s">
        <v>101</v>
      </c>
      <c r="BL19" s="224" t="s">
        <v>100</v>
      </c>
      <c r="BM19" s="224" t="s">
        <v>101</v>
      </c>
      <c r="BN19" s="224" t="s">
        <v>276</v>
      </c>
    </row>
    <row r="20" spans="2:66" s="323" customFormat="1" ht="15.75" customHeight="1" x14ac:dyDescent="0.25">
      <c r="B20" s="352" t="s">
        <v>72</v>
      </c>
      <c r="C20" s="353">
        <v>233.877942201</v>
      </c>
      <c r="D20" s="353">
        <v>204.36113529599999</v>
      </c>
      <c r="E20" s="353">
        <v>185.82128410499999</v>
      </c>
      <c r="F20" s="353">
        <v>263.42427015599998</v>
      </c>
      <c r="G20" s="353">
        <v>472.951045851</v>
      </c>
      <c r="H20" s="353">
        <v>609.44460136600003</v>
      </c>
      <c r="I20" s="354">
        <v>222.92604978099999</v>
      </c>
      <c r="J20" s="354">
        <v>547.36645052400002</v>
      </c>
      <c r="K20" s="355">
        <v>400.73431674800003</v>
      </c>
      <c r="M20" s="352" t="s">
        <v>72</v>
      </c>
      <c r="N20" s="723">
        <v>31.231554899999999</v>
      </c>
      <c r="O20" s="723">
        <v>23.683222346000001</v>
      </c>
      <c r="P20" s="723">
        <v>21.578590375000001</v>
      </c>
      <c r="Q20" s="723">
        <v>29.154884432999999</v>
      </c>
      <c r="R20" s="723">
        <v>50.301636561999999</v>
      </c>
      <c r="S20" s="723">
        <v>61.275675110999998</v>
      </c>
      <c r="T20" s="724">
        <v>25.804036636999999</v>
      </c>
      <c r="U20" s="724">
        <v>56.284611482999999</v>
      </c>
      <c r="V20" s="725">
        <v>42.508794049999999</v>
      </c>
      <c r="X20" s="352" t="s">
        <v>72</v>
      </c>
      <c r="Y20" s="394">
        <v>55.143456280000002</v>
      </c>
      <c r="Z20" s="394">
        <v>54.189602651000001</v>
      </c>
      <c r="AA20" s="394">
        <v>50.549807403999999</v>
      </c>
      <c r="AB20" s="394">
        <v>60.091890991</v>
      </c>
      <c r="AC20" s="394">
        <v>90.960766258999996</v>
      </c>
      <c r="AD20" s="394">
        <v>110.431588834</v>
      </c>
      <c r="AE20" s="395">
        <v>55.662207703999997</v>
      </c>
      <c r="AF20" s="395">
        <v>101.862963812</v>
      </c>
      <c r="AG20" s="388">
        <v>84.275992927000004</v>
      </c>
      <c r="AI20" s="352" t="s">
        <v>72</v>
      </c>
      <c r="AJ20" s="394">
        <v>3.4523501310000002</v>
      </c>
      <c r="AK20" s="394">
        <v>3.2562068580000001</v>
      </c>
      <c r="AL20" s="394">
        <v>3.1539257030000001</v>
      </c>
      <c r="AM20" s="394">
        <v>3.7635615790000001</v>
      </c>
      <c r="AN20" s="394">
        <v>5.2099876150000002</v>
      </c>
      <c r="AO20" s="394">
        <v>5.7400301730000001</v>
      </c>
      <c r="AP20" s="395">
        <v>3.4411766130000001</v>
      </c>
      <c r="AQ20" s="395">
        <v>5.5193679260000001</v>
      </c>
      <c r="AR20" s="388">
        <v>4.7917967839999998</v>
      </c>
      <c r="AT20" s="352" t="s">
        <v>72</v>
      </c>
      <c r="AU20" s="394">
        <v>90.106832355999998</v>
      </c>
      <c r="AV20" s="394">
        <v>88.391545698000002</v>
      </c>
      <c r="AW20" s="394">
        <v>88.733596191999993</v>
      </c>
      <c r="AX20" s="394">
        <v>89.408324289999996</v>
      </c>
      <c r="AY20" s="394">
        <v>90.461392498999999</v>
      </c>
      <c r="AZ20" s="394">
        <v>90.017935953999995</v>
      </c>
      <c r="BA20" s="395">
        <v>89.037726895999995</v>
      </c>
      <c r="BB20" s="395">
        <v>90.213090156000007</v>
      </c>
      <c r="BC20" s="388">
        <v>89.765671517000001</v>
      </c>
      <c r="BE20" s="352" t="s">
        <v>72</v>
      </c>
      <c r="BF20" s="394">
        <v>2.3287906899999999</v>
      </c>
      <c r="BG20" s="394">
        <v>2.300249381</v>
      </c>
      <c r="BH20" s="394">
        <v>2.1937615660000001</v>
      </c>
      <c r="BI20" s="394">
        <v>2.1228754840000001</v>
      </c>
      <c r="BJ20" s="394">
        <v>1.9283000560000001</v>
      </c>
      <c r="BK20" s="394">
        <v>1.671974114</v>
      </c>
      <c r="BL20" s="395">
        <v>2.2096112309999998</v>
      </c>
      <c r="BM20" s="395">
        <v>1.7727037349999999</v>
      </c>
      <c r="BN20" s="388">
        <v>1.8825506860000001</v>
      </c>
    </row>
    <row r="21" spans="2:66" s="323" customFormat="1" ht="15.75" customHeight="1" x14ac:dyDescent="0.25">
      <c r="B21" s="356" t="s">
        <v>176</v>
      </c>
      <c r="C21" s="357">
        <v>234.01974626399999</v>
      </c>
      <c r="D21" s="357">
        <v>204.36113529599999</v>
      </c>
      <c r="E21" s="357">
        <v>187.39476749599999</v>
      </c>
      <c r="F21" s="357">
        <v>276.26106969699998</v>
      </c>
      <c r="G21" s="357">
        <v>488.74979636400002</v>
      </c>
      <c r="H21" s="357">
        <v>609.44460136600003</v>
      </c>
      <c r="I21" s="358">
        <v>226.902787894</v>
      </c>
      <c r="J21" s="358">
        <v>557.27715666699999</v>
      </c>
      <c r="K21" s="359">
        <v>406.49447622399998</v>
      </c>
      <c r="M21" s="356" t="s">
        <v>176</v>
      </c>
      <c r="N21" s="726">
        <v>30.991044861999999</v>
      </c>
      <c r="O21" s="726">
        <v>23.683222346000001</v>
      </c>
      <c r="P21" s="726">
        <v>21.806165305</v>
      </c>
      <c r="Q21" s="726">
        <v>30.643994476</v>
      </c>
      <c r="R21" s="726">
        <v>52.152819037999997</v>
      </c>
      <c r="S21" s="726">
        <v>61.275675110999998</v>
      </c>
      <c r="T21" s="727">
        <v>26.272845200999999</v>
      </c>
      <c r="U21" s="727">
        <v>57.332538620999998</v>
      </c>
      <c r="V21" s="728">
        <v>43.156911604000001</v>
      </c>
      <c r="X21" s="356" t="s">
        <v>176</v>
      </c>
      <c r="Y21" s="381">
        <v>55.184066706000003</v>
      </c>
      <c r="Z21" s="381">
        <v>54.189602651000001</v>
      </c>
      <c r="AA21" s="381">
        <v>50.802685261999997</v>
      </c>
      <c r="AB21" s="381">
        <v>61.605567043000001</v>
      </c>
      <c r="AC21" s="381">
        <v>93.977911266000007</v>
      </c>
      <c r="AD21" s="381">
        <v>110.431588834</v>
      </c>
      <c r="AE21" s="390">
        <v>56.234674875000003</v>
      </c>
      <c r="AF21" s="390">
        <v>103.558539723</v>
      </c>
      <c r="AG21" s="382">
        <v>85.276117561000007</v>
      </c>
      <c r="AI21" s="356" t="s">
        <v>176</v>
      </c>
      <c r="AJ21" s="381">
        <v>3.4680963149999999</v>
      </c>
      <c r="AK21" s="381">
        <v>3.2562068580000001</v>
      </c>
      <c r="AL21" s="381">
        <v>3.1591697669999999</v>
      </c>
      <c r="AM21" s="381">
        <v>3.865664319</v>
      </c>
      <c r="AN21" s="381">
        <v>5.2824558340000003</v>
      </c>
      <c r="AO21" s="381">
        <v>5.7400301730000001</v>
      </c>
      <c r="AP21" s="390">
        <v>3.4770732830000002</v>
      </c>
      <c r="AQ21" s="390">
        <v>5.557541938</v>
      </c>
      <c r="AR21" s="382">
        <v>4.8224445610000002</v>
      </c>
      <c r="AT21" s="356" t="s">
        <v>176</v>
      </c>
      <c r="AU21" s="381">
        <v>90.113486887999997</v>
      </c>
      <c r="AV21" s="381">
        <v>88.391545698000002</v>
      </c>
      <c r="AW21" s="381">
        <v>88.714315577999997</v>
      </c>
      <c r="AX21" s="381">
        <v>89.590772579000003</v>
      </c>
      <c r="AY21" s="381">
        <v>90.419734697999999</v>
      </c>
      <c r="AZ21" s="381">
        <v>90.017935953999995</v>
      </c>
      <c r="BA21" s="390">
        <v>89.096115746999999</v>
      </c>
      <c r="BB21" s="390">
        <v>90.185775788000001</v>
      </c>
      <c r="BC21" s="382">
        <v>89.764812180000007</v>
      </c>
      <c r="BE21" s="356" t="s">
        <v>176</v>
      </c>
      <c r="BF21" s="381">
        <v>2.324177208</v>
      </c>
      <c r="BG21" s="381">
        <v>2.300249381</v>
      </c>
      <c r="BH21" s="381">
        <v>2.1973395409999998</v>
      </c>
      <c r="BI21" s="381">
        <v>2.1201987739999999</v>
      </c>
      <c r="BJ21" s="381">
        <v>1.9342361029999999</v>
      </c>
      <c r="BK21" s="381">
        <v>1.671974114</v>
      </c>
      <c r="BL21" s="390">
        <v>2.209045594</v>
      </c>
      <c r="BM21" s="390">
        <v>1.77139135</v>
      </c>
      <c r="BN21" s="382">
        <v>1.8828879030000001</v>
      </c>
    </row>
    <row r="22" spans="2:66" s="323" customFormat="1" ht="15.75" customHeight="1" x14ac:dyDescent="0.25">
      <c r="B22" s="360" t="s">
        <v>456</v>
      </c>
      <c r="C22" s="361"/>
      <c r="D22" s="361"/>
      <c r="E22" s="361"/>
      <c r="F22" s="361"/>
      <c r="G22" s="361"/>
      <c r="H22" s="361"/>
      <c r="I22" s="362"/>
      <c r="J22" s="362"/>
      <c r="K22" s="363"/>
      <c r="M22" s="360" t="s">
        <v>456</v>
      </c>
      <c r="N22" s="729"/>
      <c r="O22" s="729"/>
      <c r="P22" s="729"/>
      <c r="Q22" s="729"/>
      <c r="R22" s="729"/>
      <c r="S22" s="729"/>
      <c r="T22" s="730"/>
      <c r="U22" s="730"/>
      <c r="V22" s="731"/>
      <c r="X22" s="360" t="s">
        <v>456</v>
      </c>
      <c r="Y22" s="383"/>
      <c r="Z22" s="383"/>
      <c r="AA22" s="383"/>
      <c r="AB22" s="383"/>
      <c r="AC22" s="383"/>
      <c r="AD22" s="383"/>
      <c r="AE22" s="391"/>
      <c r="AF22" s="391"/>
      <c r="AG22" s="384"/>
      <c r="AI22" s="360" t="s">
        <v>456</v>
      </c>
      <c r="AJ22" s="383"/>
      <c r="AK22" s="383"/>
      <c r="AL22" s="383"/>
      <c r="AM22" s="383"/>
      <c r="AN22" s="383"/>
      <c r="AO22" s="383"/>
      <c r="AP22" s="391"/>
      <c r="AQ22" s="391"/>
      <c r="AR22" s="384"/>
      <c r="AT22" s="360" t="s">
        <v>456</v>
      </c>
      <c r="AU22" s="383"/>
      <c r="AV22" s="383"/>
      <c r="AW22" s="383"/>
      <c r="AX22" s="383"/>
      <c r="AY22" s="383"/>
      <c r="AZ22" s="383"/>
      <c r="BA22" s="391"/>
      <c r="BB22" s="391"/>
      <c r="BC22" s="384"/>
      <c r="BE22" s="360" t="s">
        <v>456</v>
      </c>
      <c r="BF22" s="383"/>
      <c r="BG22" s="383"/>
      <c r="BH22" s="383"/>
      <c r="BI22" s="383"/>
      <c r="BJ22" s="383"/>
      <c r="BK22" s="383"/>
      <c r="BL22" s="391"/>
      <c r="BM22" s="391"/>
      <c r="BN22" s="384"/>
    </row>
    <row r="23" spans="2:66" s="351" customFormat="1" ht="15.75" customHeight="1" x14ac:dyDescent="0.25">
      <c r="B23" s="364" t="s">
        <v>102</v>
      </c>
      <c r="C23" s="365">
        <v>306.52619509300001</v>
      </c>
      <c r="D23" s="365">
        <v>219.368186025</v>
      </c>
      <c r="E23" s="365">
        <v>181.18327659299999</v>
      </c>
      <c r="F23" s="365">
        <v>230.72356438599999</v>
      </c>
      <c r="G23" s="365">
        <v>581.25051999699997</v>
      </c>
      <c r="H23" s="365">
        <v>1232.0274306030001</v>
      </c>
      <c r="I23" s="366">
        <v>224.550456508</v>
      </c>
      <c r="J23" s="366">
        <v>979.59508460500001</v>
      </c>
      <c r="K23" s="367">
        <v>568.83233226899995</v>
      </c>
      <c r="M23" s="364" t="s">
        <v>102</v>
      </c>
      <c r="N23" s="732">
        <v>42.370597279999998</v>
      </c>
      <c r="O23" s="732">
        <v>24.866960578</v>
      </c>
      <c r="P23" s="732">
        <v>19.994755686000001</v>
      </c>
      <c r="Q23" s="732">
        <v>26.043940984999999</v>
      </c>
      <c r="R23" s="732">
        <v>59.073352108999998</v>
      </c>
      <c r="S23" s="732">
        <v>133.756053936</v>
      </c>
      <c r="T23" s="733">
        <v>26.119897573999999</v>
      </c>
      <c r="U23" s="733">
        <v>104.78709495699999</v>
      </c>
      <c r="V23" s="734">
        <v>61.990214729000002</v>
      </c>
      <c r="X23" s="364" t="s">
        <v>102</v>
      </c>
      <c r="Y23" s="385">
        <v>55.728394436000002</v>
      </c>
      <c r="Z23" s="385">
        <v>59.007298820999999</v>
      </c>
      <c r="AA23" s="385">
        <v>54.256591774999997</v>
      </c>
      <c r="AB23" s="385">
        <v>51.914216971000002</v>
      </c>
      <c r="AC23" s="385">
        <v>109.42584868599999</v>
      </c>
      <c r="AD23" s="385">
        <v>100.96435106</v>
      </c>
      <c r="AE23" s="392">
        <v>54.358248349999997</v>
      </c>
      <c r="AF23" s="392">
        <v>102.793815295</v>
      </c>
      <c r="AG23" s="386">
        <v>86.282880212999999</v>
      </c>
      <c r="AI23" s="364" t="s">
        <v>102</v>
      </c>
      <c r="AJ23" s="385">
        <v>3.143971208</v>
      </c>
      <c r="AK23" s="385">
        <v>3.2834379629999999</v>
      </c>
      <c r="AL23" s="385">
        <v>2.7448033399999998</v>
      </c>
      <c r="AM23" s="385">
        <v>2.9251929539999999</v>
      </c>
      <c r="AN23" s="385">
        <v>5.2725597019999997</v>
      </c>
      <c r="AO23" s="385">
        <v>5.1815479179999997</v>
      </c>
      <c r="AP23" s="392">
        <v>2.9890603649999998</v>
      </c>
      <c r="AQ23" s="392">
        <v>5.202215711</v>
      </c>
      <c r="AR23" s="386">
        <v>4.4884981740000001</v>
      </c>
      <c r="AT23" s="364" t="s">
        <v>102</v>
      </c>
      <c r="AU23" s="385">
        <v>88.491694304000006</v>
      </c>
      <c r="AV23" s="385">
        <v>87.40472552</v>
      </c>
      <c r="AW23" s="385">
        <v>85.046697789999996</v>
      </c>
      <c r="AX23" s="385">
        <v>87.004392127000003</v>
      </c>
      <c r="AY23" s="385">
        <v>88.313607395999995</v>
      </c>
      <c r="AZ23" s="385">
        <v>90.200118004000004</v>
      </c>
      <c r="BA23" s="392">
        <v>86.919330987999999</v>
      </c>
      <c r="BB23" s="392">
        <v>89.792234691000004</v>
      </c>
      <c r="BC23" s="386">
        <v>88.812906286</v>
      </c>
      <c r="BE23" s="364" t="s">
        <v>102</v>
      </c>
      <c r="BF23" s="385">
        <v>2.6666275910000001</v>
      </c>
      <c r="BG23" s="385">
        <v>2.2251187300000002</v>
      </c>
      <c r="BH23" s="385">
        <v>2.1635111930000002</v>
      </c>
      <c r="BI23" s="385">
        <v>2.1350120889999999</v>
      </c>
      <c r="BJ23" s="385">
        <v>1.87676504</v>
      </c>
      <c r="BK23" s="385">
        <v>1.263608034</v>
      </c>
      <c r="BL23" s="392">
        <v>2.2405705079999998</v>
      </c>
      <c r="BM23" s="392">
        <v>1.4047321770000001</v>
      </c>
      <c r="BN23" s="386">
        <v>1.584234629</v>
      </c>
    </row>
    <row r="24" spans="2:66" s="323" customFormat="1" ht="15.75" customHeight="1" x14ac:dyDescent="0.25">
      <c r="B24" s="368" t="s">
        <v>103</v>
      </c>
      <c r="C24" s="369">
        <v>167.36871572999999</v>
      </c>
      <c r="D24" s="369">
        <v>182.40538151800001</v>
      </c>
      <c r="E24" s="369">
        <v>295.69921388199998</v>
      </c>
      <c r="F24" s="369">
        <v>299.55794561900001</v>
      </c>
      <c r="G24" s="369">
        <v>390.36954141400003</v>
      </c>
      <c r="H24" s="369" t="s">
        <v>84</v>
      </c>
      <c r="I24" s="370">
        <v>218.07268895799999</v>
      </c>
      <c r="J24" s="370">
        <v>390.36954141400003</v>
      </c>
      <c r="K24" s="355">
        <v>267.17513444100001</v>
      </c>
      <c r="M24" s="368" t="s">
        <v>103</v>
      </c>
      <c r="N24" s="735">
        <v>25.650225812999999</v>
      </c>
      <c r="O24" s="735">
        <v>21.63294458</v>
      </c>
      <c r="P24" s="735">
        <v>32.636806694000001</v>
      </c>
      <c r="Q24" s="735">
        <v>29.503040262999999</v>
      </c>
      <c r="R24" s="735">
        <v>47.882902463999997</v>
      </c>
      <c r="S24" s="735" t="s">
        <v>84</v>
      </c>
      <c r="T24" s="736">
        <v>25.550952377000002</v>
      </c>
      <c r="U24" s="736">
        <v>47.882902463999997</v>
      </c>
      <c r="V24" s="725">
        <v>31.915278516000001</v>
      </c>
      <c r="X24" s="368" t="s">
        <v>103</v>
      </c>
      <c r="Y24" s="387">
        <v>51.988385672</v>
      </c>
      <c r="Z24" s="387">
        <v>56.216999129999998</v>
      </c>
      <c r="AA24" s="387">
        <v>65.098518002999995</v>
      </c>
      <c r="AB24" s="387">
        <v>60.864792956000002</v>
      </c>
      <c r="AC24" s="387">
        <v>67.051036651000004</v>
      </c>
      <c r="AD24" s="387" t="s">
        <v>84</v>
      </c>
      <c r="AE24" s="393">
        <v>57.910357140999999</v>
      </c>
      <c r="AF24" s="393">
        <v>67.051036651000004</v>
      </c>
      <c r="AG24" s="388">
        <v>61.395454119999997</v>
      </c>
      <c r="AI24" s="368" t="s">
        <v>103</v>
      </c>
      <c r="AJ24" s="387">
        <v>3.2229647699999999</v>
      </c>
      <c r="AK24" s="387">
        <v>3.2281915900000002</v>
      </c>
      <c r="AL24" s="387">
        <v>5.8931123259999998</v>
      </c>
      <c r="AM24" s="387">
        <v>3.8588450679999999</v>
      </c>
      <c r="AN24" s="387">
        <v>3.196736096</v>
      </c>
      <c r="AO24" s="387" t="s">
        <v>84</v>
      </c>
      <c r="AP24" s="393">
        <v>3.6516155399999999</v>
      </c>
      <c r="AQ24" s="393">
        <v>3.196736096</v>
      </c>
      <c r="AR24" s="388">
        <v>3.4473564539999999</v>
      </c>
      <c r="AT24" s="368" t="s">
        <v>103</v>
      </c>
      <c r="AU24" s="387">
        <v>90.702233024999998</v>
      </c>
      <c r="AV24" s="387">
        <v>87.942768946000001</v>
      </c>
      <c r="AW24" s="387">
        <v>94.642299570000006</v>
      </c>
      <c r="AX24" s="387">
        <v>89.049717959999995</v>
      </c>
      <c r="AY24" s="387">
        <v>86.046925481000002</v>
      </c>
      <c r="AZ24" s="387" t="s">
        <v>84</v>
      </c>
      <c r="BA24" s="393">
        <v>89.669989755000003</v>
      </c>
      <c r="BB24" s="393">
        <v>86.046925481000002</v>
      </c>
      <c r="BC24" s="388">
        <v>88.288612107999995</v>
      </c>
      <c r="BE24" s="368" t="s">
        <v>103</v>
      </c>
      <c r="BF24" s="387">
        <v>2.1825626090000001</v>
      </c>
      <c r="BG24" s="387">
        <v>2.3303817050000002</v>
      </c>
      <c r="BH24" s="387">
        <v>2.2983436209999999</v>
      </c>
      <c r="BI24" s="387">
        <v>1.925529292</v>
      </c>
      <c r="BJ24" s="387">
        <v>1.7937709070000001</v>
      </c>
      <c r="BK24" s="387" t="s">
        <v>84</v>
      </c>
      <c r="BL24" s="393">
        <v>2.1695065570000001</v>
      </c>
      <c r="BM24" s="393">
        <v>1.7937709070000001</v>
      </c>
      <c r="BN24" s="388">
        <v>2.0130520540000001</v>
      </c>
    </row>
    <row r="25" spans="2:66" s="351" customFormat="1" ht="15.75" customHeight="1" x14ac:dyDescent="0.25">
      <c r="B25" s="364" t="s">
        <v>41</v>
      </c>
      <c r="C25" s="365">
        <v>84.637312554999994</v>
      </c>
      <c r="D25" s="365">
        <v>207.119860536</v>
      </c>
      <c r="E25" s="365">
        <v>96.575730759999999</v>
      </c>
      <c r="F25" s="365">
        <v>194.26214136799999</v>
      </c>
      <c r="G25" s="365">
        <v>379.33635480999999</v>
      </c>
      <c r="H25" s="365">
        <v>660.021711181</v>
      </c>
      <c r="I25" s="366">
        <v>165.809552553</v>
      </c>
      <c r="J25" s="366">
        <v>469.88976394899998</v>
      </c>
      <c r="K25" s="367">
        <v>291.64089115299998</v>
      </c>
      <c r="M25" s="364" t="s">
        <v>41</v>
      </c>
      <c r="N25" s="732">
        <v>17.066239340999999</v>
      </c>
      <c r="O25" s="732">
        <v>20.311732802000002</v>
      </c>
      <c r="P25" s="732">
        <v>13.05766539</v>
      </c>
      <c r="Q25" s="732">
        <v>19.522612451000001</v>
      </c>
      <c r="R25" s="732">
        <v>43.158720772000002</v>
      </c>
      <c r="S25" s="732">
        <v>67.608110331999995</v>
      </c>
      <c r="T25" s="733">
        <v>17.656671195000001</v>
      </c>
      <c r="U25" s="733">
        <v>51.046469547999997</v>
      </c>
      <c r="V25" s="734">
        <v>31.473693364999999</v>
      </c>
      <c r="X25" s="364" t="s">
        <v>41</v>
      </c>
      <c r="Y25" s="385">
        <v>15.020818362</v>
      </c>
      <c r="Z25" s="385">
        <v>61.832434190999997</v>
      </c>
      <c r="AA25" s="385">
        <v>30.346921869999999</v>
      </c>
      <c r="AB25" s="385">
        <v>49.327013532000002</v>
      </c>
      <c r="AC25" s="385">
        <v>60.571310326999999</v>
      </c>
      <c r="AD25" s="385">
        <v>109.022790372</v>
      </c>
      <c r="AE25" s="392">
        <v>46.535844922999999</v>
      </c>
      <c r="AF25" s="392">
        <v>75.8458823</v>
      </c>
      <c r="AG25" s="386">
        <v>62.687325123000001</v>
      </c>
      <c r="AI25" s="364" t="s">
        <v>41</v>
      </c>
      <c r="AJ25" s="385">
        <v>0.90566731899999997</v>
      </c>
      <c r="AK25" s="385">
        <v>2.828347334</v>
      </c>
      <c r="AL25" s="385">
        <v>1.4785393520000001</v>
      </c>
      <c r="AM25" s="385">
        <v>2.9492627759999999</v>
      </c>
      <c r="AN25" s="385">
        <v>3.7154938500000001</v>
      </c>
      <c r="AO25" s="385">
        <v>6.1111054710000001</v>
      </c>
      <c r="AP25" s="392">
        <v>2.448286789</v>
      </c>
      <c r="AQ25" s="392">
        <v>4.5180938749999999</v>
      </c>
      <c r="AR25" s="386">
        <v>3.5249354820000001</v>
      </c>
      <c r="AT25" s="364" t="s">
        <v>41</v>
      </c>
      <c r="AU25" s="385">
        <v>86.079486854999999</v>
      </c>
      <c r="AV25" s="385">
        <v>83.095853124000001</v>
      </c>
      <c r="AW25" s="385">
        <v>82.828590878</v>
      </c>
      <c r="AX25" s="385">
        <v>87.313287880000004</v>
      </c>
      <c r="AY25" s="385">
        <v>89.686090613000005</v>
      </c>
      <c r="AZ25" s="385">
        <v>92.330485819000003</v>
      </c>
      <c r="BA25" s="392">
        <v>85.038913534000002</v>
      </c>
      <c r="BB25" s="392">
        <v>90.519749458000007</v>
      </c>
      <c r="BC25" s="386">
        <v>88.059162595999993</v>
      </c>
      <c r="BE25" s="364" t="s">
        <v>41</v>
      </c>
      <c r="BF25" s="385">
        <v>2.4229446430000001</v>
      </c>
      <c r="BG25" s="385">
        <v>1.789056838</v>
      </c>
      <c r="BH25" s="385">
        <v>2.470024333</v>
      </c>
      <c r="BI25" s="385">
        <v>1.8624473319999999</v>
      </c>
      <c r="BJ25" s="385">
        <v>1.4908192899999999</v>
      </c>
      <c r="BK25" s="385">
        <v>0.91444532000000001</v>
      </c>
      <c r="BL25" s="392">
        <v>1.953474535</v>
      </c>
      <c r="BM25" s="392">
        <v>1.2296322369999999</v>
      </c>
      <c r="BN25" s="386">
        <v>1.4708691270000001</v>
      </c>
    </row>
    <row r="26" spans="2:66" s="323" customFormat="1" ht="15.75" customHeight="1" x14ac:dyDescent="0.25">
      <c r="B26" s="368" t="s">
        <v>104</v>
      </c>
      <c r="C26" s="369">
        <v>179.492627605</v>
      </c>
      <c r="D26" s="369">
        <v>212.83687726599999</v>
      </c>
      <c r="E26" s="369">
        <v>151.62492717999999</v>
      </c>
      <c r="F26" s="369">
        <v>268.69608919699999</v>
      </c>
      <c r="G26" s="369">
        <v>515.65385258200001</v>
      </c>
      <c r="H26" s="369" t="s">
        <v>84</v>
      </c>
      <c r="I26" s="370">
        <v>203.13527639599999</v>
      </c>
      <c r="J26" s="370">
        <v>515.65385258200001</v>
      </c>
      <c r="K26" s="355">
        <v>328.86260513000002</v>
      </c>
      <c r="M26" s="368" t="s">
        <v>104</v>
      </c>
      <c r="N26" s="735">
        <v>20.002473052999999</v>
      </c>
      <c r="O26" s="735">
        <v>27.848526787000001</v>
      </c>
      <c r="P26" s="735">
        <v>17.751949516</v>
      </c>
      <c r="Q26" s="735">
        <v>42.545094378000002</v>
      </c>
      <c r="R26" s="735">
        <v>51.072706994000001</v>
      </c>
      <c r="S26" s="735" t="s">
        <v>84</v>
      </c>
      <c r="T26" s="736">
        <v>26.904159676999999</v>
      </c>
      <c r="U26" s="736">
        <v>51.072706994000001</v>
      </c>
      <c r="V26" s="725">
        <v>36.627251759000004</v>
      </c>
      <c r="X26" s="368" t="s">
        <v>104</v>
      </c>
      <c r="Y26" s="387">
        <v>65.431563374000007</v>
      </c>
      <c r="Z26" s="387">
        <v>52.442983724999998</v>
      </c>
      <c r="AA26" s="387">
        <v>48.085354543999998</v>
      </c>
      <c r="AB26" s="387">
        <v>56.924801699</v>
      </c>
      <c r="AC26" s="387">
        <v>106.082272386</v>
      </c>
      <c r="AD26" s="387" t="s">
        <v>84</v>
      </c>
      <c r="AE26" s="393">
        <v>54.235514543000001</v>
      </c>
      <c r="AF26" s="393">
        <v>106.082272386</v>
      </c>
      <c r="AG26" s="388">
        <v>78.409245936999994</v>
      </c>
      <c r="AI26" s="368" t="s">
        <v>104</v>
      </c>
      <c r="AJ26" s="387">
        <v>3.9228333700000002</v>
      </c>
      <c r="AK26" s="387">
        <v>3.4519435789999999</v>
      </c>
      <c r="AL26" s="387">
        <v>3.442900377</v>
      </c>
      <c r="AM26" s="387">
        <v>3.423985354</v>
      </c>
      <c r="AN26" s="387">
        <v>7.0356289460000001</v>
      </c>
      <c r="AO26" s="387" t="s">
        <v>84</v>
      </c>
      <c r="AP26" s="393">
        <v>3.5054828040000001</v>
      </c>
      <c r="AQ26" s="393">
        <v>7.0356289460000001</v>
      </c>
      <c r="AR26" s="388">
        <v>5.1287986759999997</v>
      </c>
      <c r="AT26" s="368" t="s">
        <v>104</v>
      </c>
      <c r="AU26" s="387">
        <v>89.297811877000001</v>
      </c>
      <c r="AV26" s="387">
        <v>90.354256946000007</v>
      </c>
      <c r="AW26" s="387">
        <v>90.590924142000006</v>
      </c>
      <c r="AX26" s="387">
        <v>91.093755275999996</v>
      </c>
      <c r="AY26" s="387">
        <v>93.704318536000002</v>
      </c>
      <c r="AZ26" s="387" t="s">
        <v>84</v>
      </c>
      <c r="BA26" s="393">
        <v>90.450921436000002</v>
      </c>
      <c r="BB26" s="393">
        <v>93.704318536000002</v>
      </c>
      <c r="BC26" s="388">
        <v>91.967829163000005</v>
      </c>
      <c r="BE26" s="368" t="s">
        <v>104</v>
      </c>
      <c r="BF26" s="387">
        <v>2.008426198</v>
      </c>
      <c r="BG26" s="387">
        <v>2.5080779259999999</v>
      </c>
      <c r="BH26" s="387">
        <v>2.2299718909999999</v>
      </c>
      <c r="BI26" s="387">
        <v>2.2738081729999999</v>
      </c>
      <c r="BJ26" s="387">
        <v>1.6258011299999999</v>
      </c>
      <c r="BK26" s="387" t="s">
        <v>84</v>
      </c>
      <c r="BL26" s="393">
        <v>2.3244030709999999</v>
      </c>
      <c r="BM26" s="393">
        <v>1.6258011299999999</v>
      </c>
      <c r="BN26" s="388">
        <v>1.8837189379999999</v>
      </c>
    </row>
    <row r="27" spans="2:66" s="351" customFormat="1" ht="15.75" customHeight="1" x14ac:dyDescent="0.25">
      <c r="B27" s="364" t="s">
        <v>44</v>
      </c>
      <c r="C27" s="365">
        <v>98.652699888000001</v>
      </c>
      <c r="D27" s="365">
        <v>137.05209960100001</v>
      </c>
      <c r="E27" s="365" t="s">
        <v>84</v>
      </c>
      <c r="F27" s="365">
        <v>209.68534094399999</v>
      </c>
      <c r="G27" s="365" t="s">
        <v>84</v>
      </c>
      <c r="H27" s="365" t="s">
        <v>84</v>
      </c>
      <c r="I27" s="366">
        <v>152.37096093</v>
      </c>
      <c r="J27" s="366" t="s">
        <v>84</v>
      </c>
      <c r="K27" s="367">
        <v>152.37096093</v>
      </c>
      <c r="M27" s="364" t="s">
        <v>44</v>
      </c>
      <c r="N27" s="732">
        <v>8.3986473799999999</v>
      </c>
      <c r="O27" s="732">
        <v>82.390540291999997</v>
      </c>
      <c r="P27" s="732" t="s">
        <v>84</v>
      </c>
      <c r="Q27" s="732">
        <v>11.974973122</v>
      </c>
      <c r="R27" s="732" t="s">
        <v>84</v>
      </c>
      <c r="S27" s="732" t="s">
        <v>84</v>
      </c>
      <c r="T27" s="733">
        <v>19.888931760999998</v>
      </c>
      <c r="U27" s="733" t="s">
        <v>84</v>
      </c>
      <c r="V27" s="734">
        <v>19.888931760999998</v>
      </c>
      <c r="X27" s="364" t="s">
        <v>44</v>
      </c>
      <c r="Y27" s="385">
        <v>23.311836647</v>
      </c>
      <c r="Z27" s="385">
        <v>22.495863129</v>
      </c>
      <c r="AA27" s="385" t="s">
        <v>84</v>
      </c>
      <c r="AB27" s="385">
        <v>46.285986706999999</v>
      </c>
      <c r="AC27" s="385" t="s">
        <v>84</v>
      </c>
      <c r="AD27" s="385" t="s">
        <v>84</v>
      </c>
      <c r="AE27" s="392">
        <v>33.038310510999999</v>
      </c>
      <c r="AF27" s="392" t="s">
        <v>84</v>
      </c>
      <c r="AG27" s="386">
        <v>33.038310510999999</v>
      </c>
      <c r="AI27" s="364" t="s">
        <v>44</v>
      </c>
      <c r="AJ27" s="385">
        <v>4.079756218</v>
      </c>
      <c r="AK27" s="385">
        <v>1.4121916619999999</v>
      </c>
      <c r="AL27" s="385" t="s">
        <v>84</v>
      </c>
      <c r="AM27" s="385">
        <v>4.1666350970000003</v>
      </c>
      <c r="AN27" s="385" t="s">
        <v>84</v>
      </c>
      <c r="AO27" s="385" t="s">
        <v>84</v>
      </c>
      <c r="AP27" s="392">
        <v>3.3567897979999999</v>
      </c>
      <c r="AQ27" s="392" t="s">
        <v>84</v>
      </c>
      <c r="AR27" s="386">
        <v>3.3567897979999999</v>
      </c>
      <c r="AT27" s="364" t="s">
        <v>44</v>
      </c>
      <c r="AU27" s="385">
        <v>95.684375545999998</v>
      </c>
      <c r="AV27" s="385">
        <v>96.911320020999995</v>
      </c>
      <c r="AW27" s="385" t="s">
        <v>84</v>
      </c>
      <c r="AX27" s="385">
        <v>90.737876982000003</v>
      </c>
      <c r="AY27" s="385" t="s">
        <v>84</v>
      </c>
      <c r="AZ27" s="385" t="s">
        <v>84</v>
      </c>
      <c r="BA27" s="392">
        <v>93.776489397999995</v>
      </c>
      <c r="BB27" s="392" t="s">
        <v>84</v>
      </c>
      <c r="BC27" s="386">
        <v>93.776489397999995</v>
      </c>
      <c r="BE27" s="364" t="s">
        <v>44</v>
      </c>
      <c r="BF27" s="385">
        <v>2.5146680149999998</v>
      </c>
      <c r="BG27" s="385">
        <v>3.0342920590000002</v>
      </c>
      <c r="BH27" s="385" t="s">
        <v>84</v>
      </c>
      <c r="BI27" s="385">
        <v>1.721385258</v>
      </c>
      <c r="BJ27" s="385" t="s">
        <v>84</v>
      </c>
      <c r="BK27" s="385" t="s">
        <v>84</v>
      </c>
      <c r="BL27" s="392">
        <v>2.0998547460000001</v>
      </c>
      <c r="BM27" s="392" t="s">
        <v>84</v>
      </c>
      <c r="BN27" s="386">
        <v>2.0998547460000001</v>
      </c>
    </row>
    <row r="28" spans="2:66" s="323" customFormat="1" ht="15.75" customHeight="1" x14ac:dyDescent="0.25">
      <c r="B28" s="368" t="s">
        <v>105</v>
      </c>
      <c r="C28" s="369">
        <v>231.46451351799999</v>
      </c>
      <c r="D28" s="369">
        <v>228.600604417</v>
      </c>
      <c r="E28" s="369">
        <v>226.60136702700001</v>
      </c>
      <c r="F28" s="369">
        <v>245.19999643700001</v>
      </c>
      <c r="G28" s="369">
        <v>610.11431186699997</v>
      </c>
      <c r="H28" s="369">
        <v>827.29687786299996</v>
      </c>
      <c r="I28" s="370">
        <v>232.92024873700001</v>
      </c>
      <c r="J28" s="370">
        <v>693.00508396800001</v>
      </c>
      <c r="K28" s="355">
        <v>403.26114460399998</v>
      </c>
      <c r="M28" s="368" t="s">
        <v>105</v>
      </c>
      <c r="N28" s="735">
        <v>29.732731322999999</v>
      </c>
      <c r="O28" s="735">
        <v>22.982946409</v>
      </c>
      <c r="P28" s="735">
        <v>25.313460158000002</v>
      </c>
      <c r="Q28" s="735">
        <v>24.656596918000002</v>
      </c>
      <c r="R28" s="735">
        <v>66.613463245000005</v>
      </c>
      <c r="S28" s="735">
        <v>100.51233009400001</v>
      </c>
      <c r="T28" s="736">
        <v>24.811493022000001</v>
      </c>
      <c r="U28" s="736">
        <v>79.551441178999994</v>
      </c>
      <c r="V28" s="725">
        <v>45.078302737000001</v>
      </c>
      <c r="X28" s="368" t="s">
        <v>105</v>
      </c>
      <c r="Y28" s="387">
        <v>62.243455187000002</v>
      </c>
      <c r="Z28" s="387">
        <v>65.951567542000006</v>
      </c>
      <c r="AA28" s="387">
        <v>59.660098759999997</v>
      </c>
      <c r="AB28" s="387">
        <v>61.146390668000002</v>
      </c>
      <c r="AC28" s="387">
        <v>110.97784689</v>
      </c>
      <c r="AD28" s="387">
        <v>83.525654629000002</v>
      </c>
      <c r="AE28" s="393">
        <v>62.440247489000001</v>
      </c>
      <c r="AF28" s="393">
        <v>96.523560165999996</v>
      </c>
      <c r="AG28" s="388">
        <v>80.533470277000006</v>
      </c>
      <c r="AI28" s="368" t="s">
        <v>105</v>
      </c>
      <c r="AJ28" s="387">
        <v>4.1316854689999998</v>
      </c>
      <c r="AK28" s="387">
        <v>4.1247473660000002</v>
      </c>
      <c r="AL28" s="387">
        <v>3.9040772979999998</v>
      </c>
      <c r="AM28" s="387">
        <v>5.1169819409999997</v>
      </c>
      <c r="AN28" s="387">
        <v>6.6443543790000001</v>
      </c>
      <c r="AO28" s="387">
        <v>4.8170669510000002</v>
      </c>
      <c r="AP28" s="393">
        <v>4.302622028</v>
      </c>
      <c r="AQ28" s="393">
        <v>5.6652106699999996</v>
      </c>
      <c r="AR28" s="388">
        <v>5.0800237389999996</v>
      </c>
      <c r="AT28" s="368" t="s">
        <v>105</v>
      </c>
      <c r="AU28" s="387">
        <v>91.379185859000003</v>
      </c>
      <c r="AV28" s="387">
        <v>89.232872331999999</v>
      </c>
      <c r="AW28" s="387">
        <v>90.217268654999998</v>
      </c>
      <c r="AX28" s="387">
        <v>93.186782890999993</v>
      </c>
      <c r="AY28" s="387">
        <v>93.223604985999998</v>
      </c>
      <c r="AZ28" s="387">
        <v>91.367009898000006</v>
      </c>
      <c r="BA28" s="393">
        <v>90.895948140000002</v>
      </c>
      <c r="BB28" s="393">
        <v>92.246059824</v>
      </c>
      <c r="BC28" s="388">
        <v>91.612658740000001</v>
      </c>
      <c r="BE28" s="368" t="s">
        <v>105</v>
      </c>
      <c r="BF28" s="387">
        <v>2.49243747</v>
      </c>
      <c r="BG28" s="387">
        <v>2.1356567860000002</v>
      </c>
      <c r="BH28" s="387">
        <v>1.9541183580000001</v>
      </c>
      <c r="BI28" s="387">
        <v>1.6554068980000001</v>
      </c>
      <c r="BJ28" s="387">
        <v>1.9739016220000001</v>
      </c>
      <c r="BK28" s="387">
        <v>1.725701682</v>
      </c>
      <c r="BL28" s="393">
        <v>1.99113618</v>
      </c>
      <c r="BM28" s="393">
        <v>1.8608158779999999</v>
      </c>
      <c r="BN28" s="388">
        <v>1.9082192659999999</v>
      </c>
    </row>
    <row r="29" spans="2:66" s="351" customFormat="1" ht="15.75" customHeight="1" x14ac:dyDescent="0.25">
      <c r="B29" s="364" t="s">
        <v>106</v>
      </c>
      <c r="C29" s="365">
        <v>45.13986869</v>
      </c>
      <c r="D29" s="365">
        <v>150.07289561499999</v>
      </c>
      <c r="E29" s="365">
        <v>151.704449969</v>
      </c>
      <c r="F29" s="365">
        <v>303.69458999800003</v>
      </c>
      <c r="G29" s="365">
        <v>530.257811425</v>
      </c>
      <c r="H29" s="365">
        <v>704.42744002699999</v>
      </c>
      <c r="I29" s="366">
        <v>210.497887418</v>
      </c>
      <c r="J29" s="366">
        <v>589.09362583100005</v>
      </c>
      <c r="K29" s="367">
        <v>428.43828104300002</v>
      </c>
      <c r="M29" s="364" t="s">
        <v>106</v>
      </c>
      <c r="N29" s="732">
        <v>6.6399723560000004</v>
      </c>
      <c r="O29" s="732">
        <v>16.454306482</v>
      </c>
      <c r="P29" s="732">
        <v>16.474213562999999</v>
      </c>
      <c r="Q29" s="732">
        <v>36.586470714999997</v>
      </c>
      <c r="R29" s="732">
        <v>54.122884339000002</v>
      </c>
      <c r="S29" s="732">
        <v>72.964903485999997</v>
      </c>
      <c r="T29" s="733">
        <v>24.368639570999999</v>
      </c>
      <c r="U29" s="733">
        <v>60.487860542999996</v>
      </c>
      <c r="V29" s="734">
        <v>45.160836729000003</v>
      </c>
      <c r="X29" s="364" t="s">
        <v>106</v>
      </c>
      <c r="Y29" s="385">
        <v>17.199329002999999</v>
      </c>
      <c r="Z29" s="385">
        <v>45.978052106</v>
      </c>
      <c r="AA29" s="385">
        <v>42.063357054999997</v>
      </c>
      <c r="AB29" s="385">
        <v>77.435816880000004</v>
      </c>
      <c r="AC29" s="385">
        <v>94.152357429999995</v>
      </c>
      <c r="AD29" s="385">
        <v>129.07296195200001</v>
      </c>
      <c r="AE29" s="392">
        <v>58.215542235999997</v>
      </c>
      <c r="AF29" s="392">
        <v>105.70446112400001</v>
      </c>
      <c r="AG29" s="386">
        <v>90.340150575999999</v>
      </c>
      <c r="AI29" s="364" t="s">
        <v>106</v>
      </c>
      <c r="AJ29" s="385">
        <v>1.2050555380000001</v>
      </c>
      <c r="AK29" s="385">
        <v>2.4468580000000002</v>
      </c>
      <c r="AL29" s="385">
        <v>2.903881046</v>
      </c>
      <c r="AM29" s="385">
        <v>4.3055893489999999</v>
      </c>
      <c r="AN29" s="385">
        <v>5.8822713479999997</v>
      </c>
      <c r="AO29" s="385">
        <v>7.02786154</v>
      </c>
      <c r="AP29" s="392">
        <v>3.389109854</v>
      </c>
      <c r="AQ29" s="392">
        <v>6.2968947489999998</v>
      </c>
      <c r="AR29" s="386">
        <v>5.3414329240000002</v>
      </c>
      <c r="AT29" s="364" t="s">
        <v>106</v>
      </c>
      <c r="AU29" s="385">
        <v>87.342856814000001</v>
      </c>
      <c r="AV29" s="385">
        <v>85.155633594999998</v>
      </c>
      <c r="AW29" s="385">
        <v>89.179615616999996</v>
      </c>
      <c r="AX29" s="385">
        <v>89.140863881000001</v>
      </c>
      <c r="AY29" s="385">
        <v>91.948817199000004</v>
      </c>
      <c r="AZ29" s="385">
        <v>92.172809553999997</v>
      </c>
      <c r="BA29" s="392">
        <v>88.043768802000002</v>
      </c>
      <c r="BB29" s="392">
        <v>92.022916229000003</v>
      </c>
      <c r="BC29" s="386">
        <v>90.735524175999998</v>
      </c>
      <c r="BE29" s="364" t="s">
        <v>106</v>
      </c>
      <c r="BF29" s="385">
        <v>5.3169587749999998</v>
      </c>
      <c r="BG29" s="385">
        <v>2.3812369630000001</v>
      </c>
      <c r="BH29" s="385">
        <v>2.1467564640000001</v>
      </c>
      <c r="BI29" s="385">
        <v>2.8449043949999999</v>
      </c>
      <c r="BJ29" s="385">
        <v>1.757892206</v>
      </c>
      <c r="BK29" s="385">
        <v>2.193124107</v>
      </c>
      <c r="BL29" s="392">
        <v>2.608262179</v>
      </c>
      <c r="BM29" s="392">
        <v>1.9337015710000001</v>
      </c>
      <c r="BN29" s="386">
        <v>2.0743386730000002</v>
      </c>
    </row>
    <row r="30" spans="2:66" s="323" customFormat="1" ht="15.75" customHeight="1" x14ac:dyDescent="0.25">
      <c r="B30" s="368" t="s">
        <v>107</v>
      </c>
      <c r="C30" s="369">
        <v>236.01698371800001</v>
      </c>
      <c r="D30" s="369">
        <v>204.35520297299999</v>
      </c>
      <c r="E30" s="369">
        <v>204.87423599100001</v>
      </c>
      <c r="F30" s="369">
        <v>204.461737728</v>
      </c>
      <c r="G30" s="369">
        <v>479.72559791200001</v>
      </c>
      <c r="H30" s="369">
        <v>420.60876648300001</v>
      </c>
      <c r="I30" s="370">
        <v>206.103410674</v>
      </c>
      <c r="J30" s="370">
        <v>459.39759797699998</v>
      </c>
      <c r="K30" s="355">
        <v>313.20190495399999</v>
      </c>
      <c r="M30" s="368" t="s">
        <v>107</v>
      </c>
      <c r="N30" s="735">
        <v>33.561836223999997</v>
      </c>
      <c r="O30" s="735">
        <v>22.545251996000001</v>
      </c>
      <c r="P30" s="735">
        <v>22.473403744999999</v>
      </c>
      <c r="Q30" s="735">
        <v>25.128104021999999</v>
      </c>
      <c r="R30" s="735">
        <v>53.171715139</v>
      </c>
      <c r="S30" s="735">
        <v>43.033761173000002</v>
      </c>
      <c r="T30" s="736">
        <v>23.970552895000001</v>
      </c>
      <c r="U30" s="736">
        <v>49.685663492000003</v>
      </c>
      <c r="V30" s="725">
        <v>34.843481541999999</v>
      </c>
      <c r="X30" s="368" t="s">
        <v>107</v>
      </c>
      <c r="Y30" s="387">
        <v>45.173267045000003</v>
      </c>
      <c r="Z30" s="387">
        <v>50.737496522999997</v>
      </c>
      <c r="AA30" s="387">
        <v>57.057622629999997</v>
      </c>
      <c r="AB30" s="387">
        <v>41.447009932999997</v>
      </c>
      <c r="AC30" s="387">
        <v>76.921475627999996</v>
      </c>
      <c r="AD30" s="387">
        <v>86.899838693999996</v>
      </c>
      <c r="AE30" s="393">
        <v>48.115075042000001</v>
      </c>
      <c r="AF30" s="393">
        <v>79.806515246999993</v>
      </c>
      <c r="AG30" s="388">
        <v>63.836656361999999</v>
      </c>
      <c r="AI30" s="368" t="s">
        <v>107</v>
      </c>
      <c r="AJ30" s="387">
        <v>2.766081598</v>
      </c>
      <c r="AK30" s="387">
        <v>2.7803234720000001</v>
      </c>
      <c r="AL30" s="387">
        <v>4.3167754399999998</v>
      </c>
      <c r="AM30" s="387">
        <v>3.6312749129999999</v>
      </c>
      <c r="AN30" s="387">
        <v>3.927939844</v>
      </c>
      <c r="AO30" s="387">
        <v>3.8487414850000001</v>
      </c>
      <c r="AP30" s="393">
        <v>3.375904115</v>
      </c>
      <c r="AQ30" s="393">
        <v>3.9026567110000001</v>
      </c>
      <c r="AR30" s="388">
        <v>3.6843117890000001</v>
      </c>
      <c r="AT30" s="368" t="s">
        <v>107</v>
      </c>
      <c r="AU30" s="387">
        <v>88.843489196999997</v>
      </c>
      <c r="AV30" s="387">
        <v>86.099523074999993</v>
      </c>
      <c r="AW30" s="387">
        <v>91.981986755999998</v>
      </c>
      <c r="AX30" s="387">
        <v>92.502003952999999</v>
      </c>
      <c r="AY30" s="387">
        <v>87.290834903000004</v>
      </c>
      <c r="AZ30" s="387">
        <v>84.717297435999996</v>
      </c>
      <c r="BA30" s="393">
        <v>90.165954343999999</v>
      </c>
      <c r="BB30" s="393">
        <v>86.546749173999999</v>
      </c>
      <c r="BC30" s="388">
        <v>88.370528574999994</v>
      </c>
      <c r="BE30" s="368" t="s">
        <v>107</v>
      </c>
      <c r="BF30" s="387">
        <v>2.7650230859999998</v>
      </c>
      <c r="BG30" s="387">
        <v>2.4621988049999999</v>
      </c>
      <c r="BH30" s="387">
        <v>1.856409977</v>
      </c>
      <c r="BI30" s="387">
        <v>2.84190312</v>
      </c>
      <c r="BJ30" s="387">
        <v>2.1473971330000001</v>
      </c>
      <c r="BK30" s="387">
        <v>1.83535643</v>
      </c>
      <c r="BL30" s="393">
        <v>2.4472536630000001</v>
      </c>
      <c r="BM30" s="393">
        <v>2.0491580389999999</v>
      </c>
      <c r="BN30" s="388">
        <v>2.2003600410000002</v>
      </c>
    </row>
    <row r="31" spans="2:66" s="351" customFormat="1" ht="15.75" customHeight="1" x14ac:dyDescent="0.25">
      <c r="B31" s="364" t="s">
        <v>108</v>
      </c>
      <c r="C31" s="365">
        <v>240.07337713300001</v>
      </c>
      <c r="D31" s="365">
        <v>205.799680016</v>
      </c>
      <c r="E31" s="365">
        <v>204.938688966</v>
      </c>
      <c r="F31" s="365">
        <v>409.02373507099998</v>
      </c>
      <c r="G31" s="365">
        <v>430.93909905999999</v>
      </c>
      <c r="H31" s="365">
        <v>617.514607179</v>
      </c>
      <c r="I31" s="366">
        <v>278.49269829600001</v>
      </c>
      <c r="J31" s="366">
        <v>519.63055274299995</v>
      </c>
      <c r="K31" s="367">
        <v>371.70880742899999</v>
      </c>
      <c r="M31" s="364" t="s">
        <v>108</v>
      </c>
      <c r="N31" s="732">
        <v>31.366201396000001</v>
      </c>
      <c r="O31" s="732">
        <v>26.118374192000001</v>
      </c>
      <c r="P31" s="732">
        <v>24.546859573999999</v>
      </c>
      <c r="Q31" s="732">
        <v>40.864706560999998</v>
      </c>
      <c r="R31" s="732">
        <v>44.880214279999997</v>
      </c>
      <c r="S31" s="732">
        <v>48.848308275000001</v>
      </c>
      <c r="T31" s="733">
        <v>31.44204878</v>
      </c>
      <c r="U31" s="733">
        <v>46.766507011000002</v>
      </c>
      <c r="V31" s="734">
        <v>37.365989565</v>
      </c>
      <c r="X31" s="364" t="s">
        <v>108</v>
      </c>
      <c r="Y31" s="385">
        <v>61.884690437000003</v>
      </c>
      <c r="Z31" s="385">
        <v>50.021375200000001</v>
      </c>
      <c r="AA31" s="385">
        <v>54.854485144000002</v>
      </c>
      <c r="AB31" s="385">
        <v>79.949482353999997</v>
      </c>
      <c r="AC31" s="385">
        <v>79.774398739000006</v>
      </c>
      <c r="AD31" s="385">
        <v>74.243634373000006</v>
      </c>
      <c r="AE31" s="392">
        <v>64.220226238999999</v>
      </c>
      <c r="AF31" s="392">
        <v>76.552833718000002</v>
      </c>
      <c r="AG31" s="386">
        <v>70.344292938999999</v>
      </c>
      <c r="AI31" s="364" t="s">
        <v>108</v>
      </c>
      <c r="AJ31" s="385">
        <v>4.162189562</v>
      </c>
      <c r="AK31" s="385">
        <v>3.4031368990000002</v>
      </c>
      <c r="AL31" s="385">
        <v>3.2800914890000001</v>
      </c>
      <c r="AM31" s="385">
        <v>4.9136088129999997</v>
      </c>
      <c r="AN31" s="385">
        <v>5.360486248</v>
      </c>
      <c r="AO31" s="385">
        <v>3.2031998389999998</v>
      </c>
      <c r="AP31" s="392">
        <v>4.0852456220000004</v>
      </c>
      <c r="AQ31" s="392">
        <v>3.8831295880000001</v>
      </c>
      <c r="AR31" s="386">
        <v>3.9734802299999998</v>
      </c>
      <c r="AT31" s="364" t="s">
        <v>108</v>
      </c>
      <c r="AU31" s="385">
        <v>91.964901616000006</v>
      </c>
      <c r="AV31" s="385">
        <v>90.474967101999994</v>
      </c>
      <c r="AW31" s="385">
        <v>88.575407268000006</v>
      </c>
      <c r="AX31" s="385">
        <v>90.323249564999998</v>
      </c>
      <c r="AY31" s="385">
        <v>92.309361190999994</v>
      </c>
      <c r="AZ31" s="385">
        <v>81.809825000000004</v>
      </c>
      <c r="BA31" s="392">
        <v>90.241704511999998</v>
      </c>
      <c r="BB31" s="392">
        <v>86.193581112000004</v>
      </c>
      <c r="BC31" s="386">
        <v>88.231506932000002</v>
      </c>
      <c r="BE31" s="364" t="s">
        <v>108</v>
      </c>
      <c r="BF31" s="385">
        <v>2.0234243030000001</v>
      </c>
      <c r="BG31" s="385">
        <v>2.3484350369999998</v>
      </c>
      <c r="BH31" s="385">
        <v>2.3177951210000001</v>
      </c>
      <c r="BI31" s="385">
        <v>1.7427316369999999</v>
      </c>
      <c r="BJ31" s="385">
        <v>1.3999751010000001</v>
      </c>
      <c r="BK31" s="385">
        <v>1.1923399830000001</v>
      </c>
      <c r="BL31" s="392">
        <v>2.0067977940000001</v>
      </c>
      <c r="BM31" s="392">
        <v>1.2826798290000001</v>
      </c>
      <c r="BN31" s="386">
        <v>1.6154825850000001</v>
      </c>
    </row>
    <row r="32" spans="2:66" s="323" customFormat="1" ht="15.75" customHeight="1" x14ac:dyDescent="0.25">
      <c r="B32" s="368" t="s">
        <v>109</v>
      </c>
      <c r="C32" s="369">
        <v>287.52846762299998</v>
      </c>
      <c r="D32" s="369">
        <v>223.666301984</v>
      </c>
      <c r="E32" s="369">
        <v>267.82116035299998</v>
      </c>
      <c r="F32" s="369">
        <v>389.21199439899999</v>
      </c>
      <c r="G32" s="369">
        <v>538.47026480700004</v>
      </c>
      <c r="H32" s="369">
        <v>1033.1935310270001</v>
      </c>
      <c r="I32" s="370">
        <v>283.96667353700002</v>
      </c>
      <c r="J32" s="370">
        <v>771.44484461299999</v>
      </c>
      <c r="K32" s="355">
        <v>503.97835434500001</v>
      </c>
      <c r="M32" s="368" t="s">
        <v>109</v>
      </c>
      <c r="N32" s="735">
        <v>38.226741799000003</v>
      </c>
      <c r="O32" s="735">
        <v>28.040153678999999</v>
      </c>
      <c r="P32" s="735">
        <v>31.385534177</v>
      </c>
      <c r="Q32" s="735">
        <v>51.293741724999997</v>
      </c>
      <c r="R32" s="735">
        <v>42.754055661000002</v>
      </c>
      <c r="S32" s="735">
        <v>84.927798154000001</v>
      </c>
      <c r="T32" s="736">
        <v>35.952893191999998</v>
      </c>
      <c r="U32" s="736">
        <v>62.614471791</v>
      </c>
      <c r="V32" s="725">
        <v>47.985962708999999</v>
      </c>
      <c r="X32" s="368" t="s">
        <v>109</v>
      </c>
      <c r="Y32" s="387">
        <v>59.437397783000002</v>
      </c>
      <c r="Z32" s="387">
        <v>48.586816536000001</v>
      </c>
      <c r="AA32" s="387">
        <v>57.084920304000001</v>
      </c>
      <c r="AB32" s="387">
        <v>73.621890707000006</v>
      </c>
      <c r="AC32" s="387">
        <v>113.564152924</v>
      </c>
      <c r="AD32" s="387">
        <v>126.964832726</v>
      </c>
      <c r="AE32" s="393">
        <v>58.896837323</v>
      </c>
      <c r="AF32" s="393">
        <v>121.663034106</v>
      </c>
      <c r="AG32" s="388">
        <v>91.513077264000003</v>
      </c>
      <c r="AI32" s="368" t="s">
        <v>109</v>
      </c>
      <c r="AJ32" s="387">
        <v>3.4448234069999999</v>
      </c>
      <c r="AK32" s="387">
        <v>3.0678783599999999</v>
      </c>
      <c r="AL32" s="387">
        <v>4.1273828300000002</v>
      </c>
      <c r="AM32" s="387">
        <v>4.5763416829999999</v>
      </c>
      <c r="AN32" s="387">
        <v>6.0710128450000003</v>
      </c>
      <c r="AO32" s="387">
        <v>7.1263105810000003</v>
      </c>
      <c r="AP32" s="393">
        <v>3.76972693</v>
      </c>
      <c r="AQ32" s="393">
        <v>6.6964408070000001</v>
      </c>
      <c r="AR32" s="388">
        <v>5.4002861050000002</v>
      </c>
      <c r="AT32" s="368" t="s">
        <v>109</v>
      </c>
      <c r="AU32" s="387">
        <v>89.332716962999996</v>
      </c>
      <c r="AV32" s="387">
        <v>88.990459457</v>
      </c>
      <c r="AW32" s="387">
        <v>91.466445289999996</v>
      </c>
      <c r="AX32" s="387">
        <v>91.843581208000003</v>
      </c>
      <c r="AY32" s="387">
        <v>87.943997678000002</v>
      </c>
      <c r="AZ32" s="387">
        <v>90.237658456000005</v>
      </c>
      <c r="BA32" s="393">
        <v>90.402517755000005</v>
      </c>
      <c r="BB32" s="393">
        <v>89.330202436999997</v>
      </c>
      <c r="BC32" s="388">
        <v>89.845292760000007</v>
      </c>
      <c r="BE32" s="368" t="s">
        <v>109</v>
      </c>
      <c r="BF32" s="387">
        <v>2.2129669349999999</v>
      </c>
      <c r="BG32" s="387">
        <v>2.6003076730000001</v>
      </c>
      <c r="BH32" s="387">
        <v>2.4392891200000002</v>
      </c>
      <c r="BI32" s="387">
        <v>2.4061501060000001</v>
      </c>
      <c r="BJ32" s="387">
        <v>2.084222182</v>
      </c>
      <c r="BK32" s="387">
        <v>1.876436961</v>
      </c>
      <c r="BL32" s="393">
        <v>2.4292467059999998</v>
      </c>
      <c r="BM32" s="393">
        <v>1.9531719919999999</v>
      </c>
      <c r="BN32" s="388">
        <v>2.1003506409999999</v>
      </c>
    </row>
    <row r="33" spans="2:66" s="351" customFormat="1" ht="15.75" customHeight="1" x14ac:dyDescent="0.25">
      <c r="B33" s="364" t="s">
        <v>53</v>
      </c>
      <c r="C33" s="365">
        <v>194.219528045</v>
      </c>
      <c r="D33" s="365">
        <v>238.363476897</v>
      </c>
      <c r="E33" s="365">
        <v>136.34441028099999</v>
      </c>
      <c r="F33" s="365">
        <v>165.351304709</v>
      </c>
      <c r="G33" s="365">
        <v>260.79166643399998</v>
      </c>
      <c r="H33" s="365">
        <v>781.67482782100001</v>
      </c>
      <c r="I33" s="366">
        <v>179.41315677599999</v>
      </c>
      <c r="J33" s="366">
        <v>531.651000501</v>
      </c>
      <c r="K33" s="367">
        <v>349.99616670500001</v>
      </c>
      <c r="M33" s="364" t="s">
        <v>53</v>
      </c>
      <c r="N33" s="732">
        <v>51.972144565000001</v>
      </c>
      <c r="O33" s="732">
        <v>26.997242310000001</v>
      </c>
      <c r="P33" s="732">
        <v>17.337239095000001</v>
      </c>
      <c r="Q33" s="732">
        <v>21.107743822</v>
      </c>
      <c r="R33" s="732">
        <v>31.007619792</v>
      </c>
      <c r="S33" s="732">
        <v>76.310340260999993</v>
      </c>
      <c r="T33" s="733">
        <v>22.026089184</v>
      </c>
      <c r="U33" s="733">
        <v>54.565042276</v>
      </c>
      <c r="V33" s="734">
        <v>37.784170428000003</v>
      </c>
      <c r="X33" s="364" t="s">
        <v>53</v>
      </c>
      <c r="Y33" s="385">
        <v>27.717315149000001</v>
      </c>
      <c r="Z33" s="385">
        <v>62.661063011000003</v>
      </c>
      <c r="AA33" s="385">
        <v>38.380632716999997</v>
      </c>
      <c r="AB33" s="385">
        <v>40.309053241999997</v>
      </c>
      <c r="AC33" s="385">
        <v>49.251188749000001</v>
      </c>
      <c r="AD33" s="385">
        <v>115.918553743</v>
      </c>
      <c r="AE33" s="392">
        <v>46.977631322000001</v>
      </c>
      <c r="AF33" s="392">
        <v>87.902549281000006</v>
      </c>
      <c r="AG33" s="386">
        <v>71.447915843999994</v>
      </c>
      <c r="AI33" s="364" t="s">
        <v>53</v>
      </c>
      <c r="AJ33" s="385">
        <v>1.1168850779999999</v>
      </c>
      <c r="AK33" s="385">
        <v>3.7433997209999998</v>
      </c>
      <c r="AL33" s="385">
        <v>2.0534824020000002</v>
      </c>
      <c r="AM33" s="385">
        <v>2.24812805</v>
      </c>
      <c r="AN33" s="385">
        <v>2.1407520369999999</v>
      </c>
      <c r="AO33" s="385">
        <v>4.1874985860000002</v>
      </c>
      <c r="AP33" s="392">
        <v>2.6167223279999998</v>
      </c>
      <c r="AQ33" s="392">
        <v>3.4180432590000001</v>
      </c>
      <c r="AR33" s="386">
        <v>3.1620549100000002</v>
      </c>
      <c r="AT33" s="364" t="s">
        <v>53</v>
      </c>
      <c r="AU33" s="385">
        <v>81.913546311000005</v>
      </c>
      <c r="AV33" s="385">
        <v>88.933121884000002</v>
      </c>
      <c r="AW33" s="385">
        <v>85.418906000999996</v>
      </c>
      <c r="AX33" s="385">
        <v>86.277637679999998</v>
      </c>
      <c r="AY33" s="385">
        <v>81.748295683999999</v>
      </c>
      <c r="AZ33" s="385">
        <v>82.090305212000004</v>
      </c>
      <c r="BA33" s="392">
        <v>86.776364346999998</v>
      </c>
      <c r="BB33" s="392">
        <v>81.946580611000002</v>
      </c>
      <c r="BC33" s="386">
        <v>83.888486053999998</v>
      </c>
      <c r="BE33" s="364" t="s">
        <v>53</v>
      </c>
      <c r="BF33" s="385">
        <v>2.4780251020000001</v>
      </c>
      <c r="BG33" s="385">
        <v>2.2738882130000002</v>
      </c>
      <c r="BH33" s="385">
        <v>2.0087646709999998</v>
      </c>
      <c r="BI33" s="385">
        <v>2.326820197</v>
      </c>
      <c r="BJ33" s="385">
        <v>2.2356520369999999</v>
      </c>
      <c r="BK33" s="385">
        <v>1.332049898</v>
      </c>
      <c r="BL33" s="392">
        <v>2.2097855900000001</v>
      </c>
      <c r="BM33" s="392">
        <v>1.5448076559999999</v>
      </c>
      <c r="BN33" s="386">
        <v>1.7206037329999999</v>
      </c>
    </row>
    <row r="34" spans="2:66" s="323" customFormat="1" ht="15.75" customHeight="1" x14ac:dyDescent="0.25">
      <c r="B34" s="368" t="s">
        <v>75</v>
      </c>
      <c r="C34" s="369">
        <v>288.93877236399999</v>
      </c>
      <c r="D34" s="369">
        <v>165.784341337</v>
      </c>
      <c r="E34" s="369">
        <v>226.30950745199999</v>
      </c>
      <c r="F34" s="369">
        <v>236.78324591099999</v>
      </c>
      <c r="G34" s="369">
        <v>357.16361921399999</v>
      </c>
      <c r="H34" s="369">
        <v>993.94404386899998</v>
      </c>
      <c r="I34" s="370">
        <v>224.064193198</v>
      </c>
      <c r="J34" s="370">
        <v>834.32558023199999</v>
      </c>
      <c r="K34" s="355">
        <v>679.32943021899996</v>
      </c>
      <c r="M34" s="368" t="s">
        <v>75</v>
      </c>
      <c r="N34" s="735">
        <v>27.061791205999999</v>
      </c>
      <c r="O34" s="735">
        <v>22.463302326000001</v>
      </c>
      <c r="P34" s="735">
        <v>25.161341568000001</v>
      </c>
      <c r="Q34" s="735">
        <v>21.439449933999999</v>
      </c>
      <c r="R34" s="735">
        <v>51.130627310000001</v>
      </c>
      <c r="S34" s="735">
        <v>94.824263556000005</v>
      </c>
      <c r="T34" s="736">
        <v>22.954508402999998</v>
      </c>
      <c r="U34" s="736">
        <v>83.871805191999997</v>
      </c>
      <c r="V34" s="725">
        <v>68.399834209999995</v>
      </c>
      <c r="X34" s="368" t="s">
        <v>75</v>
      </c>
      <c r="Y34" s="387">
        <v>49.375814560000002</v>
      </c>
      <c r="Z34" s="387">
        <v>40.979943736999999</v>
      </c>
      <c r="AA34" s="387">
        <v>49.937955410999997</v>
      </c>
      <c r="AB34" s="387">
        <v>51.660381733999998</v>
      </c>
      <c r="AC34" s="387">
        <v>74.710470301000001</v>
      </c>
      <c r="AD34" s="387">
        <v>178.364406309</v>
      </c>
      <c r="AE34" s="393">
        <v>49.014260186000001</v>
      </c>
      <c r="AF34" s="393">
        <v>155.251006569</v>
      </c>
      <c r="AG34" s="388">
        <v>131.39358427299999</v>
      </c>
      <c r="AI34" s="368" t="s">
        <v>75</v>
      </c>
      <c r="AJ34" s="387">
        <v>3.621071197</v>
      </c>
      <c r="AK34" s="387">
        <v>2.7861411189999998</v>
      </c>
      <c r="AL34" s="387">
        <v>3.2727133350000002</v>
      </c>
      <c r="AM34" s="387">
        <v>3.8887483380000001</v>
      </c>
      <c r="AN34" s="387">
        <v>5.5759601290000003</v>
      </c>
      <c r="AO34" s="387">
        <v>9.7899050489999997</v>
      </c>
      <c r="AP34" s="393">
        <v>3.4984258330000002</v>
      </c>
      <c r="AQ34" s="393">
        <v>9.0555452760000001</v>
      </c>
      <c r="AR34" s="388">
        <v>7.992057054</v>
      </c>
      <c r="AT34" s="368" t="s">
        <v>75</v>
      </c>
      <c r="AU34" s="387">
        <v>89.887700194999994</v>
      </c>
      <c r="AV34" s="387">
        <v>89.860869058000006</v>
      </c>
      <c r="AW34" s="387">
        <v>89.062433831000007</v>
      </c>
      <c r="AX34" s="387">
        <v>90.488746375000005</v>
      </c>
      <c r="AY34" s="387">
        <v>95.348280712999994</v>
      </c>
      <c r="AZ34" s="387">
        <v>95.167776724999996</v>
      </c>
      <c r="BA34" s="393">
        <v>90.000284718000003</v>
      </c>
      <c r="BB34" s="393">
        <v>95.208026627999999</v>
      </c>
      <c r="BC34" s="388">
        <v>94.038532059000005</v>
      </c>
      <c r="BE34" s="368" t="s">
        <v>75</v>
      </c>
      <c r="BF34" s="387">
        <v>2.230057709</v>
      </c>
      <c r="BG34" s="387">
        <v>2.3994672019999999</v>
      </c>
      <c r="BH34" s="387">
        <v>2.464735755</v>
      </c>
      <c r="BI34" s="387">
        <v>1.7503648590000001</v>
      </c>
      <c r="BJ34" s="387">
        <v>2.6079407880000001</v>
      </c>
      <c r="BK34" s="387">
        <v>2.0347835910000001</v>
      </c>
      <c r="BL34" s="393">
        <v>2.061972661</v>
      </c>
      <c r="BM34" s="393">
        <v>2.096286949</v>
      </c>
      <c r="BN34" s="388">
        <v>2.0934123850000002</v>
      </c>
    </row>
    <row r="35" spans="2:66" s="351" customFormat="1" ht="15.75" customHeight="1" x14ac:dyDescent="0.25">
      <c r="B35" s="364" t="s">
        <v>110</v>
      </c>
      <c r="C35" s="365" t="s">
        <v>84</v>
      </c>
      <c r="D35" s="365">
        <v>158.51290356499999</v>
      </c>
      <c r="E35" s="365">
        <v>123.92418936999999</v>
      </c>
      <c r="F35" s="365">
        <v>361.08395587400003</v>
      </c>
      <c r="G35" s="365">
        <v>540.58226587399997</v>
      </c>
      <c r="H35" s="365">
        <v>222.72850641299999</v>
      </c>
      <c r="I35" s="366">
        <v>222.74380352099999</v>
      </c>
      <c r="J35" s="366">
        <v>284.07736313499998</v>
      </c>
      <c r="K35" s="367">
        <v>277.75675368999998</v>
      </c>
      <c r="M35" s="364" t="s">
        <v>110</v>
      </c>
      <c r="N35" s="732" t="s">
        <v>84</v>
      </c>
      <c r="O35" s="732">
        <v>12.772974770999999</v>
      </c>
      <c r="P35" s="732">
        <v>18.371973948000001</v>
      </c>
      <c r="Q35" s="732">
        <v>39.602213392000003</v>
      </c>
      <c r="R35" s="732">
        <v>62.089588896999999</v>
      </c>
      <c r="S35" s="732">
        <v>24.185894391000001</v>
      </c>
      <c r="T35" s="733">
        <v>24.056133562999999</v>
      </c>
      <c r="U35" s="733">
        <v>31.501674854000001</v>
      </c>
      <c r="V35" s="734">
        <v>30.734389229000001</v>
      </c>
      <c r="X35" s="364" t="s">
        <v>110</v>
      </c>
      <c r="Y35" s="385" t="s">
        <v>84</v>
      </c>
      <c r="Z35" s="385">
        <v>51.674977818999999</v>
      </c>
      <c r="AA35" s="385">
        <v>45.218362616</v>
      </c>
      <c r="AB35" s="385">
        <v>92.219236425999995</v>
      </c>
      <c r="AC35" s="385">
        <v>142.09232323399999</v>
      </c>
      <c r="AD35" s="385">
        <v>86.612141871000006</v>
      </c>
      <c r="AE35" s="392">
        <v>67.771038945000001</v>
      </c>
      <c r="AF35" s="392">
        <v>101.112408962</v>
      </c>
      <c r="AG35" s="386">
        <v>97.162039555000007</v>
      </c>
      <c r="AI35" s="364" t="s">
        <v>110</v>
      </c>
      <c r="AJ35" s="385" t="s">
        <v>84</v>
      </c>
      <c r="AK35" s="385">
        <v>3.6792618739999998</v>
      </c>
      <c r="AL35" s="385">
        <v>2.985026172</v>
      </c>
      <c r="AM35" s="385">
        <v>4.4688359670000004</v>
      </c>
      <c r="AN35" s="385">
        <v>7.253473606</v>
      </c>
      <c r="AO35" s="385">
        <v>5.088773797</v>
      </c>
      <c r="AP35" s="392">
        <v>3.9513842750000001</v>
      </c>
      <c r="AQ35" s="392">
        <v>5.7152282659999996</v>
      </c>
      <c r="AR35" s="386">
        <v>5.5118926559999997</v>
      </c>
      <c r="AT35" s="364" t="s">
        <v>110</v>
      </c>
      <c r="AU35" s="385" t="s">
        <v>84</v>
      </c>
      <c r="AV35" s="385">
        <v>89.178026153000005</v>
      </c>
      <c r="AW35" s="385">
        <v>90.540531900999994</v>
      </c>
      <c r="AX35" s="385">
        <v>87.526763521000007</v>
      </c>
      <c r="AY35" s="385">
        <v>93.513110671999996</v>
      </c>
      <c r="AZ35" s="385">
        <v>90.873775889000001</v>
      </c>
      <c r="BA35" s="392">
        <v>88.772504827000006</v>
      </c>
      <c r="BB35" s="392">
        <v>91.563590852000004</v>
      </c>
      <c r="BC35" s="386">
        <v>91.232895958</v>
      </c>
      <c r="BE35" s="364" t="s">
        <v>110</v>
      </c>
      <c r="BF35" s="385" t="s">
        <v>84</v>
      </c>
      <c r="BG35" s="385">
        <v>1.82102556</v>
      </c>
      <c r="BH35" s="385">
        <v>2.2441561409999999</v>
      </c>
      <c r="BI35" s="385">
        <v>2.1160337280000001</v>
      </c>
      <c r="BJ35" s="385">
        <v>2.2644530089999999</v>
      </c>
      <c r="BK35" s="385">
        <v>1.744701072</v>
      </c>
      <c r="BL35" s="392">
        <v>2.0591287619999998</v>
      </c>
      <c r="BM35" s="392">
        <v>1.9355986439999999</v>
      </c>
      <c r="BN35" s="386">
        <v>1.9458074430000001</v>
      </c>
    </row>
    <row r="36" spans="2:66" s="323" customFormat="1" ht="15.75" customHeight="1" x14ac:dyDescent="0.25">
      <c r="B36" s="368" t="s">
        <v>453</v>
      </c>
      <c r="C36" s="371">
        <v>209.172146282</v>
      </c>
      <c r="D36" s="735" t="s">
        <v>84</v>
      </c>
      <c r="E36" s="369">
        <v>57.099363122</v>
      </c>
      <c r="F36" s="369">
        <v>43.059693064000001</v>
      </c>
      <c r="G36" s="369">
        <v>308.07652906499999</v>
      </c>
      <c r="H36" s="735" t="s">
        <v>84</v>
      </c>
      <c r="I36" s="370">
        <v>49.332303613000001</v>
      </c>
      <c r="J36" s="370">
        <v>308.07652906499999</v>
      </c>
      <c r="K36" s="355">
        <v>226.02372661499999</v>
      </c>
      <c r="M36" s="368" t="s">
        <v>453</v>
      </c>
      <c r="N36" s="737">
        <v>73.134387367000002</v>
      </c>
      <c r="O36" s="735" t="s">
        <v>84</v>
      </c>
      <c r="P36" s="735">
        <v>2.9613730870000001</v>
      </c>
      <c r="Q36" s="735">
        <v>3.5918845689999999</v>
      </c>
      <c r="R36" s="735">
        <v>30.982841961999998</v>
      </c>
      <c r="S36" s="735" t="s">
        <v>84</v>
      </c>
      <c r="T36" s="736">
        <v>5.3394668010000004</v>
      </c>
      <c r="U36" s="736">
        <v>30.982841961999998</v>
      </c>
      <c r="V36" s="725">
        <v>22.850831315000001</v>
      </c>
      <c r="X36" s="368" t="s">
        <v>453</v>
      </c>
      <c r="Y36" s="389">
        <v>48.225756404000002</v>
      </c>
      <c r="Z36" s="735" t="s">
        <v>84</v>
      </c>
      <c r="AA36" s="387">
        <v>21.635647475999999</v>
      </c>
      <c r="AB36" s="387">
        <v>16.214240202999999</v>
      </c>
      <c r="AC36" s="387">
        <v>59.392023383999998</v>
      </c>
      <c r="AD36" s="735" t="s">
        <v>84</v>
      </c>
      <c r="AE36" s="393">
        <v>18.286412823999999</v>
      </c>
      <c r="AF36" s="393">
        <v>59.392023383999998</v>
      </c>
      <c r="AG36" s="388">
        <v>51.395554425</v>
      </c>
      <c r="AI36" s="368" t="s">
        <v>453</v>
      </c>
      <c r="AJ36" s="389">
        <v>1.8314860420000001</v>
      </c>
      <c r="AK36" s="735" t="s">
        <v>84</v>
      </c>
      <c r="AL36" s="387">
        <v>2.181638821</v>
      </c>
      <c r="AM36" s="387">
        <v>0.96278847400000001</v>
      </c>
      <c r="AN36" s="387">
        <v>4.2456761150000002</v>
      </c>
      <c r="AO36" s="735" t="s">
        <v>84</v>
      </c>
      <c r="AP36" s="393">
        <v>1.119885775</v>
      </c>
      <c r="AQ36" s="393">
        <v>4.2456761150000002</v>
      </c>
      <c r="AR36" s="388">
        <v>3.5582544249999999</v>
      </c>
      <c r="AT36" s="368" t="s">
        <v>453</v>
      </c>
      <c r="AU36" s="389">
        <v>88.973279711000004</v>
      </c>
      <c r="AV36" s="735" t="s">
        <v>84</v>
      </c>
      <c r="AW36" s="387">
        <v>90.938149737000003</v>
      </c>
      <c r="AX36" s="387">
        <v>84.119608593999999</v>
      </c>
      <c r="AY36" s="387">
        <v>90.897262964999996</v>
      </c>
      <c r="AZ36" s="735" t="s">
        <v>84</v>
      </c>
      <c r="BA36" s="393">
        <v>85.225578671999997</v>
      </c>
      <c r="BB36" s="393">
        <v>90.897262964999996</v>
      </c>
      <c r="BC36" s="388">
        <v>89.793923376999999</v>
      </c>
      <c r="BE36" s="368" t="s">
        <v>453</v>
      </c>
      <c r="BF36" s="389">
        <v>3.228055576</v>
      </c>
      <c r="BG36" s="735" t="s">
        <v>84</v>
      </c>
      <c r="BH36" s="387">
        <v>1.233136569</v>
      </c>
      <c r="BI36" s="387">
        <v>2.417680662</v>
      </c>
      <c r="BJ36" s="387">
        <v>1.830022096</v>
      </c>
      <c r="BK36" s="735" t="s">
        <v>84</v>
      </c>
      <c r="BL36" s="393">
        <v>2.3231784439999998</v>
      </c>
      <c r="BM36" s="393">
        <v>1.830022096</v>
      </c>
      <c r="BN36" s="388">
        <v>1.8641559050000001</v>
      </c>
    </row>
    <row r="37" spans="2:66" s="323" customFormat="1" ht="15.75" customHeight="1" x14ac:dyDescent="0.25">
      <c r="B37" s="364" t="s">
        <v>554</v>
      </c>
      <c r="C37" s="365">
        <v>264.94881288099998</v>
      </c>
      <c r="D37" s="365" t="s">
        <v>84</v>
      </c>
      <c r="E37" s="365" t="s">
        <v>84</v>
      </c>
      <c r="F37" s="365">
        <v>51.884650196000003</v>
      </c>
      <c r="G37" s="365">
        <v>671.27440734599998</v>
      </c>
      <c r="H37" s="365" t="s">
        <v>84</v>
      </c>
      <c r="I37" s="366">
        <v>59.833737053</v>
      </c>
      <c r="J37" s="366">
        <v>671.27440734599998</v>
      </c>
      <c r="K37" s="367">
        <v>216.495025685</v>
      </c>
      <c r="M37" s="364" t="s">
        <v>554</v>
      </c>
      <c r="N37" s="365">
        <v>86.130945147000006</v>
      </c>
      <c r="O37" s="365" t="s">
        <v>84</v>
      </c>
      <c r="P37" s="365" t="s">
        <v>84</v>
      </c>
      <c r="Q37" s="365">
        <v>7.2272661889999998</v>
      </c>
      <c r="R37" s="365">
        <v>35.453892277000001</v>
      </c>
      <c r="S37" s="365" t="s">
        <v>84</v>
      </c>
      <c r="T37" s="366">
        <v>10.171037631000001</v>
      </c>
      <c r="U37" s="366">
        <v>35.453892277000001</v>
      </c>
      <c r="V37" s="367">
        <v>16.648926298999999</v>
      </c>
      <c r="X37" s="738" t="s">
        <v>554</v>
      </c>
      <c r="Y37" s="385">
        <v>46.355859557000002</v>
      </c>
      <c r="Z37" s="365" t="s">
        <v>84</v>
      </c>
      <c r="AA37" s="385" t="s">
        <v>84</v>
      </c>
      <c r="AB37" s="385">
        <v>13.771929158000001</v>
      </c>
      <c r="AC37" s="385">
        <v>238.71290886</v>
      </c>
      <c r="AD37" s="365" t="s">
        <v>84</v>
      </c>
      <c r="AE37" s="392">
        <v>15.581288769</v>
      </c>
      <c r="AF37" s="392">
        <v>238.71290886</v>
      </c>
      <c r="AG37" s="386">
        <v>60.529269460000002</v>
      </c>
      <c r="AI37" s="738" t="s">
        <v>554</v>
      </c>
      <c r="AJ37" s="385">
        <v>1.527101279</v>
      </c>
      <c r="AK37" s="365" t="s">
        <v>84</v>
      </c>
      <c r="AL37" s="385" t="s">
        <v>84</v>
      </c>
      <c r="AM37" s="385">
        <v>1.832528055</v>
      </c>
      <c r="AN37" s="385">
        <v>19.707101300000001</v>
      </c>
      <c r="AO37" s="365" t="s">
        <v>84</v>
      </c>
      <c r="AP37" s="392">
        <v>1.773914948</v>
      </c>
      <c r="AQ37" s="392">
        <v>19.707101300000001</v>
      </c>
      <c r="AR37" s="386">
        <v>6.4023303929999997</v>
      </c>
      <c r="AT37" s="738" t="s">
        <v>554</v>
      </c>
      <c r="AU37" s="385">
        <v>83.864227150000005</v>
      </c>
      <c r="AV37" s="365" t="s">
        <v>84</v>
      </c>
      <c r="AW37" s="385" t="s">
        <v>84</v>
      </c>
      <c r="AX37" s="385">
        <v>93.861882484000006</v>
      </c>
      <c r="AY37" s="385">
        <v>95.101019801000007</v>
      </c>
      <c r="AZ37" s="365" t="s">
        <v>84</v>
      </c>
      <c r="BA37" s="392">
        <v>93.306720674000005</v>
      </c>
      <c r="BB37" s="392">
        <v>95.101019801000007</v>
      </c>
      <c r="BC37" s="386">
        <v>93.668167081999997</v>
      </c>
      <c r="BE37" s="738" t="s">
        <v>554</v>
      </c>
      <c r="BF37" s="385">
        <v>1.833467161</v>
      </c>
      <c r="BG37" s="365" t="s">
        <v>84</v>
      </c>
      <c r="BH37" s="385" t="s">
        <v>84</v>
      </c>
      <c r="BI37" s="385">
        <v>3.9298370239999998</v>
      </c>
      <c r="BJ37" s="385">
        <v>2.259514341</v>
      </c>
      <c r="BK37" s="365" t="s">
        <v>84</v>
      </c>
      <c r="BL37" s="392">
        <v>3.5835066420000001</v>
      </c>
      <c r="BM37" s="392">
        <v>2.259514341</v>
      </c>
      <c r="BN37" s="386">
        <v>2.531677985</v>
      </c>
    </row>
    <row r="38" spans="2:66" s="323" customFormat="1" ht="15.75" customHeight="1" x14ac:dyDescent="0.25">
      <c r="B38" s="368" t="s">
        <v>555</v>
      </c>
      <c r="C38" s="369" t="s">
        <v>84</v>
      </c>
      <c r="D38" s="369" t="s">
        <v>84</v>
      </c>
      <c r="E38" s="369" t="s">
        <v>84</v>
      </c>
      <c r="F38" s="369" t="s">
        <v>84</v>
      </c>
      <c r="G38" s="369">
        <v>207.39621152199999</v>
      </c>
      <c r="H38" s="369" t="s">
        <v>84</v>
      </c>
      <c r="I38" s="370" t="s">
        <v>84</v>
      </c>
      <c r="J38" s="370">
        <v>207.39621152199999</v>
      </c>
      <c r="K38" s="355">
        <v>207.39621152199999</v>
      </c>
      <c r="M38" s="368" t="s">
        <v>555</v>
      </c>
      <c r="N38" s="369" t="s">
        <v>84</v>
      </c>
      <c r="O38" s="369" t="s">
        <v>84</v>
      </c>
      <c r="P38" s="369" t="s">
        <v>84</v>
      </c>
      <c r="Q38" s="369" t="s">
        <v>84</v>
      </c>
      <c r="R38" s="369">
        <v>26.328142151000002</v>
      </c>
      <c r="S38" s="369" t="s">
        <v>84</v>
      </c>
      <c r="T38" s="370" t="s">
        <v>84</v>
      </c>
      <c r="U38" s="370">
        <v>26.328142151000002</v>
      </c>
      <c r="V38" s="355">
        <v>26.328142151000002</v>
      </c>
      <c r="X38" s="739" t="s">
        <v>555</v>
      </c>
      <c r="Y38" s="387" t="s">
        <v>84</v>
      </c>
      <c r="Z38" s="369" t="s">
        <v>84</v>
      </c>
      <c r="AA38" s="387" t="s">
        <v>84</v>
      </c>
      <c r="AB38" s="387" t="s">
        <v>84</v>
      </c>
      <c r="AC38" s="387">
        <v>43.203086312000003</v>
      </c>
      <c r="AD38" s="369" t="s">
        <v>84</v>
      </c>
      <c r="AE38" s="393" t="s">
        <v>84</v>
      </c>
      <c r="AF38" s="393">
        <v>43.203086312000003</v>
      </c>
      <c r="AG38" s="388">
        <v>43.203086312000003</v>
      </c>
      <c r="AI38" s="739" t="s">
        <v>555</v>
      </c>
      <c r="AJ38" s="387" t="s">
        <v>84</v>
      </c>
      <c r="AK38" s="369" t="s">
        <v>84</v>
      </c>
      <c r="AL38" s="387" t="s">
        <v>84</v>
      </c>
      <c r="AM38" s="387" t="s">
        <v>84</v>
      </c>
      <c r="AN38" s="387">
        <v>7.6857570089999996</v>
      </c>
      <c r="AO38" s="369" t="s">
        <v>84</v>
      </c>
      <c r="AP38" s="393" t="s">
        <v>84</v>
      </c>
      <c r="AQ38" s="393">
        <v>7.6857570089999996</v>
      </c>
      <c r="AR38" s="388">
        <v>7.6857570089999996</v>
      </c>
      <c r="AT38" s="739" t="s">
        <v>555</v>
      </c>
      <c r="AU38" s="387" t="s">
        <v>84</v>
      </c>
      <c r="AV38" s="369" t="s">
        <v>84</v>
      </c>
      <c r="AW38" s="387" t="s">
        <v>84</v>
      </c>
      <c r="AX38" s="387" t="s">
        <v>84</v>
      </c>
      <c r="AY38" s="387">
        <v>99.075935340000001</v>
      </c>
      <c r="AZ38" s="369" t="s">
        <v>84</v>
      </c>
      <c r="BA38" s="393" t="s">
        <v>84</v>
      </c>
      <c r="BB38" s="393">
        <v>99.075935340000001</v>
      </c>
      <c r="BC38" s="388">
        <v>99.075935340000001</v>
      </c>
      <c r="BE38" s="739" t="s">
        <v>555</v>
      </c>
      <c r="BF38" s="387" t="s">
        <v>84</v>
      </c>
      <c r="BG38" s="369" t="s">
        <v>84</v>
      </c>
      <c r="BH38" s="387" t="s">
        <v>84</v>
      </c>
      <c r="BI38" s="387" t="s">
        <v>84</v>
      </c>
      <c r="BJ38" s="387">
        <v>1.822416603</v>
      </c>
      <c r="BK38" s="369" t="s">
        <v>84</v>
      </c>
      <c r="BL38" s="393" t="s">
        <v>84</v>
      </c>
      <c r="BM38" s="393">
        <v>1.822416603</v>
      </c>
      <c r="BN38" s="388">
        <v>1.822416603</v>
      </c>
    </row>
    <row r="39" spans="2:66" s="323" customFormat="1" ht="15.75" customHeight="1" x14ac:dyDescent="0.25">
      <c r="B39" s="364" t="s">
        <v>556</v>
      </c>
      <c r="C39" s="365">
        <v>123.416496503</v>
      </c>
      <c r="D39" s="365" t="s">
        <v>84</v>
      </c>
      <c r="E39" s="365">
        <v>36.925451225000003</v>
      </c>
      <c r="F39" s="365">
        <v>12.330357812000001</v>
      </c>
      <c r="G39" s="365">
        <v>3.6915914760000001</v>
      </c>
      <c r="H39" s="365" t="s">
        <v>84</v>
      </c>
      <c r="I39" s="366">
        <v>24.210916486999999</v>
      </c>
      <c r="J39" s="366">
        <v>3.6915914760000001</v>
      </c>
      <c r="K39" s="367">
        <v>13.598573826000001</v>
      </c>
      <c r="M39" s="364" t="s">
        <v>556</v>
      </c>
      <c r="N39" s="365">
        <v>53.152406993</v>
      </c>
      <c r="O39" s="365" t="s">
        <v>84</v>
      </c>
      <c r="P39" s="365">
        <v>4.0105417289999998</v>
      </c>
      <c r="Q39" s="365">
        <v>1.8909647000000002E-2</v>
      </c>
      <c r="R39" s="365">
        <v>1.4128578970000001</v>
      </c>
      <c r="S39" s="365" t="s">
        <v>84</v>
      </c>
      <c r="T39" s="366">
        <v>3.8645164319999998</v>
      </c>
      <c r="U39" s="366">
        <v>1.4128578970000001</v>
      </c>
      <c r="V39" s="367">
        <v>2.596548775</v>
      </c>
      <c r="X39" s="738" t="s">
        <v>556</v>
      </c>
      <c r="Y39" s="385">
        <v>55.632760236999999</v>
      </c>
      <c r="Z39" s="365" t="s">
        <v>84</v>
      </c>
      <c r="AA39" s="385">
        <v>13.682480943</v>
      </c>
      <c r="AB39" s="385">
        <v>7.869366072</v>
      </c>
      <c r="AC39" s="385">
        <v>0.73879058399999997</v>
      </c>
      <c r="AD39" s="365" t="s">
        <v>84</v>
      </c>
      <c r="AE39" s="392">
        <v>12.947173527</v>
      </c>
      <c r="AF39" s="392">
        <v>0.73879058399999997</v>
      </c>
      <c r="AG39" s="386">
        <v>3.8996426830000002</v>
      </c>
      <c r="AI39" s="738" t="s">
        <v>556</v>
      </c>
      <c r="AJ39" s="385">
        <v>5.3535178549999998</v>
      </c>
      <c r="AK39" s="365" t="s">
        <v>84</v>
      </c>
      <c r="AL39" s="385">
        <v>0</v>
      </c>
      <c r="AM39" s="385">
        <v>0.46118106199999997</v>
      </c>
      <c r="AN39" s="385">
        <v>2.0354983E-2</v>
      </c>
      <c r="AO39" s="365" t="s">
        <v>84</v>
      </c>
      <c r="AP39" s="392">
        <v>1.4277028949999999</v>
      </c>
      <c r="AQ39" s="392">
        <v>2.0354983E-2</v>
      </c>
      <c r="AR39" s="386">
        <v>0.13333899799999999</v>
      </c>
      <c r="AT39" s="738" t="s">
        <v>556</v>
      </c>
      <c r="AU39" s="385">
        <v>109.211172495</v>
      </c>
      <c r="AV39" s="365" t="s">
        <v>84</v>
      </c>
      <c r="AW39" s="385">
        <v>106.360544534</v>
      </c>
      <c r="AX39" s="385">
        <v>82.944126057999995</v>
      </c>
      <c r="AY39" s="385">
        <v>63.961681935000001</v>
      </c>
      <c r="AZ39" s="365" t="s">
        <v>84</v>
      </c>
      <c r="BA39" s="392">
        <v>92.633332566000007</v>
      </c>
      <c r="BB39" s="392">
        <v>63.961681935000001</v>
      </c>
      <c r="BC39" s="386">
        <v>71.385011258000006</v>
      </c>
      <c r="BE39" s="738" t="s">
        <v>556</v>
      </c>
      <c r="BF39" s="385">
        <v>7.8310982779999998</v>
      </c>
      <c r="BG39" s="365" t="s">
        <v>84</v>
      </c>
      <c r="BH39" s="385">
        <v>1.709961193</v>
      </c>
      <c r="BI39" s="385">
        <v>5.6366933000000001E-2</v>
      </c>
      <c r="BJ39" s="385">
        <v>3.4856267750000001</v>
      </c>
      <c r="BK39" s="365" t="s">
        <v>84</v>
      </c>
      <c r="BL39" s="392">
        <v>2.817173205</v>
      </c>
      <c r="BM39" s="392">
        <v>3.4856267750000001</v>
      </c>
      <c r="BN39" s="386">
        <v>2.9110243800000002</v>
      </c>
    </row>
    <row r="40" spans="2:66" s="323" customFormat="1" ht="15.75" customHeight="1" x14ac:dyDescent="0.25">
      <c r="B40" s="368" t="s">
        <v>557</v>
      </c>
      <c r="C40" s="369" t="s">
        <v>84</v>
      </c>
      <c r="D40" s="369" t="s">
        <v>84</v>
      </c>
      <c r="E40" s="369" t="s">
        <v>84</v>
      </c>
      <c r="F40" s="369" t="s">
        <v>84</v>
      </c>
      <c r="G40" s="369">
        <v>358.87766443499999</v>
      </c>
      <c r="H40" s="369" t="s">
        <v>84</v>
      </c>
      <c r="I40" s="370" t="s">
        <v>84</v>
      </c>
      <c r="J40" s="370">
        <v>358.87766443499999</v>
      </c>
      <c r="K40" s="355">
        <v>358.87766443499999</v>
      </c>
      <c r="M40" s="368" t="s">
        <v>557</v>
      </c>
      <c r="N40" s="369" t="s">
        <v>84</v>
      </c>
      <c r="O40" s="369" t="s">
        <v>84</v>
      </c>
      <c r="P40" s="369" t="s">
        <v>84</v>
      </c>
      <c r="Q40" s="369" t="s">
        <v>84</v>
      </c>
      <c r="R40" s="369">
        <v>37.298345636000001</v>
      </c>
      <c r="S40" s="369" t="s">
        <v>84</v>
      </c>
      <c r="T40" s="370" t="s">
        <v>84</v>
      </c>
      <c r="U40" s="370">
        <v>37.298345636000001</v>
      </c>
      <c r="V40" s="355">
        <v>37.298345636000001</v>
      </c>
      <c r="X40" s="739" t="s">
        <v>557</v>
      </c>
      <c r="Y40" s="387" t="s">
        <v>84</v>
      </c>
      <c r="Z40" s="369" t="s">
        <v>84</v>
      </c>
      <c r="AA40" s="387" t="s">
        <v>84</v>
      </c>
      <c r="AB40" s="387" t="s">
        <v>84</v>
      </c>
      <c r="AC40" s="387">
        <v>63.331540330000003</v>
      </c>
      <c r="AD40" s="369" t="s">
        <v>84</v>
      </c>
      <c r="AE40" s="393" t="s">
        <v>84</v>
      </c>
      <c r="AF40" s="393">
        <v>63.331540330000003</v>
      </c>
      <c r="AG40" s="388">
        <v>63.331540330000003</v>
      </c>
      <c r="AI40" s="739" t="s">
        <v>557</v>
      </c>
      <c r="AJ40" s="387" t="s">
        <v>84</v>
      </c>
      <c r="AK40" s="369" t="s">
        <v>84</v>
      </c>
      <c r="AL40" s="387" t="s">
        <v>84</v>
      </c>
      <c r="AM40" s="387" t="s">
        <v>84</v>
      </c>
      <c r="AN40" s="387">
        <v>4.5221200420000001</v>
      </c>
      <c r="AO40" s="369" t="s">
        <v>84</v>
      </c>
      <c r="AP40" s="393" t="s">
        <v>84</v>
      </c>
      <c r="AQ40" s="393">
        <v>4.5221200420000001</v>
      </c>
      <c r="AR40" s="388">
        <v>4.5221200420000001</v>
      </c>
      <c r="AT40" s="739" t="s">
        <v>557</v>
      </c>
      <c r="AU40" s="387" t="s">
        <v>84</v>
      </c>
      <c r="AV40" s="369" t="s">
        <v>84</v>
      </c>
      <c r="AW40" s="387" t="s">
        <v>84</v>
      </c>
      <c r="AX40" s="387" t="s">
        <v>84</v>
      </c>
      <c r="AY40" s="387">
        <v>91.478634721999995</v>
      </c>
      <c r="AZ40" s="369" t="s">
        <v>84</v>
      </c>
      <c r="BA40" s="393" t="s">
        <v>84</v>
      </c>
      <c r="BB40" s="393">
        <v>91.478634721999995</v>
      </c>
      <c r="BC40" s="388">
        <v>91.478634721999995</v>
      </c>
      <c r="BE40" s="739" t="s">
        <v>557</v>
      </c>
      <c r="BF40" s="387" t="s">
        <v>84</v>
      </c>
      <c r="BG40" s="369" t="s">
        <v>84</v>
      </c>
      <c r="BH40" s="387" t="s">
        <v>84</v>
      </c>
      <c r="BI40" s="387" t="s">
        <v>84</v>
      </c>
      <c r="BJ40" s="387">
        <v>1.73469937</v>
      </c>
      <c r="BK40" s="369" t="s">
        <v>84</v>
      </c>
      <c r="BL40" s="393" t="s">
        <v>84</v>
      </c>
      <c r="BM40" s="393">
        <v>1.73469937</v>
      </c>
      <c r="BN40" s="388">
        <v>1.73469937</v>
      </c>
    </row>
    <row r="41" spans="2:66" s="323" customFormat="1" ht="15.75" customHeight="1" x14ac:dyDescent="0.25">
      <c r="B41" s="364" t="s">
        <v>558</v>
      </c>
      <c r="C41" s="365" t="s">
        <v>84</v>
      </c>
      <c r="D41" s="365" t="s">
        <v>84</v>
      </c>
      <c r="E41" s="365">
        <v>67.168743707999994</v>
      </c>
      <c r="F41" s="365">
        <v>44.795954428000002</v>
      </c>
      <c r="G41" s="365" t="s">
        <v>84</v>
      </c>
      <c r="H41" s="365" t="s">
        <v>84</v>
      </c>
      <c r="I41" s="366">
        <v>50.070892980000004</v>
      </c>
      <c r="J41" s="366" t="s">
        <v>84</v>
      </c>
      <c r="K41" s="367">
        <v>50.070892980000004</v>
      </c>
      <c r="M41" s="364" t="s">
        <v>558</v>
      </c>
      <c r="N41" s="365" t="s">
        <v>84</v>
      </c>
      <c r="O41" s="365" t="s">
        <v>84</v>
      </c>
      <c r="P41" s="365">
        <v>2.4377027939999998</v>
      </c>
      <c r="Q41" s="365">
        <v>0.109812305</v>
      </c>
      <c r="R41" s="365" t="s">
        <v>84</v>
      </c>
      <c r="S41" s="365" t="s">
        <v>84</v>
      </c>
      <c r="T41" s="366">
        <v>0.65867007700000002</v>
      </c>
      <c r="U41" s="366" t="s">
        <v>84</v>
      </c>
      <c r="V41" s="367">
        <v>0.65867007700000002</v>
      </c>
      <c r="X41" s="738" t="s">
        <v>558</v>
      </c>
      <c r="Y41" s="385" t="s">
        <v>84</v>
      </c>
      <c r="Z41" s="365" t="s">
        <v>84</v>
      </c>
      <c r="AA41" s="385">
        <v>25.741240740999999</v>
      </c>
      <c r="AB41" s="385">
        <v>28.190992841</v>
      </c>
      <c r="AC41" s="385" t="s">
        <v>84</v>
      </c>
      <c r="AD41" s="365" t="s">
        <v>84</v>
      </c>
      <c r="AE41" s="392">
        <v>27.367229137999999</v>
      </c>
      <c r="AF41" s="392" t="s">
        <v>84</v>
      </c>
      <c r="AG41" s="386">
        <v>27.367229137999999</v>
      </c>
      <c r="AI41" s="738" t="s">
        <v>558</v>
      </c>
      <c r="AJ41" s="385" t="s">
        <v>84</v>
      </c>
      <c r="AK41" s="365" t="s">
        <v>84</v>
      </c>
      <c r="AL41" s="385">
        <v>1.4564732760000001</v>
      </c>
      <c r="AM41" s="385">
        <v>0.58784776999999999</v>
      </c>
      <c r="AN41" s="385" t="s">
        <v>84</v>
      </c>
      <c r="AO41" s="365" t="s">
        <v>84</v>
      </c>
      <c r="AP41" s="392">
        <v>0.724511978</v>
      </c>
      <c r="AQ41" s="392" t="s">
        <v>84</v>
      </c>
      <c r="AR41" s="386">
        <v>0.724511978</v>
      </c>
      <c r="AT41" s="738" t="s">
        <v>558</v>
      </c>
      <c r="AU41" s="385" t="s">
        <v>84</v>
      </c>
      <c r="AV41" s="365" t="s">
        <v>84</v>
      </c>
      <c r="AW41" s="385">
        <v>82.976782405999998</v>
      </c>
      <c r="AX41" s="385">
        <v>52.043719025000001</v>
      </c>
      <c r="AY41" s="385" t="s">
        <v>84</v>
      </c>
      <c r="AZ41" s="365" t="s">
        <v>84</v>
      </c>
      <c r="BA41" s="392">
        <v>62.445397974000002</v>
      </c>
      <c r="BB41" s="392" t="s">
        <v>84</v>
      </c>
      <c r="BC41" s="386">
        <v>62.445397974000002</v>
      </c>
      <c r="BE41" s="738" t="s">
        <v>558</v>
      </c>
      <c r="BF41" s="385" t="s">
        <v>84</v>
      </c>
      <c r="BG41" s="365" t="s">
        <v>84</v>
      </c>
      <c r="BH41" s="385">
        <v>1.102299774</v>
      </c>
      <c r="BI41" s="385">
        <v>0.245138889</v>
      </c>
      <c r="BJ41" s="385" t="s">
        <v>84</v>
      </c>
      <c r="BK41" s="365" t="s">
        <v>84</v>
      </c>
      <c r="BL41" s="392">
        <v>0.51624637200000001</v>
      </c>
      <c r="BM41" s="392" t="s">
        <v>84</v>
      </c>
      <c r="BN41" s="386">
        <v>0.51624637200000001</v>
      </c>
    </row>
    <row r="42" spans="2:66" s="351" customFormat="1" ht="15.75" customHeight="1" x14ac:dyDescent="0.25">
      <c r="B42" s="690" t="s">
        <v>760</v>
      </c>
      <c r="C42" s="691"/>
      <c r="D42" s="691"/>
      <c r="E42" s="691"/>
      <c r="F42" s="691"/>
      <c r="G42" s="691"/>
      <c r="H42" s="691"/>
      <c r="I42" s="563"/>
      <c r="J42" s="563"/>
      <c r="K42" s="692"/>
      <c r="M42" s="690" t="s">
        <v>760</v>
      </c>
      <c r="N42" s="691"/>
      <c r="O42" s="691"/>
      <c r="P42" s="691"/>
      <c r="Q42" s="691"/>
      <c r="R42" s="691"/>
      <c r="S42" s="691"/>
      <c r="T42" s="563"/>
      <c r="U42" s="563"/>
      <c r="V42" s="692"/>
      <c r="X42" s="740" t="s">
        <v>760</v>
      </c>
      <c r="Y42" s="387"/>
      <c r="Z42" s="387"/>
      <c r="AA42" s="387"/>
      <c r="AB42" s="387"/>
      <c r="AC42" s="387"/>
      <c r="AD42" s="387"/>
      <c r="AE42" s="393"/>
      <c r="AF42" s="393"/>
      <c r="AG42" s="388"/>
      <c r="AI42" s="740" t="s">
        <v>760</v>
      </c>
      <c r="AJ42" s="387"/>
      <c r="AK42" s="387"/>
      <c r="AL42" s="387"/>
      <c r="AM42" s="387"/>
      <c r="AN42" s="387"/>
      <c r="AO42" s="387"/>
      <c r="AP42" s="393"/>
      <c r="AQ42" s="393"/>
      <c r="AR42" s="388"/>
      <c r="AT42" s="740" t="s">
        <v>760</v>
      </c>
      <c r="AU42" s="387"/>
      <c r="AV42" s="387"/>
      <c r="AW42" s="387"/>
      <c r="AX42" s="387"/>
      <c r="AY42" s="387"/>
      <c r="AZ42" s="387"/>
      <c r="BA42" s="393"/>
      <c r="BB42" s="393"/>
      <c r="BC42" s="388"/>
      <c r="BE42" s="740" t="s">
        <v>760</v>
      </c>
      <c r="BF42" s="387"/>
      <c r="BG42" s="387"/>
      <c r="BH42" s="387"/>
      <c r="BI42" s="387"/>
      <c r="BJ42" s="387"/>
      <c r="BK42" s="387"/>
      <c r="BL42" s="393"/>
      <c r="BM42" s="393"/>
      <c r="BN42" s="388"/>
    </row>
    <row r="43" spans="2:66" s="323" customFormat="1" ht="15.75" customHeight="1" x14ac:dyDescent="0.25">
      <c r="B43" s="696" t="s">
        <v>454</v>
      </c>
      <c r="C43" s="697" t="s">
        <v>84</v>
      </c>
      <c r="D43" s="697" t="s">
        <v>84</v>
      </c>
      <c r="E43" s="697" t="s">
        <v>84</v>
      </c>
      <c r="F43" s="697">
        <v>628.11722263000001</v>
      </c>
      <c r="G43" s="697">
        <v>732.82368886899997</v>
      </c>
      <c r="H43" s="697">
        <v>617.65908516100001</v>
      </c>
      <c r="I43" s="698">
        <v>628.11722263000001</v>
      </c>
      <c r="J43" s="698">
        <v>637.11973592599998</v>
      </c>
      <c r="K43" s="699">
        <v>637.058363074</v>
      </c>
      <c r="M43" s="696" t="s">
        <v>454</v>
      </c>
      <c r="N43" s="697" t="s">
        <v>84</v>
      </c>
      <c r="O43" s="697" t="s">
        <v>84</v>
      </c>
      <c r="P43" s="697" t="s">
        <v>84</v>
      </c>
      <c r="Q43" s="697">
        <v>63.235321890000002</v>
      </c>
      <c r="R43" s="697">
        <v>78.314961414999999</v>
      </c>
      <c r="S43" s="697">
        <v>61.239759716999998</v>
      </c>
      <c r="T43" s="698">
        <v>63.235321890000002</v>
      </c>
      <c r="U43" s="698">
        <v>64.125147468999998</v>
      </c>
      <c r="V43" s="699">
        <v>64.119081258999998</v>
      </c>
      <c r="X43" s="741" t="s">
        <v>454</v>
      </c>
      <c r="Y43" s="702" t="s">
        <v>84</v>
      </c>
      <c r="Z43" s="702" t="s">
        <v>84</v>
      </c>
      <c r="AA43" s="702" t="s">
        <v>84</v>
      </c>
      <c r="AB43" s="702">
        <v>88.595059328000005</v>
      </c>
      <c r="AC43" s="702">
        <v>107.706285213</v>
      </c>
      <c r="AD43" s="702">
        <v>109.272218178</v>
      </c>
      <c r="AE43" s="703">
        <v>88.595059328000005</v>
      </c>
      <c r="AF43" s="703">
        <v>108.96430155100001</v>
      </c>
      <c r="AG43" s="704">
        <v>108.796168541</v>
      </c>
      <c r="AI43" s="741" t="s">
        <v>454</v>
      </c>
      <c r="AJ43" s="702" t="s">
        <v>84</v>
      </c>
      <c r="AK43" s="702" t="s">
        <v>84</v>
      </c>
      <c r="AL43" s="702" t="s">
        <v>84</v>
      </c>
      <c r="AM43" s="702">
        <v>5.0154192100000001</v>
      </c>
      <c r="AN43" s="702">
        <v>5.4365628069999996</v>
      </c>
      <c r="AO43" s="702">
        <v>5.6165434809999999</v>
      </c>
      <c r="AP43" s="703">
        <v>5.0154192100000001</v>
      </c>
      <c r="AQ43" s="703">
        <v>5.580634603</v>
      </c>
      <c r="AR43" s="704">
        <v>5.5764104899999998</v>
      </c>
      <c r="AT43" s="741" t="s">
        <v>454</v>
      </c>
      <c r="AU43" s="702" t="s">
        <v>84</v>
      </c>
      <c r="AV43" s="702" t="s">
        <v>84</v>
      </c>
      <c r="AW43" s="702" t="s">
        <v>84</v>
      </c>
      <c r="AX43" s="702">
        <v>89.030952216000003</v>
      </c>
      <c r="AY43" s="702">
        <v>89.738146374999999</v>
      </c>
      <c r="AZ43" s="702">
        <v>89.571106380000003</v>
      </c>
      <c r="BA43" s="703">
        <v>89.030952216000003</v>
      </c>
      <c r="BB43" s="703">
        <v>89.603952225</v>
      </c>
      <c r="BC43" s="704">
        <v>89.599222534000006</v>
      </c>
      <c r="BE43" s="741" t="s">
        <v>454</v>
      </c>
      <c r="BF43" s="702" t="s">
        <v>84</v>
      </c>
      <c r="BG43" s="702" t="s">
        <v>84</v>
      </c>
      <c r="BH43" s="702" t="s">
        <v>84</v>
      </c>
      <c r="BI43" s="702">
        <v>2.5100323260000001</v>
      </c>
      <c r="BJ43" s="702">
        <v>1.8203924229999999</v>
      </c>
      <c r="BK43" s="702">
        <v>1.6542279630000001</v>
      </c>
      <c r="BL43" s="703">
        <v>2.5100323260000001</v>
      </c>
      <c r="BM43" s="703">
        <v>1.6865244230000001</v>
      </c>
      <c r="BN43" s="704">
        <v>1.6920597310000001</v>
      </c>
    </row>
    <row r="44" spans="2:66" s="351" customFormat="1" ht="15.75" customHeight="1" x14ac:dyDescent="0.25">
      <c r="B44" s="372" t="s">
        <v>299</v>
      </c>
      <c r="C44" s="369" t="s">
        <v>84</v>
      </c>
      <c r="D44" s="369">
        <v>641.84771142700004</v>
      </c>
      <c r="E44" s="369">
        <v>293.34280411899999</v>
      </c>
      <c r="F44" s="369">
        <v>288.22325010700001</v>
      </c>
      <c r="G44" s="369">
        <v>402.41666121700001</v>
      </c>
      <c r="H44" s="369">
        <v>518.78671246900001</v>
      </c>
      <c r="I44" s="370">
        <v>289.85808638399999</v>
      </c>
      <c r="J44" s="370">
        <v>415.83403045599999</v>
      </c>
      <c r="K44" s="355">
        <v>368.79711362799998</v>
      </c>
      <c r="M44" s="372" t="s">
        <v>299</v>
      </c>
      <c r="N44" s="369" t="s">
        <v>84</v>
      </c>
      <c r="O44" s="369">
        <v>59.973295094000001</v>
      </c>
      <c r="P44" s="369">
        <v>31.764479514000001</v>
      </c>
      <c r="Q44" s="369">
        <v>31.67450346</v>
      </c>
      <c r="R44" s="369">
        <v>42.701242344000001</v>
      </c>
      <c r="S44" s="369">
        <v>61.672049839000003</v>
      </c>
      <c r="T44" s="370">
        <v>31.777360554000001</v>
      </c>
      <c r="U44" s="370">
        <v>44.888560525999999</v>
      </c>
      <c r="V44" s="355">
        <v>39.993098721000003</v>
      </c>
      <c r="X44" s="742" t="s">
        <v>299</v>
      </c>
      <c r="Y44" s="387" t="s">
        <v>84</v>
      </c>
      <c r="Z44" s="387">
        <v>59.215277786000001</v>
      </c>
      <c r="AA44" s="387">
        <v>53.371205854000003</v>
      </c>
      <c r="AB44" s="387">
        <v>62.582231786000001</v>
      </c>
      <c r="AC44" s="387">
        <v>84.88153432</v>
      </c>
      <c r="AD44" s="387">
        <v>128.320978392</v>
      </c>
      <c r="AE44" s="393">
        <v>61.614707866000003</v>
      </c>
      <c r="AF44" s="393">
        <v>89.226385011000005</v>
      </c>
      <c r="AG44" s="388">
        <v>78.856055107000003</v>
      </c>
      <c r="AI44" s="742" t="s">
        <v>299</v>
      </c>
      <c r="AJ44" s="387" t="s">
        <v>84</v>
      </c>
      <c r="AK44" s="387">
        <v>3.5666388929999999</v>
      </c>
      <c r="AL44" s="387">
        <v>5.9006291979999999</v>
      </c>
      <c r="AM44" s="387">
        <v>4.1455572419999998</v>
      </c>
      <c r="AN44" s="387">
        <v>5.2030391009999999</v>
      </c>
      <c r="AO44" s="387">
        <v>8.0719590130000007</v>
      </c>
      <c r="AP44" s="393">
        <v>4.2524121270000004</v>
      </c>
      <c r="AQ44" s="393">
        <v>5.4833774970000002</v>
      </c>
      <c r="AR44" s="388">
        <v>5.0540404790000002</v>
      </c>
      <c r="AT44" s="742" t="s">
        <v>299</v>
      </c>
      <c r="AU44" s="387" t="s">
        <v>84</v>
      </c>
      <c r="AV44" s="387">
        <v>86.968217545000002</v>
      </c>
      <c r="AW44" s="387">
        <v>95.482218224999997</v>
      </c>
      <c r="AX44" s="387">
        <v>90.475753124999997</v>
      </c>
      <c r="AY44" s="387">
        <v>91.008115422000003</v>
      </c>
      <c r="AZ44" s="387">
        <v>96.912632039000002</v>
      </c>
      <c r="BA44" s="393">
        <v>90.960351881999998</v>
      </c>
      <c r="BB44" s="393">
        <v>91.598690270999995</v>
      </c>
      <c r="BC44" s="388">
        <v>91.358944613999995</v>
      </c>
      <c r="BE44" s="742" t="s">
        <v>299</v>
      </c>
      <c r="BF44" s="387" t="s">
        <v>84</v>
      </c>
      <c r="BG44" s="387">
        <v>3.3137162500000001</v>
      </c>
      <c r="BH44" s="387">
        <v>2.3459348750000002</v>
      </c>
      <c r="BI44" s="387">
        <v>2.0861347530000001</v>
      </c>
      <c r="BJ44" s="387">
        <v>1.985116852</v>
      </c>
      <c r="BK44" s="387">
        <v>1.9051531349999999</v>
      </c>
      <c r="BL44" s="393">
        <v>2.1182608639999998</v>
      </c>
      <c r="BM44" s="393">
        <v>1.9736144659999999</v>
      </c>
      <c r="BN44" s="388">
        <v>2.0160624189999998</v>
      </c>
    </row>
    <row r="45" spans="2:66" s="323" customFormat="1" ht="15.75" customHeight="1" x14ac:dyDescent="0.25">
      <c r="B45" s="700" t="s">
        <v>79</v>
      </c>
      <c r="C45" s="697">
        <v>244.32294777800001</v>
      </c>
      <c r="D45" s="697">
        <v>211.525863749</v>
      </c>
      <c r="E45" s="697">
        <v>180.19962240699999</v>
      </c>
      <c r="F45" s="697">
        <v>162.860955225</v>
      </c>
      <c r="G45" s="697">
        <v>133.34737797599999</v>
      </c>
      <c r="H45" s="697" t="s">
        <v>84</v>
      </c>
      <c r="I45" s="698">
        <v>199.12900236799999</v>
      </c>
      <c r="J45" s="698">
        <v>133.34737797599999</v>
      </c>
      <c r="K45" s="699">
        <v>198.41686504899999</v>
      </c>
      <c r="M45" s="700" t="s">
        <v>79</v>
      </c>
      <c r="N45" s="697">
        <v>31.864950433000001</v>
      </c>
      <c r="O45" s="697">
        <v>24.130835619999999</v>
      </c>
      <c r="P45" s="697">
        <v>21.072693544</v>
      </c>
      <c r="Q45" s="697">
        <v>19.207554981000001</v>
      </c>
      <c r="R45" s="697">
        <v>13.510121700999999</v>
      </c>
      <c r="S45" s="697" t="s">
        <v>84</v>
      </c>
      <c r="T45" s="698">
        <v>23.454393479</v>
      </c>
      <c r="U45" s="698">
        <v>13.510121700999999</v>
      </c>
      <c r="V45" s="699">
        <v>23.346738991999999</v>
      </c>
      <c r="X45" s="743" t="s">
        <v>79</v>
      </c>
      <c r="Y45" s="702">
        <v>57.233129837</v>
      </c>
      <c r="Z45" s="702">
        <v>55.844762680999999</v>
      </c>
      <c r="AA45" s="702">
        <v>50.799226871000002</v>
      </c>
      <c r="AB45" s="702">
        <v>46.585209575</v>
      </c>
      <c r="AC45" s="702">
        <v>29.384469500000002</v>
      </c>
      <c r="AD45" s="702" t="s">
        <v>84</v>
      </c>
      <c r="AE45" s="703">
        <v>53.376115650000003</v>
      </c>
      <c r="AF45" s="703">
        <v>29.384469500000002</v>
      </c>
      <c r="AG45" s="704">
        <v>53.060918700000002</v>
      </c>
      <c r="AI45" s="743" t="s">
        <v>79</v>
      </c>
      <c r="AJ45" s="702">
        <v>3.4903808000000001</v>
      </c>
      <c r="AK45" s="702">
        <v>3.3832474229999998</v>
      </c>
      <c r="AL45" s="702">
        <v>2.9159141879999999</v>
      </c>
      <c r="AM45" s="702">
        <v>2.3764407969999999</v>
      </c>
      <c r="AN45" s="702">
        <v>1.061517539</v>
      </c>
      <c r="AO45" s="702" t="s">
        <v>84</v>
      </c>
      <c r="AP45" s="703">
        <v>3.1147742049999998</v>
      </c>
      <c r="AQ45" s="703">
        <v>1.061517539</v>
      </c>
      <c r="AR45" s="704">
        <v>3.0715488519999998</v>
      </c>
      <c r="AT45" s="743" t="s">
        <v>79</v>
      </c>
      <c r="AU45" s="702">
        <v>89.743637484999994</v>
      </c>
      <c r="AV45" s="702">
        <v>88.588358490000005</v>
      </c>
      <c r="AW45" s="702">
        <v>87.430288700999995</v>
      </c>
      <c r="AX45" s="702">
        <v>84.845037106000007</v>
      </c>
      <c r="AY45" s="702">
        <v>74.692825404999994</v>
      </c>
      <c r="AZ45" s="702" t="s">
        <v>84</v>
      </c>
      <c r="BA45" s="703">
        <v>87.953526573000005</v>
      </c>
      <c r="BB45" s="703">
        <v>74.692825404999994</v>
      </c>
      <c r="BC45" s="704">
        <v>87.779310408000001</v>
      </c>
      <c r="BE45" s="743" t="s">
        <v>79</v>
      </c>
      <c r="BF45" s="702">
        <v>2.3122992099999999</v>
      </c>
      <c r="BG45" s="702">
        <v>2.285160581</v>
      </c>
      <c r="BH45" s="702">
        <v>2.143423807</v>
      </c>
      <c r="BI45" s="702">
        <v>2.2458060579999999</v>
      </c>
      <c r="BJ45" s="702">
        <v>2.0510889840000002</v>
      </c>
      <c r="BK45" s="702" t="s">
        <v>84</v>
      </c>
      <c r="BL45" s="703">
        <v>2.2424695290000001</v>
      </c>
      <c r="BM45" s="703">
        <v>2.0510889840000002</v>
      </c>
      <c r="BN45" s="704">
        <v>2.2410771330000001</v>
      </c>
    </row>
    <row r="46" spans="2:66" s="351" customFormat="1" ht="15.75" customHeight="1" x14ac:dyDescent="0.25">
      <c r="B46" s="693" t="s">
        <v>78</v>
      </c>
      <c r="C46" s="694">
        <v>205.00286633900001</v>
      </c>
      <c r="D46" s="694">
        <v>150.76932055399999</v>
      </c>
      <c r="E46" s="694">
        <v>103.614768517</v>
      </c>
      <c r="F46" s="694">
        <v>0.72983828500000003</v>
      </c>
      <c r="G46" s="694" t="s">
        <v>84</v>
      </c>
      <c r="H46" s="694" t="s">
        <v>84</v>
      </c>
      <c r="I46" s="555">
        <v>153.91113969599999</v>
      </c>
      <c r="J46" s="555" t="s">
        <v>84</v>
      </c>
      <c r="K46" s="695">
        <v>153.91113969599999</v>
      </c>
      <c r="M46" s="693" t="s">
        <v>78</v>
      </c>
      <c r="N46" s="694">
        <v>29.480541563999999</v>
      </c>
      <c r="O46" s="694">
        <v>20.135318468000001</v>
      </c>
      <c r="P46" s="694">
        <v>13.489292985000001</v>
      </c>
      <c r="Q46" s="694">
        <v>0</v>
      </c>
      <c r="R46" s="694" t="s">
        <v>84</v>
      </c>
      <c r="S46" s="694" t="s">
        <v>84</v>
      </c>
      <c r="T46" s="555">
        <v>21.118337601</v>
      </c>
      <c r="U46" s="555" t="s">
        <v>84</v>
      </c>
      <c r="V46" s="695">
        <v>21.118337601</v>
      </c>
      <c r="X46" s="744" t="s">
        <v>78</v>
      </c>
      <c r="Y46" s="705">
        <v>49.222237763000003</v>
      </c>
      <c r="Z46" s="705">
        <v>42.923571809999999</v>
      </c>
      <c r="AA46" s="705">
        <v>38.898836758999998</v>
      </c>
      <c r="AB46" s="705">
        <v>0.25476800700000002</v>
      </c>
      <c r="AC46" s="705" t="s">
        <v>84</v>
      </c>
      <c r="AD46" s="705" t="s">
        <v>84</v>
      </c>
      <c r="AE46" s="706">
        <v>43.694331744000003</v>
      </c>
      <c r="AF46" s="706" t="s">
        <v>84</v>
      </c>
      <c r="AG46" s="707">
        <v>43.694331744000003</v>
      </c>
      <c r="AI46" s="744" t="s">
        <v>78</v>
      </c>
      <c r="AJ46" s="705">
        <v>3.3327098469999998</v>
      </c>
      <c r="AK46" s="705">
        <v>2.4472061260000002</v>
      </c>
      <c r="AL46" s="705">
        <v>2.6699802799999999</v>
      </c>
      <c r="AM46" s="705">
        <v>1.4546052E-2</v>
      </c>
      <c r="AN46" s="705" t="s">
        <v>84</v>
      </c>
      <c r="AO46" s="705" t="s">
        <v>84</v>
      </c>
      <c r="AP46" s="706">
        <v>2.7148019369999998</v>
      </c>
      <c r="AQ46" s="706" t="s">
        <v>84</v>
      </c>
      <c r="AR46" s="707">
        <v>2.7148019369999998</v>
      </c>
      <c r="AT46" s="744" t="s">
        <v>78</v>
      </c>
      <c r="AU46" s="705">
        <v>91.135967355999995</v>
      </c>
      <c r="AV46" s="705">
        <v>87.190994504000003</v>
      </c>
      <c r="AW46" s="705">
        <v>89.483862582</v>
      </c>
      <c r="AX46" s="705">
        <v>82.485418944000003</v>
      </c>
      <c r="AY46" s="705" t="s">
        <v>84</v>
      </c>
      <c r="AZ46" s="705" t="s">
        <v>84</v>
      </c>
      <c r="BA46" s="706">
        <v>88.856462375000007</v>
      </c>
      <c r="BB46" s="706" t="s">
        <v>84</v>
      </c>
      <c r="BC46" s="707">
        <v>88.856462375000007</v>
      </c>
      <c r="BE46" s="744" t="s">
        <v>78</v>
      </c>
      <c r="BF46" s="705">
        <v>2.3831255320000002</v>
      </c>
      <c r="BG46" s="705">
        <v>2.3335503850000001</v>
      </c>
      <c r="BH46" s="705">
        <v>2.5998177849999999</v>
      </c>
      <c r="BI46" s="705" t="s">
        <v>84</v>
      </c>
      <c r="BJ46" s="705" t="s">
        <v>84</v>
      </c>
      <c r="BK46" s="705" t="s">
        <v>84</v>
      </c>
      <c r="BL46" s="706">
        <v>2.389417935</v>
      </c>
      <c r="BM46" s="706" t="s">
        <v>84</v>
      </c>
      <c r="BN46" s="707">
        <v>2.389417935</v>
      </c>
    </row>
    <row r="47" spans="2:66" s="148" customFormat="1" x14ac:dyDescent="0.2">
      <c r="B47" s="22" t="s">
        <v>455</v>
      </c>
      <c r="C47" s="397"/>
      <c r="D47" s="397"/>
      <c r="E47" s="397"/>
      <c r="F47" s="397"/>
      <c r="G47" s="397"/>
      <c r="H47" s="397"/>
      <c r="I47" s="397"/>
      <c r="J47" s="397"/>
      <c r="K47" s="398"/>
      <c r="M47" s="22" t="s">
        <v>455</v>
      </c>
      <c r="N47" s="397"/>
      <c r="O47" s="397"/>
      <c r="P47" s="397"/>
      <c r="Q47" s="397"/>
      <c r="R47" s="397"/>
      <c r="S47" s="397"/>
      <c r="T47" s="397"/>
      <c r="U47" s="397"/>
      <c r="V47" s="398"/>
      <c r="X47" s="22" t="s">
        <v>455</v>
      </c>
      <c r="Y47" s="397"/>
      <c r="Z47" s="397"/>
      <c r="AA47" s="397"/>
      <c r="AB47" s="397"/>
      <c r="AC47" s="397"/>
      <c r="AD47" s="397"/>
      <c r="AE47" s="397"/>
      <c r="AF47" s="397"/>
      <c r="AG47" s="398"/>
      <c r="AI47" s="22" t="s">
        <v>455</v>
      </c>
      <c r="AJ47" s="397"/>
      <c r="AK47" s="397"/>
      <c r="AL47" s="397"/>
      <c r="AM47" s="397"/>
      <c r="AN47" s="397"/>
      <c r="AO47" s="397"/>
      <c r="AP47" s="397"/>
      <c r="AQ47" s="397"/>
      <c r="AR47" s="398"/>
      <c r="AT47" s="22" t="s">
        <v>455</v>
      </c>
      <c r="AU47" s="397"/>
      <c r="AV47" s="397"/>
      <c r="AW47" s="397"/>
      <c r="AX47" s="397"/>
      <c r="AY47" s="397"/>
      <c r="AZ47" s="397"/>
      <c r="BA47" s="397"/>
      <c r="BB47" s="397"/>
      <c r="BC47" s="398"/>
      <c r="BE47" s="22" t="s">
        <v>455</v>
      </c>
      <c r="BF47" s="397"/>
      <c r="BG47" s="397"/>
      <c r="BH47" s="397"/>
      <c r="BI47" s="397"/>
      <c r="BJ47" s="397"/>
      <c r="BK47" s="397"/>
      <c r="BL47" s="397"/>
      <c r="BM47" s="397"/>
      <c r="BN47" s="398"/>
    </row>
    <row r="48" spans="2:66" s="22" customFormat="1" x14ac:dyDescent="0.2">
      <c r="B48" s="22" t="s">
        <v>509</v>
      </c>
      <c r="C48" s="397"/>
      <c r="D48" s="397"/>
      <c r="E48" s="397"/>
      <c r="F48" s="397"/>
      <c r="G48" s="397"/>
      <c r="H48" s="397"/>
      <c r="I48" s="397"/>
      <c r="J48" s="397"/>
      <c r="K48" s="398"/>
      <c r="M48" s="22" t="s">
        <v>509</v>
      </c>
      <c r="N48" s="397"/>
      <c r="O48" s="397"/>
      <c r="P48" s="397"/>
      <c r="Q48" s="397"/>
      <c r="R48" s="397"/>
      <c r="S48" s="397"/>
      <c r="T48" s="397"/>
      <c r="U48" s="397"/>
      <c r="V48" s="398"/>
      <c r="X48" s="22" t="s">
        <v>509</v>
      </c>
      <c r="Y48" s="397"/>
      <c r="Z48" s="397"/>
      <c r="AA48" s="397"/>
      <c r="AB48" s="397"/>
      <c r="AC48" s="397"/>
      <c r="AD48" s="397"/>
      <c r="AE48" s="397"/>
      <c r="AF48" s="397"/>
      <c r="AG48" s="398"/>
      <c r="AI48" s="22" t="s">
        <v>509</v>
      </c>
      <c r="AJ48" s="397"/>
      <c r="AK48" s="397"/>
      <c r="AL48" s="397"/>
      <c r="AM48" s="397"/>
      <c r="AN48" s="397"/>
      <c r="AO48" s="397"/>
      <c r="AP48" s="397"/>
      <c r="AQ48" s="397"/>
      <c r="AR48" s="398"/>
      <c r="AT48" s="22" t="s">
        <v>509</v>
      </c>
      <c r="AU48" s="397"/>
      <c r="AV48" s="397"/>
      <c r="AW48" s="397"/>
      <c r="AX48" s="397"/>
      <c r="AY48" s="397"/>
      <c r="AZ48" s="397"/>
      <c r="BA48" s="397"/>
      <c r="BB48" s="397"/>
      <c r="BC48" s="398"/>
      <c r="BE48" s="22" t="s">
        <v>509</v>
      </c>
      <c r="BF48" s="397"/>
      <c r="BG48" s="397"/>
      <c r="BH48" s="397"/>
      <c r="BI48" s="397"/>
      <c r="BJ48" s="397"/>
      <c r="BK48" s="397"/>
      <c r="BL48" s="397"/>
      <c r="BM48" s="397"/>
      <c r="BN48" s="398"/>
    </row>
    <row r="49" spans="2:66" s="22" customFormat="1" x14ac:dyDescent="0.2">
      <c r="B49" s="47" t="s">
        <v>496</v>
      </c>
      <c r="C49" s="397"/>
      <c r="D49" s="397"/>
      <c r="E49" s="397"/>
      <c r="F49" s="397"/>
      <c r="G49" s="397"/>
      <c r="H49" s="397"/>
      <c r="I49" s="397"/>
      <c r="J49" s="397"/>
      <c r="K49" s="398"/>
      <c r="M49" s="47" t="s">
        <v>496</v>
      </c>
      <c r="N49" s="397"/>
      <c r="O49" s="397"/>
      <c r="P49" s="397"/>
      <c r="Q49" s="397"/>
      <c r="R49" s="397"/>
      <c r="S49" s="397"/>
      <c r="T49" s="397"/>
      <c r="U49" s="397"/>
      <c r="V49" s="398"/>
      <c r="X49" s="47" t="s">
        <v>496</v>
      </c>
      <c r="Y49" s="397"/>
      <c r="Z49" s="397"/>
      <c r="AA49" s="397"/>
      <c r="AB49" s="397"/>
      <c r="AC49" s="397"/>
      <c r="AD49" s="397"/>
      <c r="AE49" s="397"/>
      <c r="AF49" s="397"/>
      <c r="AG49" s="398"/>
      <c r="AI49" s="47" t="s">
        <v>496</v>
      </c>
      <c r="AJ49" s="397"/>
      <c r="AK49" s="397"/>
      <c r="AL49" s="397"/>
      <c r="AM49" s="397"/>
      <c r="AN49" s="397"/>
      <c r="AO49" s="397"/>
      <c r="AP49" s="397"/>
      <c r="AQ49" s="397"/>
      <c r="AR49" s="398"/>
      <c r="AT49" s="47" t="s">
        <v>496</v>
      </c>
      <c r="AU49" s="397"/>
      <c r="AV49" s="397"/>
      <c r="AW49" s="397"/>
      <c r="AX49" s="397"/>
      <c r="AY49" s="397"/>
      <c r="AZ49" s="397"/>
      <c r="BA49" s="397"/>
      <c r="BB49" s="397"/>
      <c r="BC49" s="398"/>
      <c r="BE49" s="47" t="s">
        <v>496</v>
      </c>
      <c r="BF49" s="397"/>
      <c r="BG49" s="397"/>
      <c r="BH49" s="397"/>
      <c r="BI49" s="397"/>
      <c r="BJ49" s="397"/>
      <c r="BK49" s="397"/>
      <c r="BL49" s="397"/>
      <c r="BM49" s="397"/>
      <c r="BN49" s="398"/>
    </row>
    <row r="50" spans="2:66" s="22" customFormat="1" x14ac:dyDescent="0.2">
      <c r="B50" s="373" t="s">
        <v>759</v>
      </c>
      <c r="C50" s="400"/>
      <c r="D50" s="400"/>
      <c r="E50" s="400"/>
      <c r="F50" s="400"/>
      <c r="G50" s="400"/>
      <c r="H50" s="400"/>
      <c r="I50" s="400"/>
      <c r="J50" s="400"/>
      <c r="K50" s="401"/>
      <c r="M50" s="373" t="s">
        <v>759</v>
      </c>
      <c r="N50" s="400"/>
      <c r="O50" s="400"/>
      <c r="P50" s="400"/>
      <c r="Q50" s="400"/>
      <c r="R50" s="400"/>
      <c r="S50" s="400"/>
      <c r="T50" s="400"/>
      <c r="U50" s="400"/>
      <c r="V50" s="401"/>
      <c r="X50" s="373" t="s">
        <v>759</v>
      </c>
      <c r="Y50" s="400"/>
      <c r="Z50" s="400"/>
      <c r="AA50" s="400"/>
      <c r="AB50" s="400"/>
      <c r="AC50" s="400"/>
      <c r="AD50" s="400"/>
      <c r="AE50" s="400"/>
      <c r="AF50" s="400"/>
      <c r="AG50" s="401"/>
      <c r="AI50" s="373" t="s">
        <v>759</v>
      </c>
      <c r="AJ50" s="400"/>
      <c r="AK50" s="400"/>
      <c r="AL50" s="400"/>
      <c r="AM50" s="400"/>
      <c r="AN50" s="400"/>
      <c r="AO50" s="400"/>
      <c r="AP50" s="400"/>
      <c r="AQ50" s="400"/>
      <c r="AR50" s="401"/>
      <c r="AT50" s="373" t="s">
        <v>759</v>
      </c>
      <c r="AU50" s="400"/>
      <c r="AV50" s="400"/>
      <c r="AW50" s="400"/>
      <c r="AX50" s="400"/>
      <c r="AY50" s="400"/>
      <c r="AZ50" s="400"/>
      <c r="BA50" s="400"/>
      <c r="BB50" s="400"/>
      <c r="BC50" s="401"/>
      <c r="BE50" s="373" t="s">
        <v>759</v>
      </c>
      <c r="BF50" s="400"/>
      <c r="BG50" s="400"/>
      <c r="BH50" s="400"/>
      <c r="BI50" s="400"/>
      <c r="BJ50" s="400"/>
      <c r="BK50" s="400"/>
      <c r="BL50" s="400"/>
      <c r="BM50" s="400"/>
      <c r="BN50" s="401"/>
    </row>
    <row r="51" spans="2:66" x14ac:dyDescent="0.2">
      <c r="AU51" s="32"/>
      <c r="AV51" s="32"/>
      <c r="AW51" s="32"/>
      <c r="AX51" s="32"/>
      <c r="AY51" s="32"/>
      <c r="AZ51" s="32"/>
      <c r="BA51" s="32"/>
      <c r="BB51" s="32"/>
      <c r="BC51" s="70"/>
    </row>
    <row r="52" spans="2:66" x14ac:dyDescent="0.2">
      <c r="AG52"/>
    </row>
    <row r="53" spans="2:66" x14ac:dyDescent="0.2">
      <c r="AG53"/>
    </row>
    <row r="54" spans="2:66" x14ac:dyDescent="0.2">
      <c r="AG54"/>
    </row>
    <row r="55" spans="2:66" x14ac:dyDescent="0.2">
      <c r="AG55"/>
    </row>
    <row r="56" spans="2:66" x14ac:dyDescent="0.2">
      <c r="AG56"/>
    </row>
    <row r="57" spans="2:66" x14ac:dyDescent="0.2">
      <c r="AG57"/>
    </row>
    <row r="58" spans="2:66" x14ac:dyDescent="0.2">
      <c r="AG58"/>
    </row>
    <row r="59" spans="2:66" x14ac:dyDescent="0.2">
      <c r="AG59"/>
    </row>
    <row r="60" spans="2:66" x14ac:dyDescent="0.2">
      <c r="AG60"/>
    </row>
    <row r="61" spans="2:66" x14ac:dyDescent="0.2">
      <c r="AG61"/>
    </row>
    <row r="62" spans="2:66" x14ac:dyDescent="0.2">
      <c r="AG62"/>
    </row>
    <row r="63" spans="2:66" x14ac:dyDescent="0.2">
      <c r="AG63"/>
    </row>
    <row r="64" spans="2:66" x14ac:dyDescent="0.2">
      <c r="AG64"/>
    </row>
    <row r="65" spans="33:33" x14ac:dyDescent="0.2">
      <c r="AG65"/>
    </row>
    <row r="66" spans="33:33" x14ac:dyDescent="0.2">
      <c r="AG66"/>
    </row>
    <row r="67" spans="33:33" x14ac:dyDescent="0.2">
      <c r="AG67"/>
    </row>
    <row r="68" spans="33:33" x14ac:dyDescent="0.2">
      <c r="AG68"/>
    </row>
    <row r="69" spans="33:33" x14ac:dyDescent="0.2">
      <c r="AG69"/>
    </row>
    <row r="70" spans="33:33" x14ac:dyDescent="0.2">
      <c r="AG70"/>
    </row>
    <row r="71" spans="33:33" x14ac:dyDescent="0.2">
      <c r="AG71"/>
    </row>
    <row r="72" spans="33:33" x14ac:dyDescent="0.2">
      <c r="AG72"/>
    </row>
    <row r="73" spans="33:33" x14ac:dyDescent="0.2">
      <c r="AG73"/>
    </row>
    <row r="74" spans="33:33" x14ac:dyDescent="0.2">
      <c r="AG74"/>
    </row>
    <row r="75" spans="33:33" x14ac:dyDescent="0.2">
      <c r="AG75"/>
    </row>
    <row r="76" spans="33:33" x14ac:dyDescent="0.2">
      <c r="AG76"/>
    </row>
    <row r="77" spans="33:33" x14ac:dyDescent="0.2">
      <c r="AG77"/>
    </row>
    <row r="78" spans="33:33" x14ac:dyDescent="0.2">
      <c r="AG78"/>
    </row>
    <row r="79" spans="33:33" x14ac:dyDescent="0.2">
      <c r="AG79"/>
    </row>
    <row r="80" spans="33:33" x14ac:dyDescent="0.2">
      <c r="AG80"/>
    </row>
    <row r="81" spans="33:33" x14ac:dyDescent="0.2">
      <c r="AG81"/>
    </row>
    <row r="82" spans="33:33" x14ac:dyDescent="0.2">
      <c r="AG82"/>
    </row>
    <row r="83" spans="33:33" x14ac:dyDescent="0.2">
      <c r="AG83"/>
    </row>
    <row r="84" spans="33:33" x14ac:dyDescent="0.2">
      <c r="AG84"/>
    </row>
    <row r="85" spans="33:33" x14ac:dyDescent="0.2">
      <c r="AG85"/>
    </row>
    <row r="86" spans="33:33" x14ac:dyDescent="0.2">
      <c r="AG86"/>
    </row>
    <row r="87" spans="33:33" x14ac:dyDescent="0.2">
      <c r="AG87"/>
    </row>
    <row r="88" spans="33:33" x14ac:dyDescent="0.2">
      <c r="AG88"/>
    </row>
    <row r="89" spans="33:33" x14ac:dyDescent="0.2">
      <c r="AG89"/>
    </row>
    <row r="90" spans="33:33" x14ac:dyDescent="0.2">
      <c r="AG90"/>
    </row>
    <row r="91" spans="33:33" x14ac:dyDescent="0.2">
      <c r="AG91"/>
    </row>
    <row r="92" spans="33:33" x14ac:dyDescent="0.2">
      <c r="AG92"/>
    </row>
    <row r="93" spans="33:33" x14ac:dyDescent="0.2">
      <c r="AG93"/>
    </row>
    <row r="94" spans="33:33" x14ac:dyDescent="0.2">
      <c r="AG94"/>
    </row>
    <row r="95" spans="33:33" x14ac:dyDescent="0.2">
      <c r="AG95"/>
    </row>
    <row r="96" spans="33:33" x14ac:dyDescent="0.2">
      <c r="AG96"/>
    </row>
    <row r="97" spans="33:33" x14ac:dyDescent="0.2">
      <c r="AG97"/>
    </row>
    <row r="98" spans="33:33" x14ac:dyDescent="0.2">
      <c r="AG98"/>
    </row>
    <row r="99" spans="33:33" x14ac:dyDescent="0.2">
      <c r="AG99"/>
    </row>
    <row r="100" spans="33:33" x14ac:dyDescent="0.2">
      <c r="AG100"/>
    </row>
    <row r="101" spans="33:33" x14ac:dyDescent="0.2">
      <c r="AG101"/>
    </row>
    <row r="102" spans="33:33" x14ac:dyDescent="0.2">
      <c r="AG102"/>
    </row>
    <row r="103" spans="33:33" x14ac:dyDescent="0.2">
      <c r="AG103"/>
    </row>
    <row r="104" spans="33:33" x14ac:dyDescent="0.2">
      <c r="AG104"/>
    </row>
    <row r="105" spans="33:33" x14ac:dyDescent="0.2">
      <c r="AG105"/>
    </row>
    <row r="106" spans="33:33" x14ac:dyDescent="0.2">
      <c r="AG106"/>
    </row>
    <row r="107" spans="33:33" x14ac:dyDescent="0.2">
      <c r="AG107"/>
    </row>
    <row r="108" spans="33:33" x14ac:dyDescent="0.2">
      <c r="AG108"/>
    </row>
    <row r="109" spans="33:33" x14ac:dyDescent="0.2">
      <c r="AG109"/>
    </row>
  </sheetData>
  <pageMargins left="0.59055118110236227" right="0.59055118110236227" top="0.78740157480314965" bottom="0.78740157480314965" header="0.39370078740157483" footer="0.39370078740157483"/>
  <pageSetup paperSize="9" scale="67" firstPageNumber="71" fitToWidth="6" fitToHeight="0" orientation="landscape" useFirstPageNumber="1" r:id="rId1"/>
  <headerFooter differentFirst="1" alignWithMargins="0">
    <oddHeader>&amp;R&amp;12Les finances des groupements à fiscalité propre en 2020</oddHeader>
    <oddFooter>&amp;L&amp;12Direction Générale des Collectivités Locales / DESL&amp;C&amp;12&amp;P&amp;R&amp;12Mise en ligne : avril 2022</oddFooter>
    <firstHeader>&amp;R&amp;12Les finances des groupements à fiscalité propre en 2020</firstHeader>
    <firstFooter>&amp;L&amp;12Direction Générale des Collectivités Locales / DESL&amp;C&amp;12&amp;P&amp;R&amp;12Mise en ligne : avril 2022</firstFooter>
  </headerFooter>
  <colBreaks count="5" manualBreakCount="5">
    <brk id="11" max="45" man="1"/>
    <brk id="22" max="45" man="1"/>
    <brk id="33" max="45" man="1"/>
    <brk id="44" max="45" man="1"/>
    <brk id="55"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14"/>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21" x14ac:dyDescent="0.25">
      <c r="A1" s="9" t="s">
        <v>402</v>
      </c>
    </row>
    <row r="2" spans="1:9" ht="12.75" customHeight="1" x14ac:dyDescent="0.25">
      <c r="A2" s="9"/>
    </row>
    <row r="3" spans="1:9" ht="12.75" customHeight="1" x14ac:dyDescent="0.25">
      <c r="A3" s="88" t="s">
        <v>771</v>
      </c>
    </row>
    <row r="4" spans="1:9" ht="13.5" thickBot="1" x14ac:dyDescent="0.25">
      <c r="A4" s="205"/>
      <c r="I4" s="400" t="s">
        <v>376</v>
      </c>
    </row>
    <row r="5" spans="1:9" ht="12.75" customHeight="1" x14ac:dyDescent="0.2">
      <c r="A5" s="204" t="s">
        <v>380</v>
      </c>
      <c r="B5" s="482" t="s">
        <v>95</v>
      </c>
      <c r="C5" s="482" t="s">
        <v>535</v>
      </c>
      <c r="D5" s="482" t="s">
        <v>97</v>
      </c>
      <c r="E5" s="482" t="s">
        <v>278</v>
      </c>
      <c r="F5" s="483">
        <v>300000</v>
      </c>
      <c r="G5" s="484" t="s">
        <v>400</v>
      </c>
      <c r="H5" s="484" t="s">
        <v>400</v>
      </c>
      <c r="I5" s="484" t="s">
        <v>389</v>
      </c>
    </row>
    <row r="6" spans="1:9" ht="12.75" customHeight="1" x14ac:dyDescent="0.2">
      <c r="A6" s="203"/>
      <c r="B6" s="485" t="s">
        <v>35</v>
      </c>
      <c r="C6" s="485" t="s">
        <v>35</v>
      </c>
      <c r="D6" s="485" t="s">
        <v>35</v>
      </c>
      <c r="E6" s="485" t="s">
        <v>35</v>
      </c>
      <c r="F6" s="485" t="s">
        <v>36</v>
      </c>
      <c r="G6" s="486" t="s">
        <v>388</v>
      </c>
      <c r="H6" s="486" t="s">
        <v>293</v>
      </c>
      <c r="I6" s="486" t="s">
        <v>111</v>
      </c>
    </row>
    <row r="7" spans="1:9" ht="12.75" customHeight="1" thickBot="1" x14ac:dyDescent="0.25">
      <c r="A7" s="206"/>
      <c r="B7" s="487" t="s">
        <v>534</v>
      </c>
      <c r="C7" s="487" t="s">
        <v>99</v>
      </c>
      <c r="D7" s="487" t="s">
        <v>100</v>
      </c>
      <c r="E7" s="487" t="s">
        <v>279</v>
      </c>
      <c r="F7" s="487" t="s">
        <v>101</v>
      </c>
      <c r="G7" s="488" t="s">
        <v>293</v>
      </c>
      <c r="H7" s="488" t="s">
        <v>101</v>
      </c>
      <c r="I7" s="488" t="s">
        <v>401</v>
      </c>
    </row>
    <row r="8" spans="1:9" ht="12.75" customHeight="1" x14ac:dyDescent="0.2"/>
    <row r="9" spans="1:9" ht="14.25" customHeight="1" x14ac:dyDescent="0.2">
      <c r="A9" s="498" t="s">
        <v>333</v>
      </c>
      <c r="B9" s="499" t="s">
        <v>84</v>
      </c>
      <c r="C9" s="499" t="s">
        <v>84</v>
      </c>
      <c r="D9" s="499">
        <v>16.908356000000001</v>
      </c>
      <c r="E9" s="499">
        <v>574.47017300000005</v>
      </c>
      <c r="F9" s="499">
        <v>2093.0322040000001</v>
      </c>
      <c r="G9" s="500">
        <v>16.908356000000001</v>
      </c>
      <c r="H9" s="500">
        <v>2667.5023759999999</v>
      </c>
      <c r="I9" s="500">
        <v>2684.4107319999998</v>
      </c>
    </row>
    <row r="10" spans="1:9" ht="14.25" customHeight="1" x14ac:dyDescent="0.2">
      <c r="A10" s="478" t="s">
        <v>334</v>
      </c>
      <c r="B10" s="490" t="s">
        <v>84</v>
      </c>
      <c r="C10" s="490" t="s">
        <v>84</v>
      </c>
      <c r="D10" s="490">
        <v>16.244783000000002</v>
      </c>
      <c r="E10" s="490">
        <v>557.885133</v>
      </c>
      <c r="F10" s="490">
        <v>2021.6611989999999</v>
      </c>
      <c r="G10" s="267">
        <v>16.244783000000002</v>
      </c>
      <c r="H10" s="267">
        <v>2579.5463319999999</v>
      </c>
      <c r="I10" s="267">
        <v>2595.791115</v>
      </c>
    </row>
    <row r="11" spans="1:9" ht="14.25" customHeight="1" x14ac:dyDescent="0.2">
      <c r="A11" s="479" t="s">
        <v>335</v>
      </c>
      <c r="B11" s="491" t="s">
        <v>84</v>
      </c>
      <c r="C11" s="491" t="s">
        <v>84</v>
      </c>
      <c r="D11" s="491">
        <v>0.65957200000000005</v>
      </c>
      <c r="E11" s="491">
        <v>15.610222</v>
      </c>
      <c r="F11" s="491">
        <v>48.158549000000001</v>
      </c>
      <c r="G11" s="492">
        <v>0.65957200000000005</v>
      </c>
      <c r="H11" s="492">
        <v>63.768771000000001</v>
      </c>
      <c r="I11" s="492">
        <v>64.428342999999998</v>
      </c>
    </row>
    <row r="12" spans="1:9" ht="14.25" customHeight="1" x14ac:dyDescent="0.2">
      <c r="A12" s="478" t="s">
        <v>774</v>
      </c>
      <c r="B12" s="490" t="s">
        <v>84</v>
      </c>
      <c r="C12" s="490" t="s">
        <v>84</v>
      </c>
      <c r="D12" s="490">
        <v>4.0000000000000001E-3</v>
      </c>
      <c r="E12" s="490">
        <v>0.97481799999999996</v>
      </c>
      <c r="F12" s="490">
        <v>23.212456</v>
      </c>
      <c r="G12" s="267">
        <v>4.0000000000000001E-3</v>
      </c>
      <c r="H12" s="267">
        <v>24.187273999999999</v>
      </c>
      <c r="I12" s="267">
        <v>24.191274</v>
      </c>
    </row>
    <row r="13" spans="1:9" s="7" customFormat="1" ht="14.25" customHeight="1" x14ac:dyDescent="0.2">
      <c r="A13" s="477" t="s">
        <v>336</v>
      </c>
      <c r="B13" s="501" t="s">
        <v>84</v>
      </c>
      <c r="C13" s="501" t="s">
        <v>84</v>
      </c>
      <c r="D13" s="501">
        <v>5.0637990000000004</v>
      </c>
      <c r="E13" s="501">
        <v>150.194357</v>
      </c>
      <c r="F13" s="501">
        <v>543.02342099999998</v>
      </c>
      <c r="G13" s="502">
        <v>5.0637990000000004</v>
      </c>
      <c r="H13" s="502">
        <v>693.21777799999995</v>
      </c>
      <c r="I13" s="502">
        <v>698.28157699999997</v>
      </c>
    </row>
    <row r="14" spans="1:9" s="47" customFormat="1" ht="14.25" customHeight="1" x14ac:dyDescent="0.2">
      <c r="A14" s="478" t="s">
        <v>342</v>
      </c>
      <c r="B14" s="490" t="s">
        <v>84</v>
      </c>
      <c r="C14" s="490" t="s">
        <v>84</v>
      </c>
      <c r="D14" s="490" t="s">
        <v>84</v>
      </c>
      <c r="E14" s="490">
        <v>2.5334989999999999</v>
      </c>
      <c r="F14" s="490">
        <v>10.977973</v>
      </c>
      <c r="G14" s="267" t="s">
        <v>84</v>
      </c>
      <c r="H14" s="267">
        <v>13.511471999999999</v>
      </c>
      <c r="I14" s="267">
        <v>13.511471999999999</v>
      </c>
    </row>
    <row r="15" spans="1:9" s="47" customFormat="1" ht="14.25" customHeight="1" x14ac:dyDescent="0.2">
      <c r="A15" s="479" t="s">
        <v>337</v>
      </c>
      <c r="B15" s="491" t="s">
        <v>84</v>
      </c>
      <c r="C15" s="491" t="s">
        <v>84</v>
      </c>
      <c r="D15" s="491">
        <v>5.5800000000000001E-4</v>
      </c>
      <c r="E15" s="491">
        <v>2.617121</v>
      </c>
      <c r="F15" s="491">
        <v>3.7462719999999998</v>
      </c>
      <c r="G15" s="492">
        <v>5.5800000000000001E-4</v>
      </c>
      <c r="H15" s="492">
        <v>6.3633920000000002</v>
      </c>
      <c r="I15" s="492">
        <v>6.36395</v>
      </c>
    </row>
    <row r="16" spans="1:9" s="47" customFormat="1" ht="14.25" customHeight="1" x14ac:dyDescent="0.2">
      <c r="A16" s="478" t="s">
        <v>338</v>
      </c>
      <c r="B16" s="490" t="s">
        <v>84</v>
      </c>
      <c r="C16" s="490" t="s">
        <v>84</v>
      </c>
      <c r="D16" s="490">
        <v>5.0559370000000001</v>
      </c>
      <c r="E16" s="490">
        <v>132.76271800000001</v>
      </c>
      <c r="F16" s="490">
        <v>512.84419400000002</v>
      </c>
      <c r="G16" s="267">
        <v>5.0559370000000001</v>
      </c>
      <c r="H16" s="267">
        <v>645.60691199999997</v>
      </c>
      <c r="I16" s="267">
        <v>650.66284900000005</v>
      </c>
    </row>
    <row r="17" spans="1:9" s="47" customFormat="1" ht="14.25" customHeight="1" x14ac:dyDescent="0.2">
      <c r="A17" s="493" t="s">
        <v>339</v>
      </c>
      <c r="B17" s="491" t="s">
        <v>84</v>
      </c>
      <c r="C17" s="491" t="s">
        <v>84</v>
      </c>
      <c r="D17" s="491">
        <v>7.3039999999999997E-3</v>
      </c>
      <c r="E17" s="491">
        <v>1.480842</v>
      </c>
      <c r="F17" s="491">
        <v>12.900941</v>
      </c>
      <c r="G17" s="492">
        <v>7.3039999999999997E-3</v>
      </c>
      <c r="H17" s="492">
        <v>14.381783</v>
      </c>
      <c r="I17" s="492">
        <v>14.389087</v>
      </c>
    </row>
    <row r="18" spans="1:9" s="47" customFormat="1" ht="14.25" customHeight="1" x14ac:dyDescent="0.2">
      <c r="A18" s="478" t="s">
        <v>340</v>
      </c>
      <c r="B18" s="490" t="s">
        <v>84</v>
      </c>
      <c r="C18" s="490" t="s">
        <v>84</v>
      </c>
      <c r="D18" s="490" t="s">
        <v>84</v>
      </c>
      <c r="E18" s="490">
        <v>10.800177</v>
      </c>
      <c r="F18" s="490">
        <v>2.5422039999999999</v>
      </c>
      <c r="G18" s="267" t="s">
        <v>84</v>
      </c>
      <c r="H18" s="267">
        <v>13.34238</v>
      </c>
      <c r="I18" s="267">
        <v>13.34238</v>
      </c>
    </row>
    <row r="19" spans="1:9" s="7" customFormat="1" ht="14.25" customHeight="1" x14ac:dyDescent="0.2">
      <c r="A19" s="477" t="s">
        <v>341</v>
      </c>
      <c r="B19" s="501" t="s">
        <v>84</v>
      </c>
      <c r="C19" s="501" t="s">
        <v>84</v>
      </c>
      <c r="D19" s="501">
        <v>5.0166430000000002</v>
      </c>
      <c r="E19" s="501">
        <v>29.329730999999999</v>
      </c>
      <c r="F19" s="501">
        <v>88.806094999999999</v>
      </c>
      <c r="G19" s="502">
        <v>5.0166430000000002</v>
      </c>
      <c r="H19" s="502">
        <v>118.13582599999999</v>
      </c>
      <c r="I19" s="502">
        <v>123.152469</v>
      </c>
    </row>
    <row r="20" spans="1:9" s="47" customFormat="1" ht="14.25" customHeight="1" x14ac:dyDescent="0.2">
      <c r="A20" s="478" t="s">
        <v>391</v>
      </c>
      <c r="B20" s="490" t="s">
        <v>84</v>
      </c>
      <c r="C20" s="490" t="s">
        <v>84</v>
      </c>
      <c r="D20" s="490">
        <v>3.2813880000000002</v>
      </c>
      <c r="E20" s="490">
        <v>0.15307899999999999</v>
      </c>
      <c r="F20" s="490">
        <v>0.54751399999999995</v>
      </c>
      <c r="G20" s="267">
        <v>3.2813880000000002</v>
      </c>
      <c r="H20" s="267">
        <v>0.70059300000000002</v>
      </c>
      <c r="I20" s="267">
        <v>3.9819810000000002</v>
      </c>
    </row>
    <row r="21" spans="1:9" s="47" customFormat="1" ht="14.25" customHeight="1" x14ac:dyDescent="0.2">
      <c r="A21" s="493" t="s">
        <v>343</v>
      </c>
      <c r="B21" s="491" t="s">
        <v>84</v>
      </c>
      <c r="C21" s="491" t="s">
        <v>84</v>
      </c>
      <c r="D21" s="491" t="s">
        <v>84</v>
      </c>
      <c r="E21" s="491">
        <v>6.1890000000000001E-2</v>
      </c>
      <c r="F21" s="491">
        <v>3.8485049999999998</v>
      </c>
      <c r="G21" s="492" t="s">
        <v>84</v>
      </c>
      <c r="H21" s="492">
        <v>3.910396</v>
      </c>
      <c r="I21" s="492">
        <v>3.910396</v>
      </c>
    </row>
    <row r="22" spans="1:9" s="47" customFormat="1" ht="14.25" customHeight="1" x14ac:dyDescent="0.2">
      <c r="A22" s="478" t="s">
        <v>344</v>
      </c>
      <c r="B22" s="490" t="s">
        <v>84</v>
      </c>
      <c r="C22" s="490" t="s">
        <v>84</v>
      </c>
      <c r="D22" s="490">
        <v>3.62E-3</v>
      </c>
      <c r="E22" s="490">
        <v>2.0465460000000002</v>
      </c>
      <c r="F22" s="490">
        <v>53.451746999999997</v>
      </c>
      <c r="G22" s="267">
        <v>3.62E-3</v>
      </c>
      <c r="H22" s="267">
        <v>55.498292999999997</v>
      </c>
      <c r="I22" s="267">
        <v>55.501913000000002</v>
      </c>
    </row>
    <row r="23" spans="1:9" s="47" customFormat="1" ht="14.25" customHeight="1" x14ac:dyDescent="0.2">
      <c r="A23" s="479" t="s">
        <v>345</v>
      </c>
      <c r="B23" s="491" t="s">
        <v>84</v>
      </c>
      <c r="C23" s="491" t="s">
        <v>84</v>
      </c>
      <c r="D23" s="491">
        <v>0.24706500000000001</v>
      </c>
      <c r="E23" s="491">
        <v>25.610872000000001</v>
      </c>
      <c r="F23" s="491">
        <v>20.575489999999999</v>
      </c>
      <c r="G23" s="492">
        <v>0.24706500000000001</v>
      </c>
      <c r="H23" s="492">
        <v>46.186360999999998</v>
      </c>
      <c r="I23" s="492">
        <v>46.433425999999997</v>
      </c>
    </row>
    <row r="24" spans="1:9" s="47" customFormat="1" ht="14.25" customHeight="1" x14ac:dyDescent="0.2">
      <c r="A24" s="478" t="s">
        <v>346</v>
      </c>
      <c r="B24" s="490" t="s">
        <v>84</v>
      </c>
      <c r="C24" s="490" t="s">
        <v>84</v>
      </c>
      <c r="D24" s="490">
        <v>1.4845699999999999</v>
      </c>
      <c r="E24" s="490">
        <v>4.8770000000000003E-3</v>
      </c>
      <c r="F24" s="490">
        <v>10.146641000000001</v>
      </c>
      <c r="G24" s="267">
        <v>1.4845699999999999</v>
      </c>
      <c r="H24" s="267">
        <v>10.151517999999999</v>
      </c>
      <c r="I24" s="267">
        <v>11.636088000000001</v>
      </c>
    </row>
    <row r="25" spans="1:9" s="47" customFormat="1" ht="14.25" customHeight="1" x14ac:dyDescent="0.2">
      <c r="A25" s="479" t="s">
        <v>347</v>
      </c>
      <c r="B25" s="491" t="s">
        <v>84</v>
      </c>
      <c r="C25" s="491" t="s">
        <v>84</v>
      </c>
      <c r="D25" s="491" t="s">
        <v>84</v>
      </c>
      <c r="E25" s="491">
        <v>1.452467</v>
      </c>
      <c r="F25" s="491">
        <v>0.23619799999999999</v>
      </c>
      <c r="G25" s="492" t="s">
        <v>84</v>
      </c>
      <c r="H25" s="492">
        <v>1.6886650000000001</v>
      </c>
      <c r="I25" s="492">
        <v>1.6886650000000001</v>
      </c>
    </row>
    <row r="26" spans="1:9" s="7" customFormat="1" ht="14.25" customHeight="1" x14ac:dyDescent="0.2">
      <c r="A26" s="509" t="s">
        <v>348</v>
      </c>
      <c r="B26" s="510" t="s">
        <v>84</v>
      </c>
      <c r="C26" s="510" t="s">
        <v>84</v>
      </c>
      <c r="D26" s="510">
        <v>5.9067699999999999</v>
      </c>
      <c r="E26" s="510">
        <v>147.39693299999999</v>
      </c>
      <c r="F26" s="510">
        <v>454.29135200000002</v>
      </c>
      <c r="G26" s="511">
        <v>5.9067699999999999</v>
      </c>
      <c r="H26" s="511">
        <v>601.68828399999995</v>
      </c>
      <c r="I26" s="511">
        <v>607.595055</v>
      </c>
    </row>
    <row r="27" spans="1:9" s="47" customFormat="1" ht="14.25" customHeight="1" x14ac:dyDescent="0.2">
      <c r="A27" s="479" t="s">
        <v>392</v>
      </c>
      <c r="B27" s="491" t="s">
        <v>84</v>
      </c>
      <c r="C27" s="491" t="s">
        <v>84</v>
      </c>
      <c r="D27" s="491" t="s">
        <v>84</v>
      </c>
      <c r="E27" s="491">
        <v>10.428226</v>
      </c>
      <c r="F27" s="491">
        <v>70.713935000000006</v>
      </c>
      <c r="G27" s="492" t="s">
        <v>84</v>
      </c>
      <c r="H27" s="492">
        <v>81.142161999999999</v>
      </c>
      <c r="I27" s="492">
        <v>81.142161999999999</v>
      </c>
    </row>
    <row r="28" spans="1:9" s="47" customFormat="1" ht="14.25" customHeight="1" x14ac:dyDescent="0.2">
      <c r="A28" s="481" t="s">
        <v>349</v>
      </c>
      <c r="B28" s="494" t="s">
        <v>84</v>
      </c>
      <c r="C28" s="494" t="s">
        <v>84</v>
      </c>
      <c r="D28" s="494">
        <v>2.8864320000000001</v>
      </c>
      <c r="E28" s="494">
        <v>87.797363000000004</v>
      </c>
      <c r="F28" s="494">
        <v>242.35335799999999</v>
      </c>
      <c r="G28" s="495">
        <v>2.8864320000000001</v>
      </c>
      <c r="H28" s="495">
        <v>330.15072199999997</v>
      </c>
      <c r="I28" s="495">
        <v>333.03715399999999</v>
      </c>
    </row>
    <row r="29" spans="1:9" s="47" customFormat="1" ht="14.25" customHeight="1" x14ac:dyDescent="0.2">
      <c r="A29" s="479" t="s">
        <v>350</v>
      </c>
      <c r="B29" s="491" t="s">
        <v>84</v>
      </c>
      <c r="C29" s="491" t="s">
        <v>84</v>
      </c>
      <c r="D29" s="491">
        <v>3.0203380000000002</v>
      </c>
      <c r="E29" s="491">
        <v>49.171343</v>
      </c>
      <c r="F29" s="491">
        <v>141.22405800000001</v>
      </c>
      <c r="G29" s="492">
        <v>3.0203380000000002</v>
      </c>
      <c r="H29" s="492">
        <v>190.39540099999999</v>
      </c>
      <c r="I29" s="492">
        <v>193.415739</v>
      </c>
    </row>
    <row r="30" spans="1:9" s="7" customFormat="1" ht="14.25" customHeight="1" x14ac:dyDescent="0.2">
      <c r="A30" s="503" t="s">
        <v>351</v>
      </c>
      <c r="B30" s="504" t="s">
        <v>84</v>
      </c>
      <c r="C30" s="504" t="s">
        <v>84</v>
      </c>
      <c r="D30" s="504">
        <v>2.7336369999999999</v>
      </c>
      <c r="E30" s="504">
        <v>83.702844999999996</v>
      </c>
      <c r="F30" s="504">
        <v>138.25432900000001</v>
      </c>
      <c r="G30" s="505">
        <v>2.7336369999999999</v>
      </c>
      <c r="H30" s="505">
        <v>221.95717400000001</v>
      </c>
      <c r="I30" s="505">
        <v>224.69081</v>
      </c>
    </row>
    <row r="31" spans="1:9" s="47" customFormat="1" ht="14.25" customHeight="1" x14ac:dyDescent="0.2">
      <c r="A31" s="479" t="s">
        <v>393</v>
      </c>
      <c r="B31" s="491" t="s">
        <v>84</v>
      </c>
      <c r="C31" s="491" t="s">
        <v>84</v>
      </c>
      <c r="D31" s="491">
        <v>0.35247899999999999</v>
      </c>
      <c r="E31" s="491">
        <v>12.879220999999999</v>
      </c>
      <c r="F31" s="491">
        <v>1.233544</v>
      </c>
      <c r="G31" s="492">
        <v>0.35247899999999999</v>
      </c>
      <c r="H31" s="492">
        <v>14.112765</v>
      </c>
      <c r="I31" s="492">
        <v>14.465242999999999</v>
      </c>
    </row>
    <row r="32" spans="1:9" s="47" customFormat="1" ht="14.25" customHeight="1" x14ac:dyDescent="0.2">
      <c r="A32" s="478" t="s">
        <v>352</v>
      </c>
      <c r="B32" s="490" t="s">
        <v>84</v>
      </c>
      <c r="C32" s="490" t="s">
        <v>84</v>
      </c>
      <c r="D32" s="490">
        <v>1.1987829999999999</v>
      </c>
      <c r="E32" s="490">
        <v>66.832767000000004</v>
      </c>
      <c r="F32" s="490">
        <v>133.85655499999999</v>
      </c>
      <c r="G32" s="267">
        <v>1.1987829999999999</v>
      </c>
      <c r="H32" s="267">
        <v>200.689322</v>
      </c>
      <c r="I32" s="267">
        <v>201.888105</v>
      </c>
    </row>
    <row r="33" spans="1:9" s="47" customFormat="1" ht="14.25" customHeight="1" x14ac:dyDescent="0.2">
      <c r="A33" s="479" t="s">
        <v>353</v>
      </c>
      <c r="B33" s="491" t="s">
        <v>84</v>
      </c>
      <c r="C33" s="491" t="s">
        <v>84</v>
      </c>
      <c r="D33" s="491">
        <v>1.182374</v>
      </c>
      <c r="E33" s="491">
        <v>3.9908570000000001</v>
      </c>
      <c r="F33" s="491">
        <v>3.1642299999999999</v>
      </c>
      <c r="G33" s="492">
        <v>1.182374</v>
      </c>
      <c r="H33" s="492">
        <v>7.1550880000000001</v>
      </c>
      <c r="I33" s="492">
        <v>8.3374620000000004</v>
      </c>
    </row>
    <row r="34" spans="1:9" s="7" customFormat="1" ht="14.25" customHeight="1" x14ac:dyDescent="0.2">
      <c r="A34" s="503" t="s">
        <v>354</v>
      </c>
      <c r="B34" s="504" t="s">
        <v>84</v>
      </c>
      <c r="C34" s="504" t="s">
        <v>84</v>
      </c>
      <c r="D34" s="504">
        <v>6.1009000000000002</v>
      </c>
      <c r="E34" s="504">
        <v>22.248028000000001</v>
      </c>
      <c r="F34" s="504">
        <v>1025.866923</v>
      </c>
      <c r="G34" s="505">
        <v>6.1009000000000002</v>
      </c>
      <c r="H34" s="505">
        <v>1048.114951</v>
      </c>
      <c r="I34" s="505">
        <v>1054.2158509999999</v>
      </c>
    </row>
    <row r="35" spans="1:9" s="47" customFormat="1" ht="14.25" customHeight="1" x14ac:dyDescent="0.2">
      <c r="A35" s="479" t="s">
        <v>394</v>
      </c>
      <c r="B35" s="491" t="s">
        <v>84</v>
      </c>
      <c r="C35" s="491" t="s">
        <v>84</v>
      </c>
      <c r="D35" s="491">
        <v>1.7543029999999999</v>
      </c>
      <c r="E35" s="491">
        <v>7.1384650000000001</v>
      </c>
      <c r="F35" s="491">
        <v>102.88390200000001</v>
      </c>
      <c r="G35" s="492">
        <v>1.7543029999999999</v>
      </c>
      <c r="H35" s="492">
        <v>110.022367</v>
      </c>
      <c r="I35" s="492">
        <v>111.77667</v>
      </c>
    </row>
    <row r="36" spans="1:9" s="47" customFormat="1" ht="14.25" customHeight="1" x14ac:dyDescent="0.2">
      <c r="A36" s="481" t="s">
        <v>355</v>
      </c>
      <c r="B36" s="494" t="s">
        <v>84</v>
      </c>
      <c r="C36" s="494" t="s">
        <v>84</v>
      </c>
      <c r="D36" s="494" t="s">
        <v>84</v>
      </c>
      <c r="E36" s="494">
        <v>2.1153930000000001</v>
      </c>
      <c r="F36" s="494">
        <v>10.309637</v>
      </c>
      <c r="G36" s="495" t="s">
        <v>84</v>
      </c>
      <c r="H36" s="495">
        <v>12.425031000000001</v>
      </c>
      <c r="I36" s="495">
        <v>12.425031000000001</v>
      </c>
    </row>
    <row r="37" spans="1:9" s="47" customFormat="1" ht="14.25" customHeight="1" x14ac:dyDescent="0.2">
      <c r="A37" s="480" t="s">
        <v>596</v>
      </c>
      <c r="B37" s="491" t="s">
        <v>84</v>
      </c>
      <c r="C37" s="491" t="s">
        <v>84</v>
      </c>
      <c r="D37" s="491">
        <v>2.904677</v>
      </c>
      <c r="E37" s="491">
        <v>1.545606</v>
      </c>
      <c r="F37" s="491">
        <v>0.21058399999999999</v>
      </c>
      <c r="G37" s="492">
        <v>2.904677</v>
      </c>
      <c r="H37" s="492">
        <v>1.7561899999999999</v>
      </c>
      <c r="I37" s="492">
        <v>4.6608669999999996</v>
      </c>
    </row>
    <row r="38" spans="1:9" s="47" customFormat="1" ht="14.25" customHeight="1" x14ac:dyDescent="0.2">
      <c r="A38" s="481" t="s">
        <v>356</v>
      </c>
      <c r="B38" s="490" t="s">
        <v>84</v>
      </c>
      <c r="C38" s="490" t="s">
        <v>84</v>
      </c>
      <c r="D38" s="490" t="s">
        <v>84</v>
      </c>
      <c r="E38" s="490">
        <v>5.2711000000000001E-2</v>
      </c>
      <c r="F38" s="490">
        <v>9.6728999999999996E-2</v>
      </c>
      <c r="G38" s="267" t="s">
        <v>84</v>
      </c>
      <c r="H38" s="267">
        <v>0.14943999999999999</v>
      </c>
      <c r="I38" s="267">
        <v>0.14943999999999999</v>
      </c>
    </row>
    <row r="39" spans="1:9" s="47" customFormat="1" ht="14.25" customHeight="1" x14ac:dyDescent="0.2">
      <c r="A39" s="480" t="s">
        <v>357</v>
      </c>
      <c r="B39" s="496" t="s">
        <v>84</v>
      </c>
      <c r="C39" s="496" t="s">
        <v>84</v>
      </c>
      <c r="D39" s="496">
        <v>0.35585</v>
      </c>
      <c r="E39" s="496">
        <v>2.1393610000000001</v>
      </c>
      <c r="F39" s="496">
        <v>44.320844000000001</v>
      </c>
      <c r="G39" s="497">
        <v>0.35585</v>
      </c>
      <c r="H39" s="497">
        <v>46.460205000000002</v>
      </c>
      <c r="I39" s="497">
        <v>46.816054999999999</v>
      </c>
    </row>
    <row r="40" spans="1:9" s="47" customFormat="1" ht="14.25" customHeight="1" x14ac:dyDescent="0.2">
      <c r="A40" s="481" t="s">
        <v>358</v>
      </c>
      <c r="B40" s="494" t="s">
        <v>84</v>
      </c>
      <c r="C40" s="494" t="s">
        <v>84</v>
      </c>
      <c r="D40" s="494">
        <v>1.0860700000000001</v>
      </c>
      <c r="E40" s="494">
        <v>9.1608920000000005</v>
      </c>
      <c r="F40" s="494">
        <v>468.52102400000001</v>
      </c>
      <c r="G40" s="495">
        <v>1.0860700000000001</v>
      </c>
      <c r="H40" s="495">
        <v>477.681916</v>
      </c>
      <c r="I40" s="495">
        <v>478.76798600000001</v>
      </c>
    </row>
    <row r="41" spans="1:9" s="47" customFormat="1" ht="14.25" customHeight="1" x14ac:dyDescent="0.2">
      <c r="A41" s="480" t="s">
        <v>385</v>
      </c>
      <c r="B41" s="496" t="s">
        <v>84</v>
      </c>
      <c r="C41" s="496" t="s">
        <v>84</v>
      </c>
      <c r="D41" s="496" t="s">
        <v>84</v>
      </c>
      <c r="E41" s="496" t="s">
        <v>84</v>
      </c>
      <c r="F41" s="496">
        <v>112.022487</v>
      </c>
      <c r="G41" s="497" t="s">
        <v>84</v>
      </c>
      <c r="H41" s="497">
        <v>112.022487</v>
      </c>
      <c r="I41" s="497">
        <v>112.022487</v>
      </c>
    </row>
    <row r="42" spans="1:9" s="47" customFormat="1" ht="14.25" customHeight="1" x14ac:dyDescent="0.2">
      <c r="A42" s="481" t="s">
        <v>386</v>
      </c>
      <c r="B42" s="494" t="s">
        <v>84</v>
      </c>
      <c r="C42" s="494" t="s">
        <v>84</v>
      </c>
      <c r="D42" s="494" t="s">
        <v>84</v>
      </c>
      <c r="E42" s="494" t="s">
        <v>84</v>
      </c>
      <c r="F42" s="494">
        <v>287.50171599999999</v>
      </c>
      <c r="G42" s="495" t="s">
        <v>84</v>
      </c>
      <c r="H42" s="495">
        <v>287.50171599999999</v>
      </c>
      <c r="I42" s="495">
        <v>287.50171599999999</v>
      </c>
    </row>
    <row r="43" spans="1:9" s="7" customFormat="1" ht="14.25" customHeight="1" x14ac:dyDescent="0.2">
      <c r="A43" s="506" t="s">
        <v>409</v>
      </c>
      <c r="B43" s="507" t="s">
        <v>84</v>
      </c>
      <c r="C43" s="507" t="s">
        <v>84</v>
      </c>
      <c r="D43" s="507">
        <v>0.10255499999999999</v>
      </c>
      <c r="E43" s="507">
        <v>17.418728999999999</v>
      </c>
      <c r="F43" s="507">
        <v>86.846513000000002</v>
      </c>
      <c r="G43" s="508">
        <v>0.10255499999999999</v>
      </c>
      <c r="H43" s="508">
        <v>104.265243</v>
      </c>
      <c r="I43" s="508">
        <v>104.36779799999999</v>
      </c>
    </row>
    <row r="44" spans="1:9" s="47" customFormat="1" ht="14.25" customHeight="1" x14ac:dyDescent="0.2">
      <c r="A44" s="481" t="s">
        <v>395</v>
      </c>
      <c r="B44" s="494" t="s">
        <v>84</v>
      </c>
      <c r="C44" s="494" t="s">
        <v>84</v>
      </c>
      <c r="D44" s="494" t="s">
        <v>84</v>
      </c>
      <c r="E44" s="494">
        <v>3.2856679999999998</v>
      </c>
      <c r="F44" s="494">
        <v>11.708175000000001</v>
      </c>
      <c r="G44" s="495" t="s">
        <v>84</v>
      </c>
      <c r="H44" s="495">
        <v>14.993843</v>
      </c>
      <c r="I44" s="495">
        <v>14.993843</v>
      </c>
    </row>
    <row r="45" spans="1:9" s="47" customFormat="1" ht="14.25" customHeight="1" x14ac:dyDescent="0.2">
      <c r="A45" s="480" t="s">
        <v>467</v>
      </c>
      <c r="B45" s="496" t="s">
        <v>84</v>
      </c>
      <c r="C45" s="496" t="s">
        <v>84</v>
      </c>
      <c r="D45" s="496">
        <v>0.10255499999999999</v>
      </c>
      <c r="E45" s="496">
        <v>14.133061</v>
      </c>
      <c r="F45" s="496">
        <v>75.138339000000002</v>
      </c>
      <c r="G45" s="497">
        <v>0.10255499999999999</v>
      </c>
      <c r="H45" s="497">
        <v>89.2714</v>
      </c>
      <c r="I45" s="497">
        <v>89.373954999999995</v>
      </c>
    </row>
    <row r="46" spans="1:9" s="7" customFormat="1" ht="14.25" customHeight="1" x14ac:dyDescent="0.2">
      <c r="A46" s="509" t="s">
        <v>359</v>
      </c>
      <c r="B46" s="510" t="s">
        <v>84</v>
      </c>
      <c r="C46" s="510" t="s">
        <v>84</v>
      </c>
      <c r="D46" s="510">
        <v>28.918526</v>
      </c>
      <c r="E46" s="510">
        <v>497.08961499999998</v>
      </c>
      <c r="F46" s="510">
        <v>2038.2473680000001</v>
      </c>
      <c r="G46" s="511">
        <v>28.918526</v>
      </c>
      <c r="H46" s="511">
        <v>2535.3369830000001</v>
      </c>
      <c r="I46" s="511">
        <v>2564.2555090000001</v>
      </c>
    </row>
    <row r="47" spans="1:9" s="47" customFormat="1" ht="14.25" customHeight="1" x14ac:dyDescent="0.2">
      <c r="A47" s="480" t="s">
        <v>396</v>
      </c>
      <c r="B47" s="496" t="s">
        <v>84</v>
      </c>
      <c r="C47" s="496" t="s">
        <v>84</v>
      </c>
      <c r="D47" s="496">
        <v>2.7104349999999999</v>
      </c>
      <c r="E47" s="496">
        <v>58.389431999999999</v>
      </c>
      <c r="F47" s="496">
        <v>233.06040300000001</v>
      </c>
      <c r="G47" s="497">
        <v>2.7104349999999999</v>
      </c>
      <c r="H47" s="497">
        <v>291.44983500000001</v>
      </c>
      <c r="I47" s="497">
        <v>294.16027000000003</v>
      </c>
    </row>
    <row r="48" spans="1:9" s="47" customFormat="1" ht="14.25" customHeight="1" x14ac:dyDescent="0.2">
      <c r="A48" s="478" t="s">
        <v>360</v>
      </c>
      <c r="B48" s="490" t="s">
        <v>84</v>
      </c>
      <c r="C48" s="490" t="s">
        <v>84</v>
      </c>
      <c r="D48" s="490">
        <v>2.2786040000000001</v>
      </c>
      <c r="E48" s="490">
        <v>39.934201999999999</v>
      </c>
      <c r="F48" s="490">
        <v>139.32757100000001</v>
      </c>
      <c r="G48" s="267">
        <v>2.2786040000000001</v>
      </c>
      <c r="H48" s="267">
        <v>179.26177300000001</v>
      </c>
      <c r="I48" s="267">
        <v>181.54037700000001</v>
      </c>
    </row>
    <row r="49" spans="1:9" s="47" customFormat="1" ht="14.25" customHeight="1" x14ac:dyDescent="0.2">
      <c r="A49" s="479" t="s">
        <v>361</v>
      </c>
      <c r="B49" s="491" t="s">
        <v>84</v>
      </c>
      <c r="C49" s="491" t="s">
        <v>84</v>
      </c>
      <c r="D49" s="491">
        <v>18.214500999999998</v>
      </c>
      <c r="E49" s="491">
        <v>252.94476599999999</v>
      </c>
      <c r="F49" s="491">
        <v>1284.291397</v>
      </c>
      <c r="G49" s="492">
        <v>18.214500999999998</v>
      </c>
      <c r="H49" s="492">
        <v>1537.2361639999999</v>
      </c>
      <c r="I49" s="492">
        <v>1555.450664</v>
      </c>
    </row>
    <row r="50" spans="1:9" s="47" customFormat="1" ht="14.25" customHeight="1" x14ac:dyDescent="0.2">
      <c r="A50" s="478" t="s">
        <v>362</v>
      </c>
      <c r="B50" s="490" t="s">
        <v>84</v>
      </c>
      <c r="C50" s="490" t="s">
        <v>84</v>
      </c>
      <c r="D50" s="490">
        <v>1.4935860000000001</v>
      </c>
      <c r="E50" s="490">
        <v>43.382550000000002</v>
      </c>
      <c r="F50" s="490">
        <v>81.806112999999996</v>
      </c>
      <c r="G50" s="267">
        <v>1.4935860000000001</v>
      </c>
      <c r="H50" s="267">
        <v>125.18866300000001</v>
      </c>
      <c r="I50" s="267">
        <v>126.682249</v>
      </c>
    </row>
    <row r="51" spans="1:9" s="47" customFormat="1" ht="14.25" customHeight="1" x14ac:dyDescent="0.2">
      <c r="A51" s="479" t="s">
        <v>363</v>
      </c>
      <c r="B51" s="491" t="s">
        <v>84</v>
      </c>
      <c r="C51" s="491" t="s">
        <v>84</v>
      </c>
      <c r="D51" s="491">
        <v>3.0968529999999999</v>
      </c>
      <c r="E51" s="491">
        <v>57.140152999999998</v>
      </c>
      <c r="F51" s="491">
        <v>88.939448999999996</v>
      </c>
      <c r="G51" s="492">
        <v>3.0968529999999999</v>
      </c>
      <c r="H51" s="492">
        <v>146.07960199999999</v>
      </c>
      <c r="I51" s="492">
        <v>149.176455</v>
      </c>
    </row>
    <row r="52" spans="1:9" s="47" customFormat="1" ht="14.25" customHeight="1" x14ac:dyDescent="0.2">
      <c r="A52" s="478" t="s">
        <v>364</v>
      </c>
      <c r="B52" s="490" t="s">
        <v>84</v>
      </c>
      <c r="C52" s="490" t="s">
        <v>84</v>
      </c>
      <c r="D52" s="490">
        <v>1.1245480000000001</v>
      </c>
      <c r="E52" s="490">
        <v>45.298510999999998</v>
      </c>
      <c r="F52" s="490">
        <v>210.82243500000001</v>
      </c>
      <c r="G52" s="267">
        <v>1.1245480000000001</v>
      </c>
      <c r="H52" s="267">
        <v>256.120946</v>
      </c>
      <c r="I52" s="267">
        <v>257.24549400000001</v>
      </c>
    </row>
    <row r="53" spans="1:9" s="7" customFormat="1" ht="14.25" customHeight="1" x14ac:dyDescent="0.2">
      <c r="A53" s="477" t="s">
        <v>365</v>
      </c>
      <c r="B53" s="501" t="s">
        <v>84</v>
      </c>
      <c r="C53" s="501" t="s">
        <v>84</v>
      </c>
      <c r="D53" s="501">
        <v>12.225732000000001</v>
      </c>
      <c r="E53" s="501">
        <v>348.180543</v>
      </c>
      <c r="F53" s="501">
        <v>1234.3274429999999</v>
      </c>
      <c r="G53" s="502">
        <v>12.225732000000001</v>
      </c>
      <c r="H53" s="502">
        <v>1582.507985</v>
      </c>
      <c r="I53" s="502">
        <v>1594.7337170000001</v>
      </c>
    </row>
    <row r="54" spans="1:9" s="47" customFormat="1" ht="14.25" customHeight="1" x14ac:dyDescent="0.2">
      <c r="A54" s="478" t="s">
        <v>397</v>
      </c>
      <c r="B54" s="490" t="s">
        <v>84</v>
      </c>
      <c r="C54" s="490" t="s">
        <v>84</v>
      </c>
      <c r="D54" s="490" t="s">
        <v>84</v>
      </c>
      <c r="E54" s="490">
        <v>4.4723839999999999</v>
      </c>
      <c r="F54" s="490">
        <v>90.181888000000001</v>
      </c>
      <c r="G54" s="267" t="s">
        <v>84</v>
      </c>
      <c r="H54" s="267">
        <v>94.654272000000006</v>
      </c>
      <c r="I54" s="267">
        <v>94.654272000000006</v>
      </c>
    </row>
    <row r="55" spans="1:9" s="47" customFormat="1" ht="14.25" customHeight="1" x14ac:dyDescent="0.2">
      <c r="A55" s="480" t="s">
        <v>366</v>
      </c>
      <c r="B55" s="496" t="s">
        <v>84</v>
      </c>
      <c r="C55" s="496" t="s">
        <v>84</v>
      </c>
      <c r="D55" s="496">
        <v>3.4634100000000001</v>
      </c>
      <c r="E55" s="496">
        <v>0.1</v>
      </c>
      <c r="F55" s="496">
        <v>18.228290999999999</v>
      </c>
      <c r="G55" s="497">
        <v>3.4634100000000001</v>
      </c>
      <c r="H55" s="497">
        <v>18.328291</v>
      </c>
      <c r="I55" s="497">
        <v>21.791701</v>
      </c>
    </row>
    <row r="56" spans="1:9" s="47" customFormat="1" ht="14.25" customHeight="1" x14ac:dyDescent="0.2">
      <c r="A56" s="481" t="s">
        <v>367</v>
      </c>
      <c r="B56" s="494" t="s">
        <v>84</v>
      </c>
      <c r="C56" s="494" t="s">
        <v>84</v>
      </c>
      <c r="D56" s="494">
        <v>0.33296700000000001</v>
      </c>
      <c r="E56" s="494">
        <v>131.31388100000001</v>
      </c>
      <c r="F56" s="494">
        <v>674.28801499999997</v>
      </c>
      <c r="G56" s="495">
        <v>0.33296700000000001</v>
      </c>
      <c r="H56" s="495">
        <v>805.60189600000001</v>
      </c>
      <c r="I56" s="495">
        <v>805.93486299999995</v>
      </c>
    </row>
    <row r="57" spans="1:9" s="47" customFormat="1" ht="14.25" customHeight="1" x14ac:dyDescent="0.2">
      <c r="A57" s="480" t="s">
        <v>368</v>
      </c>
      <c r="B57" s="496" t="s">
        <v>84</v>
      </c>
      <c r="C57" s="496" t="s">
        <v>84</v>
      </c>
      <c r="D57" s="496">
        <v>7.8711359999999999</v>
      </c>
      <c r="E57" s="496">
        <v>186.44552899999999</v>
      </c>
      <c r="F57" s="496">
        <v>377.90927900000003</v>
      </c>
      <c r="G57" s="497">
        <v>7.8711359999999999</v>
      </c>
      <c r="H57" s="497">
        <v>564.35480800000005</v>
      </c>
      <c r="I57" s="497">
        <v>572.22594400000003</v>
      </c>
    </row>
    <row r="58" spans="1:9" s="47" customFormat="1" ht="14.25" customHeight="1" x14ac:dyDescent="0.2">
      <c r="A58" s="481" t="s">
        <v>369</v>
      </c>
      <c r="B58" s="494" t="s">
        <v>84</v>
      </c>
      <c r="C58" s="494" t="s">
        <v>84</v>
      </c>
      <c r="D58" s="494">
        <v>0.55821900000000002</v>
      </c>
      <c r="E58" s="494">
        <v>21.711704000000001</v>
      </c>
      <c r="F58" s="494">
        <v>52.543964000000003</v>
      </c>
      <c r="G58" s="495">
        <v>0.55821900000000002</v>
      </c>
      <c r="H58" s="495">
        <v>74.255667000000003</v>
      </c>
      <c r="I58" s="495">
        <v>74.813885999999997</v>
      </c>
    </row>
    <row r="59" spans="1:9" s="47" customFormat="1" ht="14.25" customHeight="1" x14ac:dyDescent="0.2">
      <c r="A59" s="479" t="s">
        <v>387</v>
      </c>
      <c r="B59" s="491" t="s">
        <v>84</v>
      </c>
      <c r="C59" s="491" t="s">
        <v>84</v>
      </c>
      <c r="D59" s="491" t="s">
        <v>84</v>
      </c>
      <c r="E59" s="491">
        <v>4.1370459999999998</v>
      </c>
      <c r="F59" s="491">
        <v>21.176006000000001</v>
      </c>
      <c r="G59" s="492" t="s">
        <v>84</v>
      </c>
      <c r="H59" s="492">
        <v>25.313051000000002</v>
      </c>
      <c r="I59" s="492">
        <v>25.313051000000002</v>
      </c>
    </row>
    <row r="60" spans="1:9" s="7" customFormat="1" ht="14.25" customHeight="1" x14ac:dyDescent="0.2">
      <c r="A60" s="503" t="s">
        <v>370</v>
      </c>
      <c r="B60" s="504" t="s">
        <v>84</v>
      </c>
      <c r="C60" s="504" t="s">
        <v>84</v>
      </c>
      <c r="D60" s="504">
        <v>3.307852</v>
      </c>
      <c r="E60" s="504">
        <v>125.225369</v>
      </c>
      <c r="F60" s="504">
        <v>386.549755</v>
      </c>
      <c r="G60" s="505">
        <v>3.307852</v>
      </c>
      <c r="H60" s="505">
        <v>511.77512300000001</v>
      </c>
      <c r="I60" s="505">
        <v>515.08297600000003</v>
      </c>
    </row>
    <row r="61" spans="1:9" s="47" customFormat="1" ht="14.25" customHeight="1" x14ac:dyDescent="0.2">
      <c r="A61" s="480" t="s">
        <v>468</v>
      </c>
      <c r="B61" s="496" t="s">
        <v>84</v>
      </c>
      <c r="C61" s="496" t="s">
        <v>84</v>
      </c>
      <c r="D61" s="496" t="s">
        <v>84</v>
      </c>
      <c r="E61" s="496">
        <v>7.9605399999999999</v>
      </c>
      <c r="F61" s="496">
        <v>31.026471999999998</v>
      </c>
      <c r="G61" s="497" t="s">
        <v>84</v>
      </c>
      <c r="H61" s="497">
        <v>38.987012999999997</v>
      </c>
      <c r="I61" s="497">
        <v>38.987012999999997</v>
      </c>
    </row>
    <row r="62" spans="1:9" s="47" customFormat="1" ht="14.25" customHeight="1" x14ac:dyDescent="0.2">
      <c r="A62" s="481" t="s">
        <v>371</v>
      </c>
      <c r="B62" s="494" t="s">
        <v>84</v>
      </c>
      <c r="C62" s="494" t="s">
        <v>84</v>
      </c>
      <c r="D62" s="494">
        <v>2.2502059999999999</v>
      </c>
      <c r="E62" s="494">
        <v>41.391603000000003</v>
      </c>
      <c r="F62" s="494">
        <v>164.08393899999999</v>
      </c>
      <c r="G62" s="495">
        <v>2.2502059999999999</v>
      </c>
      <c r="H62" s="495">
        <v>205.47554299999999</v>
      </c>
      <c r="I62" s="495">
        <v>207.72574900000001</v>
      </c>
    </row>
    <row r="63" spans="1:9" s="47" customFormat="1" ht="14.25" customHeight="1" x14ac:dyDescent="0.2">
      <c r="A63" s="480" t="s">
        <v>372</v>
      </c>
      <c r="B63" s="496" t="s">
        <v>84</v>
      </c>
      <c r="C63" s="496" t="s">
        <v>84</v>
      </c>
      <c r="D63" s="496">
        <v>0.43279099999999998</v>
      </c>
      <c r="E63" s="496">
        <v>12.999209</v>
      </c>
      <c r="F63" s="496">
        <v>12.68197</v>
      </c>
      <c r="G63" s="497">
        <v>0.43279099999999998</v>
      </c>
      <c r="H63" s="497">
        <v>25.681179</v>
      </c>
      <c r="I63" s="497">
        <v>26.113969999999998</v>
      </c>
    </row>
    <row r="64" spans="1:9" s="47" customFormat="1" ht="14.25" customHeight="1" x14ac:dyDescent="0.2">
      <c r="A64" s="481" t="s">
        <v>373</v>
      </c>
      <c r="B64" s="494" t="s">
        <v>84</v>
      </c>
      <c r="C64" s="494" t="s">
        <v>84</v>
      </c>
      <c r="D64" s="494">
        <v>0.57028699999999999</v>
      </c>
      <c r="E64" s="494">
        <v>24.998540999999999</v>
      </c>
      <c r="F64" s="494">
        <v>68.885328000000001</v>
      </c>
      <c r="G64" s="495">
        <v>0.57028699999999999</v>
      </c>
      <c r="H64" s="495">
        <v>93.883869000000004</v>
      </c>
      <c r="I64" s="495">
        <v>94.454155999999998</v>
      </c>
    </row>
    <row r="65" spans="1:9" s="47" customFormat="1" ht="14.25" customHeight="1" x14ac:dyDescent="0.2">
      <c r="A65" s="775" t="s">
        <v>374</v>
      </c>
      <c r="B65" s="537" t="s">
        <v>84</v>
      </c>
      <c r="C65" s="491" t="s">
        <v>84</v>
      </c>
      <c r="D65" s="491">
        <v>5.4567999999999998E-2</v>
      </c>
      <c r="E65" s="491">
        <v>37.875475000000002</v>
      </c>
      <c r="F65" s="491">
        <v>109.872045</v>
      </c>
      <c r="G65" s="492">
        <v>5.4567999999999998E-2</v>
      </c>
      <c r="H65" s="492">
        <v>147.74751900000001</v>
      </c>
      <c r="I65" s="492">
        <v>147.802087</v>
      </c>
    </row>
    <row r="66" spans="1:9" s="7" customFormat="1" ht="14.25" customHeight="1" x14ac:dyDescent="0.2">
      <c r="A66" s="503" t="s">
        <v>375</v>
      </c>
      <c r="B66" s="504" t="s">
        <v>84</v>
      </c>
      <c r="C66" s="504" t="s">
        <v>84</v>
      </c>
      <c r="D66" s="504">
        <v>3.5636329999999998</v>
      </c>
      <c r="E66" s="504">
        <v>72.112226000000007</v>
      </c>
      <c r="F66" s="504">
        <v>394.64583599999997</v>
      </c>
      <c r="G66" s="505">
        <v>3.5636329999999998</v>
      </c>
      <c r="H66" s="505">
        <v>466.75806299999999</v>
      </c>
      <c r="I66" s="505">
        <v>470.32169499999998</v>
      </c>
    </row>
    <row r="67" spans="1:9" ht="14.25" customHeight="1" x14ac:dyDescent="0.2">
      <c r="A67" s="776" t="s">
        <v>377</v>
      </c>
      <c r="B67" s="777" t="s">
        <v>84</v>
      </c>
      <c r="C67" s="777" t="s">
        <v>84</v>
      </c>
      <c r="D67" s="777">
        <f>SUM(D9,D13,D19,D26,D30,D34,D43,D46,D53,D60,D66)</f>
        <v>89.848403000000005</v>
      </c>
      <c r="E67" s="777">
        <f t="shared" ref="E67:I67" si="0">SUM(E9,E13,E19,E26,E30,E34,E43,E46,E53,E60,E66)</f>
        <v>2067.3685489999998</v>
      </c>
      <c r="F67" s="777">
        <f t="shared" si="0"/>
        <v>8483.8912390000005</v>
      </c>
      <c r="G67" s="777">
        <f t="shared" si="0"/>
        <v>89.848403000000005</v>
      </c>
      <c r="H67" s="777">
        <f t="shared" si="0"/>
        <v>10551.259785999997</v>
      </c>
      <c r="I67" s="777">
        <f t="shared" si="0"/>
        <v>10641.108189000002</v>
      </c>
    </row>
    <row r="68" spans="1:9" ht="14.25" customHeight="1" x14ac:dyDescent="0.2">
      <c r="A68" s="217" t="s">
        <v>508</v>
      </c>
      <c r="B68" s="532"/>
      <c r="C68" s="532"/>
      <c r="D68" s="532"/>
      <c r="E68" s="532"/>
      <c r="F68" s="532"/>
      <c r="G68" s="532"/>
      <c r="H68" s="532"/>
      <c r="I68" s="532"/>
    </row>
    <row r="69" spans="1:9" ht="14.25" customHeight="1" x14ac:dyDescent="0.2">
      <c r="A69" s="217" t="s">
        <v>390</v>
      </c>
      <c r="B69" s="532"/>
      <c r="C69" s="532"/>
      <c r="D69" s="532"/>
      <c r="E69" s="532"/>
      <c r="F69" s="532"/>
      <c r="G69" s="532"/>
      <c r="H69" s="532"/>
      <c r="I69" s="532"/>
    </row>
    <row r="70" spans="1:9" ht="15" customHeight="1" x14ac:dyDescent="0.2">
      <c r="A70" s="513" t="s">
        <v>599</v>
      </c>
      <c r="B70" s="3"/>
      <c r="C70" s="212"/>
      <c r="D70" s="3"/>
      <c r="E70" s="3"/>
      <c r="F70" s="212"/>
      <c r="G70" s="3"/>
      <c r="H70" s="3"/>
      <c r="I70" s="3"/>
    </row>
    <row r="71" spans="1:9" ht="15" customHeight="1" x14ac:dyDescent="0.2">
      <c r="A71" s="38" t="s">
        <v>410</v>
      </c>
      <c r="D71" s="3"/>
      <c r="E71" s="3"/>
      <c r="F71" s="212"/>
      <c r="G71" s="3"/>
      <c r="H71" s="3"/>
      <c r="I71" s="3"/>
    </row>
    <row r="72" spans="1:9" x14ac:dyDescent="0.2">
      <c r="A72" s="242" t="s">
        <v>723</v>
      </c>
      <c r="B72" s="3"/>
      <c r="C72" s="212"/>
      <c r="D72" s="3"/>
      <c r="E72" s="3"/>
      <c r="F72" s="212"/>
      <c r="G72" s="3"/>
      <c r="H72" s="3"/>
      <c r="I72" s="3"/>
    </row>
    <row r="75" spans="1:9" ht="16.5" x14ac:dyDescent="0.25">
      <c r="A75" s="88" t="s">
        <v>772</v>
      </c>
    </row>
    <row r="76" spans="1:9" ht="13.5" thickBot="1" x14ac:dyDescent="0.25">
      <c r="A76" s="205"/>
      <c r="I76" s="400" t="s">
        <v>24</v>
      </c>
    </row>
    <row r="77" spans="1:9" x14ac:dyDescent="0.2">
      <c r="A77" s="204" t="s">
        <v>380</v>
      </c>
      <c r="B77" s="482" t="s">
        <v>95</v>
      </c>
      <c r="C77" s="482" t="s">
        <v>535</v>
      </c>
      <c r="D77" s="482" t="s">
        <v>97</v>
      </c>
      <c r="E77" s="482" t="s">
        <v>278</v>
      </c>
      <c r="F77" s="483">
        <v>300000</v>
      </c>
      <c r="G77" s="484" t="s">
        <v>400</v>
      </c>
      <c r="H77" s="484" t="s">
        <v>400</v>
      </c>
      <c r="I77" s="484" t="s">
        <v>389</v>
      </c>
    </row>
    <row r="78" spans="1:9" x14ac:dyDescent="0.2">
      <c r="A78" s="203"/>
      <c r="B78" s="485" t="s">
        <v>35</v>
      </c>
      <c r="C78" s="485" t="s">
        <v>35</v>
      </c>
      <c r="D78" s="485" t="s">
        <v>35</v>
      </c>
      <c r="E78" s="485" t="s">
        <v>35</v>
      </c>
      <c r="F78" s="485" t="s">
        <v>36</v>
      </c>
      <c r="G78" s="486" t="s">
        <v>388</v>
      </c>
      <c r="H78" s="486" t="s">
        <v>293</v>
      </c>
      <c r="I78" s="486" t="s">
        <v>111</v>
      </c>
    </row>
    <row r="79" spans="1:9" ht="13.5" thickBot="1" x14ac:dyDescent="0.25">
      <c r="A79" s="206"/>
      <c r="B79" s="487" t="s">
        <v>534</v>
      </c>
      <c r="C79" s="487" t="s">
        <v>99</v>
      </c>
      <c r="D79" s="487" t="s">
        <v>100</v>
      </c>
      <c r="E79" s="487" t="s">
        <v>279</v>
      </c>
      <c r="F79" s="487" t="s">
        <v>101</v>
      </c>
      <c r="G79" s="488" t="s">
        <v>293</v>
      </c>
      <c r="H79" s="488" t="s">
        <v>101</v>
      </c>
      <c r="I79" s="488" t="s">
        <v>401</v>
      </c>
    </row>
    <row r="81" spans="1:9" x14ac:dyDescent="0.2">
      <c r="A81" s="498" t="s">
        <v>333</v>
      </c>
      <c r="B81" s="499" t="s">
        <v>84</v>
      </c>
      <c r="C81" s="499" t="s">
        <v>84</v>
      </c>
      <c r="D81" s="514">
        <f t="shared" ref="D81:I90" si="1">IF(D9="-","-",D9/D$67)</f>
        <v>0.18818760751930116</v>
      </c>
      <c r="E81" s="514">
        <f t="shared" si="1"/>
        <v>0.27787506648385224</v>
      </c>
      <c r="F81" s="514">
        <f t="shared" si="1"/>
        <v>0.24670662848416083</v>
      </c>
      <c r="G81" s="515">
        <f t="shared" si="1"/>
        <v>0.18818760751930116</v>
      </c>
      <c r="H81" s="515">
        <f t="shared" si="1"/>
        <v>0.25281363838083026</v>
      </c>
      <c r="I81" s="515">
        <f t="shared" si="1"/>
        <v>0.25226796723812533</v>
      </c>
    </row>
    <row r="82" spans="1:9" x14ac:dyDescent="0.2">
      <c r="A82" s="478" t="s">
        <v>334</v>
      </c>
      <c r="B82" s="490" t="s">
        <v>84</v>
      </c>
      <c r="C82" s="490" t="s">
        <v>84</v>
      </c>
      <c r="D82" s="516">
        <f t="shared" si="1"/>
        <v>0.18080213401233186</v>
      </c>
      <c r="E82" s="516">
        <f t="shared" si="1"/>
        <v>0.26985277166466176</v>
      </c>
      <c r="F82" s="516">
        <f t="shared" si="1"/>
        <v>0.23829409666480988</v>
      </c>
      <c r="G82" s="517">
        <f t="shared" si="1"/>
        <v>0.18080213401233186</v>
      </c>
      <c r="H82" s="517">
        <f t="shared" si="1"/>
        <v>0.24447756801729842</v>
      </c>
      <c r="I82" s="517">
        <f t="shared" si="1"/>
        <v>0.24393992325755495</v>
      </c>
    </row>
    <row r="83" spans="1:9" x14ac:dyDescent="0.2">
      <c r="A83" s="479" t="s">
        <v>335</v>
      </c>
      <c r="B83" s="491" t="s">
        <v>84</v>
      </c>
      <c r="C83" s="491" t="s">
        <v>84</v>
      </c>
      <c r="D83" s="518">
        <f t="shared" si="1"/>
        <v>7.3409429436380744E-3</v>
      </c>
      <c r="E83" s="518">
        <f t="shared" si="1"/>
        <v>7.5507688300427952E-3</v>
      </c>
      <c r="F83" s="518">
        <f t="shared" si="1"/>
        <v>5.6764693986902717E-3</v>
      </c>
      <c r="G83" s="519">
        <f t="shared" si="1"/>
        <v>7.3409429436380744E-3</v>
      </c>
      <c r="H83" s="519">
        <f t="shared" si="1"/>
        <v>6.0437115845268057E-3</v>
      </c>
      <c r="I83" s="519">
        <f t="shared" si="1"/>
        <v>6.0546647826211653E-3</v>
      </c>
    </row>
    <row r="84" spans="1:9" x14ac:dyDescent="0.2">
      <c r="A84" s="478" t="s">
        <v>774</v>
      </c>
      <c r="B84" s="490" t="s">
        <v>84</v>
      </c>
      <c r="C84" s="490" t="s">
        <v>84</v>
      </c>
      <c r="D84" s="516">
        <f t="shared" si="1"/>
        <v>4.4519433472846476E-5</v>
      </c>
      <c r="E84" s="516">
        <f t="shared" si="1"/>
        <v>4.7152598914766605E-4</v>
      </c>
      <c r="F84" s="516">
        <f t="shared" si="1"/>
        <v>2.7360624206606474E-3</v>
      </c>
      <c r="G84" s="517">
        <f t="shared" si="1"/>
        <v>4.4519433472846476E-5</v>
      </c>
      <c r="H84" s="517">
        <f t="shared" si="1"/>
        <v>2.292358873780459E-3</v>
      </c>
      <c r="I84" s="517">
        <f t="shared" si="1"/>
        <v>2.273379197949248E-3</v>
      </c>
    </row>
    <row r="85" spans="1:9" s="7" customFormat="1" x14ac:dyDescent="0.2">
      <c r="A85" s="477" t="s">
        <v>336</v>
      </c>
      <c r="B85" s="501" t="s">
        <v>84</v>
      </c>
      <c r="C85" s="501" t="s">
        <v>84</v>
      </c>
      <c r="D85" s="520">
        <f t="shared" si="1"/>
        <v>5.635936567509163E-2</v>
      </c>
      <c r="E85" s="520">
        <f t="shared" si="1"/>
        <v>7.2650015437571602E-2</v>
      </c>
      <c r="F85" s="520">
        <f t="shared" si="1"/>
        <v>6.4006409995421676E-2</v>
      </c>
      <c r="G85" s="521">
        <f t="shared" si="1"/>
        <v>5.635936567509163E-2</v>
      </c>
      <c r="H85" s="521">
        <f t="shared" si="1"/>
        <v>6.5700000953421711E-2</v>
      </c>
      <c r="I85" s="521">
        <f t="shared" si="1"/>
        <v>6.5621133118619376E-2</v>
      </c>
    </row>
    <row r="86" spans="1:9" x14ac:dyDescent="0.2">
      <c r="A86" s="478" t="s">
        <v>342</v>
      </c>
      <c r="B86" s="490" t="s">
        <v>84</v>
      </c>
      <c r="C86" s="490" t="s">
        <v>84</v>
      </c>
      <c r="D86" s="516" t="str">
        <f t="shared" si="1"/>
        <v>-</v>
      </c>
      <c r="E86" s="516">
        <f t="shared" si="1"/>
        <v>1.2254704180468792E-3</v>
      </c>
      <c r="F86" s="516">
        <f t="shared" si="1"/>
        <v>1.2939785165484957E-3</v>
      </c>
      <c r="G86" s="517" t="str">
        <f t="shared" si="1"/>
        <v>-</v>
      </c>
      <c r="H86" s="517">
        <f t="shared" si="1"/>
        <v>1.2805553340585717E-3</v>
      </c>
      <c r="I86" s="517">
        <f t="shared" si="1"/>
        <v>1.2697429403045793E-3</v>
      </c>
    </row>
    <row r="87" spans="1:9" x14ac:dyDescent="0.2">
      <c r="A87" s="479" t="s">
        <v>337</v>
      </c>
      <c r="B87" s="491" t="s">
        <v>84</v>
      </c>
      <c r="C87" s="491" t="s">
        <v>84</v>
      </c>
      <c r="D87" s="518">
        <f t="shared" si="1"/>
        <v>6.2104609694620838E-6</v>
      </c>
      <c r="E87" s="518">
        <f t="shared" si="1"/>
        <v>1.2659189389651493E-3</v>
      </c>
      <c r="F87" s="518">
        <f t="shared" si="1"/>
        <v>4.4157473197895149E-4</v>
      </c>
      <c r="G87" s="519">
        <f t="shared" si="1"/>
        <v>6.2104609694620838E-6</v>
      </c>
      <c r="H87" s="519">
        <f t="shared" si="1"/>
        <v>6.0309310253580392E-4</v>
      </c>
      <c r="I87" s="519">
        <f t="shared" si="1"/>
        <v>5.9805331239640863E-4</v>
      </c>
    </row>
    <row r="88" spans="1:9" x14ac:dyDescent="0.2">
      <c r="A88" s="478" t="s">
        <v>338</v>
      </c>
      <c r="B88" s="490" t="s">
        <v>84</v>
      </c>
      <c r="C88" s="490" t="s">
        <v>84</v>
      </c>
      <c r="D88" s="516">
        <f t="shared" si="1"/>
        <v>5.6271862728600748E-2</v>
      </c>
      <c r="E88" s="516">
        <f t="shared" si="1"/>
        <v>6.4218215017452132E-2</v>
      </c>
      <c r="F88" s="516">
        <f t="shared" si="1"/>
        <v>6.0449171206071371E-2</v>
      </c>
      <c r="G88" s="517">
        <f t="shared" si="1"/>
        <v>5.6271862728600748E-2</v>
      </c>
      <c r="H88" s="517">
        <f t="shared" si="1"/>
        <v>6.118766148253002E-2</v>
      </c>
      <c r="I88" s="517">
        <f t="shared" si="1"/>
        <v>6.1146154840583958E-2</v>
      </c>
    </row>
    <row r="89" spans="1:9" x14ac:dyDescent="0.2">
      <c r="A89" s="493" t="s">
        <v>339</v>
      </c>
      <c r="B89" s="491" t="s">
        <v>84</v>
      </c>
      <c r="C89" s="491" t="s">
        <v>84</v>
      </c>
      <c r="D89" s="518">
        <f t="shared" si="1"/>
        <v>8.129248552141766E-5</v>
      </c>
      <c r="E89" s="518">
        <f t="shared" si="1"/>
        <v>7.1629318377523603E-4</v>
      </c>
      <c r="F89" s="518">
        <f t="shared" si="1"/>
        <v>1.5206396023436811E-3</v>
      </c>
      <c r="G89" s="519">
        <f t="shared" si="1"/>
        <v>8.129248552141766E-5</v>
      </c>
      <c r="H89" s="519">
        <f t="shared" si="1"/>
        <v>1.3630394182012802E-3</v>
      </c>
      <c r="I89" s="519">
        <f t="shared" si="1"/>
        <v>1.3522169631612602E-3</v>
      </c>
    </row>
    <row r="90" spans="1:9" x14ac:dyDescent="0.2">
      <c r="A90" s="478" t="s">
        <v>340</v>
      </c>
      <c r="B90" s="490" t="s">
        <v>84</v>
      </c>
      <c r="C90" s="490" t="s">
        <v>84</v>
      </c>
      <c r="D90" s="516" t="str">
        <f t="shared" si="1"/>
        <v>-</v>
      </c>
      <c r="E90" s="516">
        <f t="shared" si="1"/>
        <v>5.2241178793322159E-3</v>
      </c>
      <c r="F90" s="516">
        <f t="shared" si="1"/>
        <v>2.9965070607148079E-4</v>
      </c>
      <c r="G90" s="517" t="str">
        <f t="shared" si="1"/>
        <v>-</v>
      </c>
      <c r="H90" s="517">
        <f t="shared" si="1"/>
        <v>1.2645295699858911E-3</v>
      </c>
      <c r="I90" s="517">
        <f t="shared" si="1"/>
        <v>1.2538524900810965E-3</v>
      </c>
    </row>
    <row r="91" spans="1:9" s="7" customFormat="1" x14ac:dyDescent="0.2">
      <c r="A91" s="477" t="s">
        <v>341</v>
      </c>
      <c r="B91" s="501" t="s">
        <v>84</v>
      </c>
      <c r="C91" s="501" t="s">
        <v>84</v>
      </c>
      <c r="D91" s="520">
        <f t="shared" ref="D91:I100" si="2">IF(D19="-","-",D19/D$67)</f>
        <v>5.5834526073880245E-2</v>
      </c>
      <c r="E91" s="520">
        <f t="shared" si="2"/>
        <v>1.4186987131146495E-2</v>
      </c>
      <c r="F91" s="520">
        <f t="shared" si="2"/>
        <v>1.0467613562956002E-2</v>
      </c>
      <c r="G91" s="521">
        <f t="shared" si="2"/>
        <v>5.5834526073880245E-2</v>
      </c>
      <c r="H91" s="521">
        <f t="shared" si="2"/>
        <v>1.1196371655709704E-2</v>
      </c>
      <c r="I91" s="521">
        <f t="shared" si="2"/>
        <v>1.157327477671038E-2</v>
      </c>
    </row>
    <row r="92" spans="1:9" x14ac:dyDescent="0.2">
      <c r="A92" s="478" t="s">
        <v>391</v>
      </c>
      <c r="B92" s="490" t="s">
        <v>84</v>
      </c>
      <c r="C92" s="490" t="s">
        <v>84</v>
      </c>
      <c r="D92" s="516">
        <f t="shared" si="2"/>
        <v>3.6521383691149191E-2</v>
      </c>
      <c r="E92" s="516">
        <f t="shared" si="2"/>
        <v>7.4045336557937552E-5</v>
      </c>
      <c r="F92" s="516">
        <f t="shared" si="2"/>
        <v>6.4535716521577617E-5</v>
      </c>
      <c r="G92" s="517">
        <f t="shared" si="2"/>
        <v>3.6521383691149191E-2</v>
      </c>
      <c r="H92" s="517">
        <f t="shared" si="2"/>
        <v>6.6398990661720419E-5</v>
      </c>
      <c r="I92" s="517">
        <f t="shared" si="2"/>
        <v>3.7420735972934477E-4</v>
      </c>
    </row>
    <row r="93" spans="1:9" x14ac:dyDescent="0.2">
      <c r="A93" s="493" t="s">
        <v>343</v>
      </c>
      <c r="B93" s="491" t="s">
        <v>84</v>
      </c>
      <c r="C93" s="491" t="s">
        <v>84</v>
      </c>
      <c r="D93" s="518" t="str">
        <f t="shared" si="2"/>
        <v>-</v>
      </c>
      <c r="E93" s="518">
        <f t="shared" si="2"/>
        <v>2.9936607108556728E-5</v>
      </c>
      <c r="F93" s="518">
        <f t="shared" si="2"/>
        <v>4.5362498075277361E-4</v>
      </c>
      <c r="G93" s="519" t="str">
        <f t="shared" si="2"/>
        <v>-</v>
      </c>
      <c r="H93" s="519">
        <f t="shared" si="2"/>
        <v>3.7060939445245512E-4</v>
      </c>
      <c r="I93" s="519">
        <f t="shared" si="2"/>
        <v>3.6748014685559545E-4</v>
      </c>
    </row>
    <row r="94" spans="1:9" x14ac:dyDescent="0.2">
      <c r="A94" s="478" t="s">
        <v>344</v>
      </c>
      <c r="B94" s="490" t="s">
        <v>84</v>
      </c>
      <c r="C94" s="490" t="s">
        <v>84</v>
      </c>
      <c r="D94" s="516">
        <f t="shared" si="2"/>
        <v>4.0290087292926064E-5</v>
      </c>
      <c r="E94" s="516">
        <f t="shared" si="2"/>
        <v>9.8992799372416137E-4</v>
      </c>
      <c r="F94" s="516">
        <f t="shared" si="2"/>
        <v>6.300380980166876E-3</v>
      </c>
      <c r="G94" s="517">
        <f t="shared" si="2"/>
        <v>4.0290087292926064E-5</v>
      </c>
      <c r="H94" s="517">
        <f t="shared" si="2"/>
        <v>5.2598736194172987E-3</v>
      </c>
      <c r="I94" s="517">
        <f t="shared" si="2"/>
        <v>5.2158019648154514E-3</v>
      </c>
    </row>
    <row r="95" spans="1:9" x14ac:dyDescent="0.2">
      <c r="A95" s="479" t="s">
        <v>345</v>
      </c>
      <c r="B95" s="491" t="s">
        <v>84</v>
      </c>
      <c r="C95" s="491" t="s">
        <v>84</v>
      </c>
      <c r="D95" s="518">
        <f t="shared" si="2"/>
        <v>2.7497984577422039E-3</v>
      </c>
      <c r="E95" s="518">
        <f t="shared" si="2"/>
        <v>1.2388150149806697E-2</v>
      </c>
      <c r="F95" s="518">
        <f t="shared" si="2"/>
        <v>2.4252420758785259E-3</v>
      </c>
      <c r="G95" s="519">
        <f t="shared" si="2"/>
        <v>2.7497984577422039E-3</v>
      </c>
      <c r="H95" s="519">
        <f t="shared" si="2"/>
        <v>4.3773314217210963E-3</v>
      </c>
      <c r="I95" s="519">
        <f t="shared" si="2"/>
        <v>4.3635893156315679E-3</v>
      </c>
    </row>
    <row r="96" spans="1:9" x14ac:dyDescent="0.2">
      <c r="A96" s="478" t="s">
        <v>346</v>
      </c>
      <c r="B96" s="490" t="s">
        <v>84</v>
      </c>
      <c r="C96" s="490" t="s">
        <v>84</v>
      </c>
      <c r="D96" s="516">
        <f t="shared" si="2"/>
        <v>1.6523053837695922E-2</v>
      </c>
      <c r="E96" s="516">
        <f t="shared" si="2"/>
        <v>2.3590375322092612E-6</v>
      </c>
      <c r="F96" s="516">
        <f t="shared" si="2"/>
        <v>1.1959890472612881E-3</v>
      </c>
      <c r="G96" s="517">
        <f t="shared" si="2"/>
        <v>1.6523053837695922E-2</v>
      </c>
      <c r="H96" s="517">
        <f t="shared" si="2"/>
        <v>9.6211430728580891E-4</v>
      </c>
      <c r="I96" s="517">
        <f t="shared" si="2"/>
        <v>1.0935034014623154E-3</v>
      </c>
    </row>
    <row r="97" spans="1:9" x14ac:dyDescent="0.2">
      <c r="A97" s="479" t="s">
        <v>347</v>
      </c>
      <c r="B97" s="491" t="s">
        <v>84</v>
      </c>
      <c r="C97" s="491" t="s">
        <v>84</v>
      </c>
      <c r="D97" s="518" t="str">
        <f t="shared" si="2"/>
        <v>-</v>
      </c>
      <c r="E97" s="518">
        <f t="shared" si="2"/>
        <v>7.0256800641693424E-4</v>
      </c>
      <c r="F97" s="518">
        <f t="shared" si="2"/>
        <v>2.784076237495953E-5</v>
      </c>
      <c r="G97" s="519" t="str">
        <f t="shared" si="2"/>
        <v>-</v>
      </c>
      <c r="H97" s="519">
        <f t="shared" si="2"/>
        <v>1.6004392217132361E-4</v>
      </c>
      <c r="I97" s="519">
        <f t="shared" si="2"/>
        <v>1.5869258821610499E-4</v>
      </c>
    </row>
    <row r="98" spans="1:9" s="7" customFormat="1" x14ac:dyDescent="0.2">
      <c r="A98" s="509" t="s">
        <v>348</v>
      </c>
      <c r="B98" s="510" t="s">
        <v>84</v>
      </c>
      <c r="C98" s="510" t="s">
        <v>84</v>
      </c>
      <c r="D98" s="526">
        <f t="shared" si="2"/>
        <v>6.5741513513601343E-2</v>
      </c>
      <c r="E98" s="526">
        <f t="shared" si="2"/>
        <v>7.1296882731091596E-2</v>
      </c>
      <c r="F98" s="526">
        <f t="shared" si="2"/>
        <v>5.3547521909715984E-2</v>
      </c>
      <c r="G98" s="527">
        <f t="shared" si="2"/>
        <v>6.5741513513601343E-2</v>
      </c>
      <c r="H98" s="527">
        <f t="shared" si="2"/>
        <v>5.7025255391621926E-2</v>
      </c>
      <c r="I98" s="527">
        <f t="shared" si="2"/>
        <v>5.709885137979212E-2</v>
      </c>
    </row>
    <row r="99" spans="1:9" x14ac:dyDescent="0.2">
      <c r="A99" s="479" t="s">
        <v>392</v>
      </c>
      <c r="B99" s="491" t="s">
        <v>84</v>
      </c>
      <c r="C99" s="491" t="s">
        <v>84</v>
      </c>
      <c r="D99" s="518" t="str">
        <f t="shared" si="2"/>
        <v>-</v>
      </c>
      <c r="E99" s="518">
        <f t="shared" si="2"/>
        <v>5.0442026918926502E-3</v>
      </c>
      <c r="F99" s="518">
        <f t="shared" si="2"/>
        <v>8.3350826888175765E-3</v>
      </c>
      <c r="G99" s="519" t="str">
        <f t="shared" si="2"/>
        <v>-</v>
      </c>
      <c r="H99" s="519">
        <f t="shared" si="2"/>
        <v>7.6902818853596963E-3</v>
      </c>
      <c r="I99" s="519">
        <f t="shared" si="2"/>
        <v>7.6253488413809021E-3</v>
      </c>
    </row>
    <row r="100" spans="1:9" x14ac:dyDescent="0.2">
      <c r="A100" s="481" t="s">
        <v>349</v>
      </c>
      <c r="B100" s="494" t="s">
        <v>84</v>
      </c>
      <c r="C100" s="494" t="s">
        <v>84</v>
      </c>
      <c r="D100" s="524">
        <f t="shared" si="2"/>
        <v>3.2125579349473798E-2</v>
      </c>
      <c r="E100" s="524">
        <f t="shared" si="2"/>
        <v>4.2468171938897001E-2</v>
      </c>
      <c r="F100" s="524">
        <f t="shared" si="2"/>
        <v>2.8566297135672176E-2</v>
      </c>
      <c r="G100" s="525">
        <f t="shared" si="2"/>
        <v>3.2125579349473798E-2</v>
      </c>
      <c r="H100" s="525">
        <f t="shared" si="2"/>
        <v>3.129017090812819E-2</v>
      </c>
      <c r="I100" s="525">
        <f t="shared" si="2"/>
        <v>3.1297224695475738E-2</v>
      </c>
    </row>
    <row r="101" spans="1:9" x14ac:dyDescent="0.2">
      <c r="A101" s="479" t="s">
        <v>350</v>
      </c>
      <c r="B101" s="491" t="s">
        <v>84</v>
      </c>
      <c r="C101" s="491" t="s">
        <v>84</v>
      </c>
      <c r="D101" s="518">
        <f t="shared" ref="D101:I110" si="3">IF(D29="-","-",D29/D$67)</f>
        <v>3.3615934164127545E-2</v>
      </c>
      <c r="E101" s="518">
        <f t="shared" si="3"/>
        <v>2.3784507616595268E-2</v>
      </c>
      <c r="F101" s="518">
        <f t="shared" si="3"/>
        <v>1.6646141967355789E-2</v>
      </c>
      <c r="G101" s="519">
        <f t="shared" si="3"/>
        <v>3.3615934164127545E-2</v>
      </c>
      <c r="H101" s="519">
        <f t="shared" si="3"/>
        <v>1.8044802692909454E-2</v>
      </c>
      <c r="I101" s="519">
        <f t="shared" si="3"/>
        <v>1.8176277842935476E-2</v>
      </c>
    </row>
    <row r="102" spans="1:9" s="7" customFormat="1" x14ac:dyDescent="0.2">
      <c r="A102" s="503" t="s">
        <v>351</v>
      </c>
      <c r="B102" s="504" t="s">
        <v>84</v>
      </c>
      <c r="C102" s="504" t="s">
        <v>84</v>
      </c>
      <c r="D102" s="522">
        <f t="shared" si="3"/>
        <v>3.0424992640102906E-2</v>
      </c>
      <c r="E102" s="522">
        <f t="shared" si="3"/>
        <v>4.0487626185707254E-2</v>
      </c>
      <c r="F102" s="522">
        <f t="shared" si="3"/>
        <v>1.6296098701083315E-2</v>
      </c>
      <c r="G102" s="523">
        <f t="shared" si="3"/>
        <v>3.0424992640102906E-2</v>
      </c>
      <c r="H102" s="523">
        <f t="shared" si="3"/>
        <v>2.1036082752365289E-2</v>
      </c>
      <c r="I102" s="523">
        <f t="shared" si="3"/>
        <v>2.1115358100791504E-2</v>
      </c>
    </row>
    <row r="103" spans="1:9" x14ac:dyDescent="0.2">
      <c r="A103" s="479" t="s">
        <v>393</v>
      </c>
      <c r="B103" s="491" t="s">
        <v>84</v>
      </c>
      <c r="C103" s="491" t="s">
        <v>84</v>
      </c>
      <c r="D103" s="518">
        <f t="shared" si="3"/>
        <v>3.9230413477688636E-3</v>
      </c>
      <c r="E103" s="518">
        <f t="shared" si="3"/>
        <v>6.2297653731018428E-3</v>
      </c>
      <c r="F103" s="518">
        <f t="shared" si="3"/>
        <v>1.4539837502035191E-4</v>
      </c>
      <c r="G103" s="519">
        <f t="shared" si="3"/>
        <v>3.9230413477688636E-3</v>
      </c>
      <c r="H103" s="519">
        <f t="shared" si="3"/>
        <v>1.337543126245987E-3</v>
      </c>
      <c r="I103" s="519">
        <f t="shared" si="3"/>
        <v>1.3593737365581065E-3</v>
      </c>
    </row>
    <row r="104" spans="1:9" x14ac:dyDescent="0.2">
      <c r="A104" s="478" t="s">
        <v>352</v>
      </c>
      <c r="B104" s="490" t="s">
        <v>84</v>
      </c>
      <c r="C104" s="490" t="s">
        <v>84</v>
      </c>
      <c r="D104" s="516">
        <f t="shared" si="3"/>
        <v>1.3342285004219828E-2</v>
      </c>
      <c r="E104" s="516">
        <f t="shared" si="3"/>
        <v>3.2327456578715712E-2</v>
      </c>
      <c r="F104" s="516">
        <f t="shared" si="3"/>
        <v>1.5777731141185365E-2</v>
      </c>
      <c r="G104" s="517">
        <f t="shared" si="3"/>
        <v>1.3342285004219828E-2</v>
      </c>
      <c r="H104" s="517">
        <f t="shared" si="3"/>
        <v>1.9020413303280224E-2</v>
      </c>
      <c r="I104" s="517">
        <f t="shared" si="3"/>
        <v>1.8972469917061564E-2</v>
      </c>
    </row>
    <row r="105" spans="1:9" x14ac:dyDescent="0.2">
      <c r="A105" s="479" t="s">
        <v>353</v>
      </c>
      <c r="B105" s="491" t="s">
        <v>84</v>
      </c>
      <c r="C105" s="491" t="s">
        <v>84</v>
      </c>
      <c r="D105" s="518">
        <f t="shared" si="3"/>
        <v>1.3159655158255845E-2</v>
      </c>
      <c r="E105" s="518">
        <f t="shared" si="3"/>
        <v>1.9304042338896975E-3</v>
      </c>
      <c r="F105" s="518">
        <f t="shared" si="3"/>
        <v>3.7296918487759502E-4</v>
      </c>
      <c r="G105" s="519">
        <f t="shared" si="3"/>
        <v>1.3159655158255845E-2</v>
      </c>
      <c r="H105" s="519">
        <f t="shared" si="3"/>
        <v>6.7812641761448925E-4</v>
      </c>
      <c r="I105" s="519">
        <f t="shared" si="3"/>
        <v>7.8351444717183289E-4</v>
      </c>
    </row>
    <row r="106" spans="1:9" s="7" customFormat="1" x14ac:dyDescent="0.2">
      <c r="A106" s="503" t="s">
        <v>354</v>
      </c>
      <c r="B106" s="504" t="s">
        <v>84</v>
      </c>
      <c r="C106" s="504" t="s">
        <v>84</v>
      </c>
      <c r="D106" s="522">
        <f t="shared" si="3"/>
        <v>6.7902152918622269E-2</v>
      </c>
      <c r="E106" s="522">
        <f t="shared" si="3"/>
        <v>1.0761520006078027E-2</v>
      </c>
      <c r="F106" s="522">
        <f t="shared" si="3"/>
        <v>0.12091938641129013</v>
      </c>
      <c r="G106" s="523">
        <f t="shared" si="3"/>
        <v>6.7902152918622269E-2</v>
      </c>
      <c r="H106" s="523">
        <f t="shared" si="3"/>
        <v>9.9335526966239401E-2</v>
      </c>
      <c r="I106" s="523">
        <f t="shared" si="3"/>
        <v>9.9070118663934933E-2</v>
      </c>
    </row>
    <row r="107" spans="1:9" x14ac:dyDescent="0.2">
      <c r="A107" s="479" t="s">
        <v>394</v>
      </c>
      <c r="B107" s="491" t="s">
        <v>84</v>
      </c>
      <c r="C107" s="491" t="s">
        <v>84</v>
      </c>
      <c r="D107" s="518">
        <f t="shared" si="3"/>
        <v>1.9525143924928746E-2</v>
      </c>
      <c r="E107" s="518">
        <f t="shared" si="3"/>
        <v>3.4529232842653644E-3</v>
      </c>
      <c r="F107" s="518">
        <f t="shared" si="3"/>
        <v>1.2126970879476642E-2</v>
      </c>
      <c r="G107" s="519">
        <f t="shared" si="3"/>
        <v>1.9525143924928746E-2</v>
      </c>
      <c r="H107" s="519">
        <f t="shared" si="3"/>
        <v>1.0427415231116179E-2</v>
      </c>
      <c r="I107" s="519">
        <f t="shared" si="3"/>
        <v>1.0504232079469555E-2</v>
      </c>
    </row>
    <row r="108" spans="1:9" x14ac:dyDescent="0.2">
      <c r="A108" s="481" t="s">
        <v>355</v>
      </c>
      <c r="B108" s="494" t="s">
        <v>84</v>
      </c>
      <c r="C108" s="494" t="s">
        <v>84</v>
      </c>
      <c r="D108" s="524" t="str">
        <f t="shared" si="3"/>
        <v>-</v>
      </c>
      <c r="E108" s="524">
        <f t="shared" si="3"/>
        <v>1.0232297482822934E-3</v>
      </c>
      <c r="F108" s="524">
        <f t="shared" si="3"/>
        <v>1.2152014576291528E-3</v>
      </c>
      <c r="G108" s="525" t="str">
        <f t="shared" si="3"/>
        <v>-</v>
      </c>
      <c r="H108" s="525">
        <f t="shared" si="3"/>
        <v>1.1775874399838234E-3</v>
      </c>
      <c r="I108" s="525">
        <f t="shared" si="3"/>
        <v>1.1676444576368546E-3</v>
      </c>
    </row>
    <row r="109" spans="1:9" x14ac:dyDescent="0.2">
      <c r="A109" s="480" t="s">
        <v>596</v>
      </c>
      <c r="B109" s="491" t="s">
        <v>84</v>
      </c>
      <c r="C109" s="491" t="s">
        <v>84</v>
      </c>
      <c r="D109" s="518">
        <f t="shared" si="3"/>
        <v>3.2328643615401824E-2</v>
      </c>
      <c r="E109" s="518">
        <f t="shared" si="3"/>
        <v>7.4761996391384603E-4</v>
      </c>
      <c r="F109" s="518">
        <f t="shared" si="3"/>
        <v>2.4821628904429661E-5</v>
      </c>
      <c r="G109" s="519">
        <f t="shared" si="3"/>
        <v>3.2328643615401824E-2</v>
      </c>
      <c r="H109" s="519">
        <f t="shared" si="3"/>
        <v>1.6644363190926369E-4</v>
      </c>
      <c r="I109" s="519">
        <f t="shared" si="3"/>
        <v>4.3800579011291909E-4</v>
      </c>
    </row>
    <row r="110" spans="1:9" x14ac:dyDescent="0.2">
      <c r="A110" s="481" t="s">
        <v>356</v>
      </c>
      <c r="B110" s="490" t="s">
        <v>84</v>
      </c>
      <c r="C110" s="490" t="s">
        <v>84</v>
      </c>
      <c r="D110" s="516" t="str">
        <f t="shared" si="3"/>
        <v>-</v>
      </c>
      <c r="E110" s="516">
        <f t="shared" si="3"/>
        <v>2.5496663391487052E-5</v>
      </c>
      <c r="F110" s="516">
        <f t="shared" si="3"/>
        <v>1.1401489867684994E-5</v>
      </c>
      <c r="G110" s="517" t="str">
        <f t="shared" si="3"/>
        <v>-</v>
      </c>
      <c r="H110" s="517">
        <f t="shared" si="3"/>
        <v>1.416323766364708E-5</v>
      </c>
      <c r="I110" s="517">
        <f t="shared" si="3"/>
        <v>1.4043650092241343E-5</v>
      </c>
    </row>
    <row r="111" spans="1:9" x14ac:dyDescent="0.2">
      <c r="A111" s="480" t="s">
        <v>357</v>
      </c>
      <c r="B111" s="496" t="s">
        <v>84</v>
      </c>
      <c r="C111" s="496" t="s">
        <v>84</v>
      </c>
      <c r="D111" s="528">
        <f t="shared" ref="D111:I120" si="4">IF(D39="-","-",D39/D$67)</f>
        <v>3.9605601003281045E-3</v>
      </c>
      <c r="E111" s="528">
        <f t="shared" si="4"/>
        <v>1.0348232302531755E-3</v>
      </c>
      <c r="F111" s="528">
        <f t="shared" si="4"/>
        <v>5.224117418698087E-3</v>
      </c>
      <c r="G111" s="529">
        <f t="shared" si="4"/>
        <v>3.9605601003281045E-3</v>
      </c>
      <c r="H111" s="529">
        <f t="shared" si="4"/>
        <v>4.4032850998177494E-3</v>
      </c>
      <c r="I111" s="529">
        <f t="shared" si="4"/>
        <v>4.3995469427136362E-3</v>
      </c>
    </row>
    <row r="112" spans="1:9" x14ac:dyDescent="0.2">
      <c r="A112" s="481" t="s">
        <v>358</v>
      </c>
      <c r="B112" s="494" t="s">
        <v>84</v>
      </c>
      <c r="C112" s="494" t="s">
        <v>84</v>
      </c>
      <c r="D112" s="524">
        <f t="shared" si="4"/>
        <v>1.2087805277963595E-2</v>
      </c>
      <c r="E112" s="524">
        <f t="shared" si="4"/>
        <v>4.4311847563082967E-3</v>
      </c>
      <c r="F112" s="524">
        <f t="shared" si="4"/>
        <v>5.5224779620727998E-2</v>
      </c>
      <c r="G112" s="525">
        <f t="shared" si="4"/>
        <v>1.2087805277963595E-2</v>
      </c>
      <c r="H112" s="525">
        <f t="shared" si="4"/>
        <v>4.5272500695491845E-2</v>
      </c>
      <c r="I112" s="525">
        <f t="shared" si="4"/>
        <v>4.4992305077295923E-2</v>
      </c>
    </row>
    <row r="113" spans="1:11" x14ac:dyDescent="0.2">
      <c r="A113" s="480" t="s">
        <v>385</v>
      </c>
      <c r="B113" s="496" t="s">
        <v>84</v>
      </c>
      <c r="C113" s="496" t="s">
        <v>84</v>
      </c>
      <c r="D113" s="528" t="str">
        <f t="shared" si="4"/>
        <v>-</v>
      </c>
      <c r="E113" s="528" t="str">
        <f t="shared" si="4"/>
        <v>-</v>
      </c>
      <c r="F113" s="528">
        <f t="shared" si="4"/>
        <v>1.3204139921671619E-2</v>
      </c>
      <c r="G113" s="529" t="str">
        <f t="shared" si="4"/>
        <v>-</v>
      </c>
      <c r="H113" s="529">
        <f t="shared" si="4"/>
        <v>1.0616977429428636E-2</v>
      </c>
      <c r="I113" s="529">
        <f t="shared" si="4"/>
        <v>1.052733277496423E-2</v>
      </c>
    </row>
    <row r="114" spans="1:11" x14ac:dyDescent="0.2">
      <c r="A114" s="481" t="s">
        <v>386</v>
      </c>
      <c r="B114" s="494" t="s">
        <v>84</v>
      </c>
      <c r="C114" s="494" t="s">
        <v>84</v>
      </c>
      <c r="D114" s="524" t="str">
        <f t="shared" si="4"/>
        <v>-</v>
      </c>
      <c r="E114" s="524" t="str">
        <f t="shared" si="4"/>
        <v>-</v>
      </c>
      <c r="F114" s="524">
        <f t="shared" si="4"/>
        <v>3.3887953994314518E-2</v>
      </c>
      <c r="G114" s="525" t="str">
        <f t="shared" si="4"/>
        <v>-</v>
      </c>
      <c r="H114" s="525">
        <f t="shared" si="4"/>
        <v>2.7248093766156094E-2</v>
      </c>
      <c r="I114" s="525">
        <f t="shared" si="4"/>
        <v>2.701802395893298E-2</v>
      </c>
    </row>
    <row r="115" spans="1:11" s="7" customFormat="1" x14ac:dyDescent="0.2">
      <c r="A115" s="506" t="s">
        <v>409</v>
      </c>
      <c r="B115" s="507" t="s">
        <v>84</v>
      </c>
      <c r="C115" s="507" t="s">
        <v>84</v>
      </c>
      <c r="D115" s="530">
        <f t="shared" si="4"/>
        <v>1.1414226249519426E-3</v>
      </c>
      <c r="E115" s="530">
        <f t="shared" si="4"/>
        <v>8.4255557667381343E-3</v>
      </c>
      <c r="F115" s="530">
        <f t="shared" si="4"/>
        <v>1.0236636768841538E-2</v>
      </c>
      <c r="G115" s="531">
        <f t="shared" si="4"/>
        <v>1.1414226249519426E-3</v>
      </c>
      <c r="H115" s="531">
        <f t="shared" si="4"/>
        <v>9.8817814284456323E-3</v>
      </c>
      <c r="I115" s="531">
        <f t="shared" si="4"/>
        <v>9.8079820396796431E-3</v>
      </c>
    </row>
    <row r="116" spans="1:11" s="47" customFormat="1" x14ac:dyDescent="0.2">
      <c r="A116" s="481" t="s">
        <v>395</v>
      </c>
      <c r="B116" s="494" t="s">
        <v>84</v>
      </c>
      <c r="C116" s="494" t="s">
        <v>84</v>
      </c>
      <c r="D116" s="524" t="str">
        <f t="shared" si="4"/>
        <v>-</v>
      </c>
      <c r="E116" s="524">
        <f t="shared" si="4"/>
        <v>1.5892995961408524E-3</v>
      </c>
      <c r="F116" s="524">
        <f t="shared" si="4"/>
        <v>1.3800477481580784E-3</v>
      </c>
      <c r="G116" s="525" t="str">
        <f t="shared" si="4"/>
        <v>-</v>
      </c>
      <c r="H116" s="525">
        <f t="shared" si="4"/>
        <v>1.4210476572564985E-3</v>
      </c>
      <c r="I116" s="525">
        <f t="shared" si="4"/>
        <v>1.409049013851728E-3</v>
      </c>
    </row>
    <row r="117" spans="1:11" x14ac:dyDescent="0.2">
      <c r="A117" s="480" t="s">
        <v>467</v>
      </c>
      <c r="B117" s="496" t="s">
        <v>84</v>
      </c>
      <c r="C117" s="496" t="s">
        <v>84</v>
      </c>
      <c r="D117" s="528">
        <f t="shared" si="4"/>
        <v>1.1414226249519426E-3</v>
      </c>
      <c r="E117" s="528">
        <f t="shared" si="4"/>
        <v>6.8362561705972826E-3</v>
      </c>
      <c r="F117" s="528">
        <f t="shared" si="4"/>
        <v>8.8565891385539008E-3</v>
      </c>
      <c r="G117" s="529">
        <f t="shared" si="4"/>
        <v>1.1414226249519426E-3</v>
      </c>
      <c r="H117" s="529">
        <f t="shared" si="4"/>
        <v>8.4607337711891332E-3</v>
      </c>
      <c r="I117" s="529">
        <f t="shared" si="4"/>
        <v>8.3989330258279152E-3</v>
      </c>
    </row>
    <row r="118" spans="1:11" s="7" customFormat="1" x14ac:dyDescent="0.2">
      <c r="A118" s="509" t="s">
        <v>359</v>
      </c>
      <c r="B118" s="510" t="s">
        <v>84</v>
      </c>
      <c r="C118" s="510" t="s">
        <v>84</v>
      </c>
      <c r="D118" s="526">
        <f t="shared" si="4"/>
        <v>0.32185909859744527</v>
      </c>
      <c r="E118" s="526">
        <f t="shared" si="4"/>
        <v>0.24044557282272946</v>
      </c>
      <c r="F118" s="526">
        <f t="shared" si="4"/>
        <v>0.24024911571594465</v>
      </c>
      <c r="G118" s="527">
        <f t="shared" si="4"/>
        <v>0.32185909859744527</v>
      </c>
      <c r="H118" s="527">
        <f t="shared" si="4"/>
        <v>0.24028760872365473</v>
      </c>
      <c r="I118" s="527">
        <f t="shared" si="4"/>
        <v>0.24097635917758448</v>
      </c>
    </row>
    <row r="119" spans="1:11" s="7" customFormat="1" x14ac:dyDescent="0.2">
      <c r="A119" s="480" t="s">
        <v>396</v>
      </c>
      <c r="B119" s="496" t="s">
        <v>84</v>
      </c>
      <c r="C119" s="496" t="s">
        <v>84</v>
      </c>
      <c r="D119" s="528">
        <f t="shared" si="4"/>
        <v>3.016675766624366E-2</v>
      </c>
      <c r="E119" s="528">
        <f t="shared" si="4"/>
        <v>2.8243358944511063E-2</v>
      </c>
      <c r="F119" s="528">
        <f t="shared" si="4"/>
        <v>2.7470932433531634E-2</v>
      </c>
      <c r="G119" s="529">
        <f t="shared" si="4"/>
        <v>3.016675766624366E-2</v>
      </c>
      <c r="H119" s="529">
        <f t="shared" si="4"/>
        <v>2.7622278373499246E-2</v>
      </c>
      <c r="I119" s="529">
        <f t="shared" si="4"/>
        <v>2.7643762733667285E-2</v>
      </c>
    </row>
    <row r="120" spans="1:11" x14ac:dyDescent="0.2">
      <c r="A120" s="478" t="s">
        <v>360</v>
      </c>
      <c r="B120" s="490" t="s">
        <v>84</v>
      </c>
      <c r="C120" s="490" t="s">
        <v>84</v>
      </c>
      <c r="D120" s="516">
        <f t="shared" si="4"/>
        <v>2.5360539797240469E-2</v>
      </c>
      <c r="E120" s="516">
        <f t="shared" si="4"/>
        <v>1.9316440708801747E-2</v>
      </c>
      <c r="F120" s="516">
        <f t="shared" si="4"/>
        <v>1.6422602208703303E-2</v>
      </c>
      <c r="G120" s="517">
        <f t="shared" si="4"/>
        <v>2.5360539797240469E-2</v>
      </c>
      <c r="H120" s="517">
        <f t="shared" si="4"/>
        <v>1.6989608505124154E-2</v>
      </c>
      <c r="I120" s="517">
        <f t="shared" si="4"/>
        <v>1.7060288625545893E-2</v>
      </c>
      <c r="K120" s="267"/>
    </row>
    <row r="121" spans="1:11" x14ac:dyDescent="0.2">
      <c r="A121" s="479" t="s">
        <v>361</v>
      </c>
      <c r="B121" s="491" t="s">
        <v>84</v>
      </c>
      <c r="C121" s="491" t="s">
        <v>84</v>
      </c>
      <c r="D121" s="518">
        <f t="shared" ref="D121:I130" si="5">IF(D49="-","-",D49/D$67)</f>
        <v>0.20272481637764889</v>
      </c>
      <c r="E121" s="518">
        <f t="shared" si="5"/>
        <v>0.12235107577811953</v>
      </c>
      <c r="F121" s="518">
        <f t="shared" si="5"/>
        <v>0.15137999307395411</v>
      </c>
      <c r="G121" s="519">
        <f t="shared" si="5"/>
        <v>0.20272481637764889</v>
      </c>
      <c r="H121" s="519">
        <f t="shared" si="5"/>
        <v>0.14569219175512019</v>
      </c>
      <c r="I121" s="519">
        <f t="shared" si="5"/>
        <v>0.14617374773126646</v>
      </c>
    </row>
    <row r="122" spans="1:11" x14ac:dyDescent="0.2">
      <c r="A122" s="478" t="s">
        <v>362</v>
      </c>
      <c r="B122" s="490" t="s">
        <v>84</v>
      </c>
      <c r="C122" s="490" t="s">
        <v>84</v>
      </c>
      <c r="D122" s="516">
        <f t="shared" si="5"/>
        <v>1.6623400640743722E-2</v>
      </c>
      <c r="E122" s="516">
        <f t="shared" si="5"/>
        <v>2.098442970944123E-2</v>
      </c>
      <c r="F122" s="516">
        <f t="shared" si="5"/>
        <v>9.6425225990570945E-3</v>
      </c>
      <c r="G122" s="517">
        <f t="shared" si="5"/>
        <v>1.6623400640743722E-2</v>
      </c>
      <c r="H122" s="517">
        <f t="shared" si="5"/>
        <v>1.1864807192607213E-2</v>
      </c>
      <c r="I122" s="517">
        <f t="shared" si="5"/>
        <v>1.1904986468510377E-2</v>
      </c>
    </row>
    <row r="123" spans="1:11" x14ac:dyDescent="0.2">
      <c r="A123" s="479" t="s">
        <v>363</v>
      </c>
      <c r="B123" s="491" t="s">
        <v>84</v>
      </c>
      <c r="C123" s="491" t="s">
        <v>84</v>
      </c>
      <c r="D123" s="518">
        <f t="shared" si="5"/>
        <v>3.4467535277171259E-2</v>
      </c>
      <c r="E123" s="518">
        <f t="shared" si="5"/>
        <v>2.7639074333233461E-2</v>
      </c>
      <c r="F123" s="518">
        <f t="shared" si="5"/>
        <v>1.0483332057717813E-2</v>
      </c>
      <c r="G123" s="519">
        <f t="shared" si="5"/>
        <v>3.4467535277171259E-2</v>
      </c>
      <c r="H123" s="519">
        <f t="shared" si="5"/>
        <v>1.3844754556591109E-2</v>
      </c>
      <c r="I123" s="519">
        <f t="shared" si="5"/>
        <v>1.4018883404851357E-2</v>
      </c>
    </row>
    <row r="124" spans="1:11" x14ac:dyDescent="0.2">
      <c r="A124" s="478" t="s">
        <v>364</v>
      </c>
      <c r="B124" s="490" t="s">
        <v>84</v>
      </c>
      <c r="C124" s="490" t="s">
        <v>84</v>
      </c>
      <c r="D124" s="516">
        <f t="shared" si="5"/>
        <v>1.2516059968255642E-2</v>
      </c>
      <c r="E124" s="516">
        <f t="shared" si="5"/>
        <v>2.1911192864915739E-2</v>
      </c>
      <c r="F124" s="516">
        <f t="shared" si="5"/>
        <v>2.4849733342980684E-2</v>
      </c>
      <c r="G124" s="517">
        <f t="shared" si="5"/>
        <v>1.2516059968255642E-2</v>
      </c>
      <c r="H124" s="517">
        <f t="shared" si="5"/>
        <v>2.4273968340712798E-2</v>
      </c>
      <c r="I124" s="517">
        <f t="shared" si="5"/>
        <v>2.4174690213743109E-2</v>
      </c>
    </row>
    <row r="125" spans="1:11" s="7" customFormat="1" x14ac:dyDescent="0.2">
      <c r="A125" s="477" t="s">
        <v>365</v>
      </c>
      <c r="B125" s="501" t="s">
        <v>84</v>
      </c>
      <c r="C125" s="501" t="s">
        <v>84</v>
      </c>
      <c r="D125" s="520">
        <f t="shared" si="5"/>
        <v>0.13607066560771258</v>
      </c>
      <c r="E125" s="520">
        <f t="shared" si="5"/>
        <v>0.16841725833955309</v>
      </c>
      <c r="F125" s="520">
        <f t="shared" si="5"/>
        <v>0.14549071979209985</v>
      </c>
      <c r="G125" s="521">
        <f t="shared" si="5"/>
        <v>0.13607066560771258</v>
      </c>
      <c r="H125" s="521">
        <f t="shared" si="5"/>
        <v>0.1499828472709733</v>
      </c>
      <c r="I125" s="521">
        <f t="shared" si="5"/>
        <v>0.14986537949576709</v>
      </c>
    </row>
    <row r="126" spans="1:11" s="7" customFormat="1" x14ac:dyDescent="0.2">
      <c r="A126" s="478" t="s">
        <v>397</v>
      </c>
      <c r="B126" s="490" t="s">
        <v>84</v>
      </c>
      <c r="C126" s="490" t="s">
        <v>84</v>
      </c>
      <c r="D126" s="516" t="str">
        <f t="shared" si="5"/>
        <v>-</v>
      </c>
      <c r="E126" s="516">
        <f t="shared" si="5"/>
        <v>2.1633220657068246E-3</v>
      </c>
      <c r="F126" s="516">
        <f t="shared" si="5"/>
        <v>1.0629778890309039E-2</v>
      </c>
      <c r="G126" s="517" t="str">
        <f t="shared" si="5"/>
        <v>-</v>
      </c>
      <c r="H126" s="517">
        <f t="shared" si="5"/>
        <v>8.9708976861315268E-3</v>
      </c>
      <c r="I126" s="517">
        <f t="shared" si="5"/>
        <v>8.8951517378468778E-3</v>
      </c>
    </row>
    <row r="127" spans="1:11" x14ac:dyDescent="0.2">
      <c r="A127" s="480" t="s">
        <v>366</v>
      </c>
      <c r="B127" s="491" t="s">
        <v>84</v>
      </c>
      <c r="C127" s="491" t="s">
        <v>84</v>
      </c>
      <c r="D127" s="518">
        <f t="shared" si="5"/>
        <v>3.8547262771047808E-2</v>
      </c>
      <c r="E127" s="518">
        <f t="shared" si="5"/>
        <v>4.8370669104147244E-5</v>
      </c>
      <c r="F127" s="518">
        <f t="shared" si="5"/>
        <v>2.1485766951143252E-3</v>
      </c>
      <c r="G127" s="519">
        <f t="shared" si="5"/>
        <v>3.8547262771047808E-2</v>
      </c>
      <c r="H127" s="519">
        <f t="shared" si="5"/>
        <v>1.737071342354683E-3</v>
      </c>
      <c r="I127" s="519">
        <f t="shared" si="5"/>
        <v>2.0478789063085238E-3</v>
      </c>
    </row>
    <row r="128" spans="1:11" x14ac:dyDescent="0.2">
      <c r="A128" s="481" t="s">
        <v>367</v>
      </c>
      <c r="B128" s="490" t="s">
        <v>84</v>
      </c>
      <c r="C128" s="490" t="s">
        <v>84</v>
      </c>
      <c r="D128" s="516">
        <f t="shared" si="5"/>
        <v>3.7058755512883183E-3</v>
      </c>
      <c r="E128" s="516">
        <f t="shared" si="5"/>
        <v>6.351740286632368E-2</v>
      </c>
      <c r="F128" s="516">
        <f t="shared" si="5"/>
        <v>7.9478625551012899E-2</v>
      </c>
      <c r="G128" s="517">
        <f t="shared" si="5"/>
        <v>3.7058755512883183E-3</v>
      </c>
      <c r="H128" s="517">
        <f t="shared" si="5"/>
        <v>7.6351252110095691E-2</v>
      </c>
      <c r="I128" s="517">
        <f t="shared" si="5"/>
        <v>7.5737869466745614E-2</v>
      </c>
    </row>
    <row r="129" spans="1:9" x14ac:dyDescent="0.2">
      <c r="A129" s="480" t="s">
        <v>368</v>
      </c>
      <c r="B129" s="491" t="s">
        <v>84</v>
      </c>
      <c r="C129" s="491" t="s">
        <v>84</v>
      </c>
      <c r="D129" s="518">
        <f t="shared" si="5"/>
        <v>8.7604628876931726E-2</v>
      </c>
      <c r="E129" s="518">
        <f t="shared" si="5"/>
        <v>9.0184949892066879E-2</v>
      </c>
      <c r="F129" s="518">
        <f t="shared" si="5"/>
        <v>4.4544333296350026E-2</v>
      </c>
      <c r="G129" s="519">
        <f t="shared" si="5"/>
        <v>8.7604628876931726E-2</v>
      </c>
      <c r="H129" s="519">
        <f t="shared" si="5"/>
        <v>5.3486959798754806E-2</v>
      </c>
      <c r="I129" s="519">
        <f t="shared" si="5"/>
        <v>5.3775032998116236E-2</v>
      </c>
    </row>
    <row r="130" spans="1:9" x14ac:dyDescent="0.2">
      <c r="A130" s="481" t="s">
        <v>369</v>
      </c>
      <c r="B130" s="490" t="s">
        <v>84</v>
      </c>
      <c r="C130" s="490" t="s">
        <v>84</v>
      </c>
      <c r="D130" s="516">
        <f t="shared" si="5"/>
        <v>6.2128984084447222E-3</v>
      </c>
      <c r="E130" s="516">
        <f t="shared" si="5"/>
        <v>1.0502096498711901E-2</v>
      </c>
      <c r="F130" s="516">
        <f t="shared" si="5"/>
        <v>6.1933801978104304E-3</v>
      </c>
      <c r="G130" s="517">
        <f t="shared" si="5"/>
        <v>6.2128984084447222E-3</v>
      </c>
      <c r="H130" s="517">
        <f t="shared" si="5"/>
        <v>7.0376114801501324E-3</v>
      </c>
      <c r="I130" s="517">
        <f t="shared" si="5"/>
        <v>7.0306479993631783E-3</v>
      </c>
    </row>
    <row r="131" spans="1:9" x14ac:dyDescent="0.2">
      <c r="A131" s="479" t="s">
        <v>387</v>
      </c>
      <c r="B131" s="496" t="s">
        <v>84</v>
      </c>
      <c r="C131" s="496" t="s">
        <v>84</v>
      </c>
      <c r="D131" s="528" t="str">
        <f t="shared" ref="D131:I139" si="6">IF(D59="-","-",D59/D$67)</f>
        <v>-</v>
      </c>
      <c r="E131" s="528">
        <f t="shared" si="6"/>
        <v>2.0011168313463592E-3</v>
      </c>
      <c r="F131" s="528">
        <f t="shared" si="6"/>
        <v>2.496025161503134E-3</v>
      </c>
      <c r="G131" s="529" t="str">
        <f t="shared" si="6"/>
        <v>-</v>
      </c>
      <c r="H131" s="529">
        <f t="shared" si="6"/>
        <v>2.3990548534864793E-3</v>
      </c>
      <c r="I131" s="529">
        <f t="shared" si="6"/>
        <v>2.3787983873866424E-3</v>
      </c>
    </row>
    <row r="132" spans="1:9" s="7" customFormat="1" x14ac:dyDescent="0.2">
      <c r="A132" s="503" t="s">
        <v>370</v>
      </c>
      <c r="B132" s="510" t="s">
        <v>84</v>
      </c>
      <c r="C132" s="510" t="s">
        <v>84</v>
      </c>
      <c r="D132" s="526">
        <f t="shared" si="6"/>
        <v>3.6815924263005541E-2</v>
      </c>
      <c r="E132" s="526">
        <f t="shared" si="6"/>
        <v>6.0572348873437376E-2</v>
      </c>
      <c r="F132" s="526">
        <f t="shared" si="6"/>
        <v>4.5562790011150919E-2</v>
      </c>
      <c r="G132" s="527">
        <f t="shared" si="6"/>
        <v>3.6815924263005541E-2</v>
      </c>
      <c r="H132" s="527">
        <f t="shared" si="6"/>
        <v>4.8503698456847016E-2</v>
      </c>
      <c r="I132" s="527">
        <f t="shared" si="6"/>
        <v>4.840501260314739E-2</v>
      </c>
    </row>
    <row r="133" spans="1:9" s="7" customFormat="1" x14ac:dyDescent="0.2">
      <c r="A133" s="480" t="s">
        <v>468</v>
      </c>
      <c r="B133" s="496" t="s">
        <v>84</v>
      </c>
      <c r="C133" s="496" t="s">
        <v>84</v>
      </c>
      <c r="D133" s="528" t="str">
        <f t="shared" si="6"/>
        <v>-</v>
      </c>
      <c r="E133" s="528">
        <f t="shared" si="6"/>
        <v>3.8505664623032826E-3</v>
      </c>
      <c r="F133" s="528">
        <f t="shared" si="6"/>
        <v>3.6571039309618849E-3</v>
      </c>
      <c r="G133" s="529" t="str">
        <f t="shared" si="6"/>
        <v>-</v>
      </c>
      <c r="H133" s="529">
        <f t="shared" si="6"/>
        <v>3.6950102443435383E-3</v>
      </c>
      <c r="I133" s="529">
        <f t="shared" si="6"/>
        <v>3.6638113538119944E-3</v>
      </c>
    </row>
    <row r="134" spans="1:9" x14ac:dyDescent="0.2">
      <c r="A134" s="481" t="s">
        <v>371</v>
      </c>
      <c r="B134" s="494" t="s">
        <v>84</v>
      </c>
      <c r="C134" s="494" t="s">
        <v>84</v>
      </c>
      <c r="D134" s="524">
        <f t="shared" si="6"/>
        <v>2.5044474079299994E-2</v>
      </c>
      <c r="E134" s="524">
        <f t="shared" si="6"/>
        <v>2.0021395324032285E-2</v>
      </c>
      <c r="F134" s="524">
        <f t="shared" si="6"/>
        <v>1.9340646217353045E-2</v>
      </c>
      <c r="G134" s="525">
        <f t="shared" si="6"/>
        <v>2.5044474079299994E-2</v>
      </c>
      <c r="H134" s="525">
        <f t="shared" si="6"/>
        <v>1.9474029373500637E-2</v>
      </c>
      <c r="I134" s="525">
        <f t="shared" si="6"/>
        <v>1.9521063531214883E-2</v>
      </c>
    </row>
    <row r="135" spans="1:9" x14ac:dyDescent="0.2">
      <c r="A135" s="480" t="s">
        <v>372</v>
      </c>
      <c r="B135" s="491" t="s">
        <v>84</v>
      </c>
      <c r="C135" s="491" t="s">
        <v>84</v>
      </c>
      <c r="D135" s="518">
        <f t="shared" si="6"/>
        <v>4.8169025330366743E-3</v>
      </c>
      <c r="E135" s="518">
        <f t="shared" si="6"/>
        <v>6.2878043715465281E-3</v>
      </c>
      <c r="F135" s="518">
        <f t="shared" si="6"/>
        <v>1.4948293940523015E-3</v>
      </c>
      <c r="G135" s="519">
        <f t="shared" si="6"/>
        <v>4.8169025330366743E-3</v>
      </c>
      <c r="H135" s="519">
        <f t="shared" si="6"/>
        <v>2.4339443365876774E-3</v>
      </c>
      <c r="I135" s="519">
        <f t="shared" si="6"/>
        <v>2.4540648902521924E-3</v>
      </c>
    </row>
    <row r="136" spans="1:9" x14ac:dyDescent="0.2">
      <c r="A136" s="481" t="s">
        <v>373</v>
      </c>
      <c r="B136" s="490" t="s">
        <v>84</v>
      </c>
      <c r="C136" s="490" t="s">
        <v>84</v>
      </c>
      <c r="D136" s="516">
        <f t="shared" si="6"/>
        <v>6.3472135392322994E-3</v>
      </c>
      <c r="E136" s="516">
        <f t="shared" si="6"/>
        <v>1.2091961547974581E-2</v>
      </c>
      <c r="F136" s="516">
        <f t="shared" si="6"/>
        <v>8.119543975686273E-3</v>
      </c>
      <c r="G136" s="517">
        <f t="shared" si="6"/>
        <v>6.3472135392322994E-3</v>
      </c>
      <c r="H136" s="517">
        <f t="shared" si="6"/>
        <v>8.8978824239140039E-3</v>
      </c>
      <c r="I136" s="517">
        <f t="shared" si="6"/>
        <v>8.8763458018065993E-3</v>
      </c>
    </row>
    <row r="137" spans="1:9" x14ac:dyDescent="0.2">
      <c r="A137" s="479" t="s">
        <v>374</v>
      </c>
      <c r="B137" s="496" t="s">
        <v>84</v>
      </c>
      <c r="C137" s="496" t="s">
        <v>84</v>
      </c>
      <c r="D137" s="528">
        <f t="shared" si="6"/>
        <v>6.0733411143657162E-4</v>
      </c>
      <c r="E137" s="528">
        <f t="shared" si="6"/>
        <v>1.8320620683874012E-2</v>
      </c>
      <c r="F137" s="528">
        <f t="shared" si="6"/>
        <v>1.2950666375226972E-2</v>
      </c>
      <c r="G137" s="529">
        <f t="shared" si="6"/>
        <v>6.0733411143657162E-4</v>
      </c>
      <c r="H137" s="529">
        <f t="shared" si="6"/>
        <v>1.4002832078501157E-2</v>
      </c>
      <c r="I137" s="529">
        <f t="shared" si="6"/>
        <v>1.3889726932086543E-2</v>
      </c>
    </row>
    <row r="138" spans="1:9" s="7" customFormat="1" x14ac:dyDescent="0.2">
      <c r="A138" s="503" t="s">
        <v>375</v>
      </c>
      <c r="B138" s="510" t="s">
        <v>84</v>
      </c>
      <c r="C138" s="510" t="s">
        <v>84</v>
      </c>
      <c r="D138" s="526">
        <f t="shared" si="6"/>
        <v>3.9662730566285075E-2</v>
      </c>
      <c r="E138" s="526">
        <f t="shared" si="6"/>
        <v>3.4881166222094834E-2</v>
      </c>
      <c r="F138" s="526">
        <f t="shared" si="6"/>
        <v>4.6517078647335071E-2</v>
      </c>
      <c r="G138" s="527">
        <f t="shared" si="6"/>
        <v>3.9662730566285075E-2</v>
      </c>
      <c r="H138" s="527">
        <f t="shared" si="6"/>
        <v>4.4237188019891308E-2</v>
      </c>
      <c r="I138" s="527">
        <f t="shared" si="6"/>
        <v>4.4198563405847532E-2</v>
      </c>
    </row>
    <row r="139" spans="1:9" s="7" customFormat="1" x14ac:dyDescent="0.2">
      <c r="A139" s="776" t="s">
        <v>377</v>
      </c>
      <c r="B139" s="777" t="s">
        <v>84</v>
      </c>
      <c r="C139" s="777" t="s">
        <v>84</v>
      </c>
      <c r="D139" s="778">
        <f t="shared" si="6"/>
        <v>1</v>
      </c>
      <c r="E139" s="778">
        <f t="shared" si="6"/>
        <v>1</v>
      </c>
      <c r="F139" s="778">
        <f t="shared" si="6"/>
        <v>1</v>
      </c>
      <c r="G139" s="779">
        <f t="shared" si="6"/>
        <v>1</v>
      </c>
      <c r="H139" s="779">
        <f t="shared" si="6"/>
        <v>1</v>
      </c>
      <c r="I139" s="779">
        <f t="shared" si="6"/>
        <v>1</v>
      </c>
    </row>
    <row r="140" spans="1:9" ht="15" customHeight="1" x14ac:dyDescent="0.2">
      <c r="A140" s="513" t="s">
        <v>599</v>
      </c>
      <c r="B140" s="3"/>
      <c r="C140" s="212"/>
      <c r="D140" s="3"/>
      <c r="E140" s="3"/>
      <c r="F140" s="212"/>
      <c r="G140" s="3"/>
      <c r="H140" s="3"/>
      <c r="I140" s="3"/>
    </row>
    <row r="141" spans="1:9" ht="15" customHeight="1" x14ac:dyDescent="0.2">
      <c r="A141" s="38" t="s">
        <v>410</v>
      </c>
      <c r="D141" s="3"/>
      <c r="E141" s="3"/>
      <c r="F141" s="212"/>
      <c r="G141" s="3"/>
      <c r="H141" s="3"/>
      <c r="I141" s="3"/>
    </row>
    <row r="142" spans="1:9" x14ac:dyDescent="0.2">
      <c r="A142" s="242" t="s">
        <v>723</v>
      </c>
      <c r="B142" s="3"/>
      <c r="C142" s="212"/>
      <c r="D142" s="3"/>
      <c r="E142" s="3"/>
      <c r="F142" s="212"/>
      <c r="G142" s="3"/>
      <c r="H142" s="3"/>
      <c r="I142" s="3"/>
    </row>
    <row r="145" spans="1:9" ht="16.5" x14ac:dyDescent="0.25">
      <c r="A145" s="88" t="s">
        <v>773</v>
      </c>
    </row>
    <row r="146" spans="1:9" ht="13.5" thickBot="1" x14ac:dyDescent="0.25">
      <c r="A146" s="205"/>
      <c r="I146" s="400" t="s">
        <v>384</v>
      </c>
    </row>
    <row r="147" spans="1:9" x14ac:dyDescent="0.2">
      <c r="A147" s="204" t="s">
        <v>380</v>
      </c>
      <c r="B147" s="482" t="s">
        <v>95</v>
      </c>
      <c r="C147" s="482" t="s">
        <v>535</v>
      </c>
      <c r="D147" s="482" t="s">
        <v>97</v>
      </c>
      <c r="E147" s="482" t="s">
        <v>278</v>
      </c>
      <c r="F147" s="483">
        <v>300000</v>
      </c>
      <c r="G147" s="484" t="s">
        <v>400</v>
      </c>
      <c r="H147" s="484" t="s">
        <v>400</v>
      </c>
      <c r="I147" s="484" t="s">
        <v>389</v>
      </c>
    </row>
    <row r="148" spans="1:9" x14ac:dyDescent="0.2">
      <c r="A148" s="203"/>
      <c r="B148" s="485" t="s">
        <v>35</v>
      </c>
      <c r="C148" s="485" t="s">
        <v>35</v>
      </c>
      <c r="D148" s="485" t="s">
        <v>35</v>
      </c>
      <c r="E148" s="485" t="s">
        <v>35</v>
      </c>
      <c r="F148" s="485" t="s">
        <v>36</v>
      </c>
      <c r="G148" s="486" t="s">
        <v>388</v>
      </c>
      <c r="H148" s="486" t="s">
        <v>293</v>
      </c>
      <c r="I148" s="486" t="s">
        <v>111</v>
      </c>
    </row>
    <row r="149" spans="1:9" ht="13.5" thickBot="1" x14ac:dyDescent="0.25">
      <c r="A149" s="206"/>
      <c r="B149" s="487" t="s">
        <v>534</v>
      </c>
      <c r="C149" s="487" t="s">
        <v>99</v>
      </c>
      <c r="D149" s="487" t="s">
        <v>100</v>
      </c>
      <c r="E149" s="487" t="s">
        <v>279</v>
      </c>
      <c r="F149" s="487" t="s">
        <v>101</v>
      </c>
      <c r="G149" s="488" t="s">
        <v>293</v>
      </c>
      <c r="H149" s="488" t="s">
        <v>101</v>
      </c>
      <c r="I149" s="488" t="s">
        <v>401</v>
      </c>
    </row>
    <row r="151" spans="1:9" x14ac:dyDescent="0.2">
      <c r="A151" s="498" t="s">
        <v>333</v>
      </c>
      <c r="B151" s="499" t="s">
        <v>84</v>
      </c>
      <c r="C151" s="499" t="s">
        <v>84</v>
      </c>
      <c r="D151" s="499">
        <v>109.852299</v>
      </c>
      <c r="E151" s="499">
        <v>151.60736499999999</v>
      </c>
      <c r="F151" s="499">
        <v>112.46803800000001</v>
      </c>
      <c r="G151" s="500">
        <v>109.852299</v>
      </c>
      <c r="H151" s="500">
        <v>119.089101</v>
      </c>
      <c r="I151" s="500">
        <v>119.026062</v>
      </c>
    </row>
    <row r="152" spans="1:9" x14ac:dyDescent="0.2">
      <c r="A152" s="478" t="s">
        <v>334</v>
      </c>
      <c r="B152" s="490" t="s">
        <v>84</v>
      </c>
      <c r="C152" s="490" t="s">
        <v>84</v>
      </c>
      <c r="D152" s="490">
        <v>105.54111899999999</v>
      </c>
      <c r="E152" s="490">
        <v>147.23043799999999</v>
      </c>
      <c r="F152" s="490">
        <v>108.632952</v>
      </c>
      <c r="G152" s="267">
        <v>105.54111899999999</v>
      </c>
      <c r="H152" s="267">
        <v>115.16235399999999</v>
      </c>
      <c r="I152" s="267">
        <v>115.096692</v>
      </c>
    </row>
    <row r="153" spans="1:9" x14ac:dyDescent="0.2">
      <c r="A153" s="479" t="s">
        <v>335</v>
      </c>
      <c r="B153" s="491" t="s">
        <v>84</v>
      </c>
      <c r="C153" s="491" t="s">
        <v>84</v>
      </c>
      <c r="D153" s="491">
        <v>4.2851920000000003</v>
      </c>
      <c r="E153" s="491">
        <v>4.1196650000000004</v>
      </c>
      <c r="F153" s="491">
        <v>2.5877759999999999</v>
      </c>
      <c r="G153" s="492">
        <v>4.2851920000000003</v>
      </c>
      <c r="H153" s="492">
        <v>2.8469199999999999</v>
      </c>
      <c r="I153" s="492">
        <v>2.8567360000000002</v>
      </c>
    </row>
    <row r="154" spans="1:9" x14ac:dyDescent="0.2">
      <c r="A154" s="478" t="s">
        <v>774</v>
      </c>
      <c r="B154" s="490" t="s">
        <v>84</v>
      </c>
      <c r="C154" s="490" t="s">
        <v>84</v>
      </c>
      <c r="D154" s="490">
        <v>2.5988000000000001E-2</v>
      </c>
      <c r="E154" s="490">
        <v>0.25726199999999999</v>
      </c>
      <c r="F154" s="490">
        <v>1.2473099999999999</v>
      </c>
      <c r="G154" s="267">
        <v>2.5988000000000001E-2</v>
      </c>
      <c r="H154" s="267">
        <v>1.0798270000000001</v>
      </c>
      <c r="I154" s="267">
        <v>1.072635</v>
      </c>
    </row>
    <row r="155" spans="1:9" s="7" customFormat="1" x14ac:dyDescent="0.2">
      <c r="A155" s="477" t="s">
        <v>336</v>
      </c>
      <c r="B155" s="501" t="s">
        <v>84</v>
      </c>
      <c r="C155" s="501" t="s">
        <v>84</v>
      </c>
      <c r="D155" s="501">
        <v>32.899118000000001</v>
      </c>
      <c r="E155" s="501">
        <v>39.637515999999998</v>
      </c>
      <c r="F155" s="501">
        <v>29.179092000000001</v>
      </c>
      <c r="G155" s="502">
        <v>32.899118000000001</v>
      </c>
      <c r="H155" s="502">
        <v>30.948307</v>
      </c>
      <c r="I155" s="502">
        <v>30.961621000000001</v>
      </c>
    </row>
    <row r="156" spans="1:9" x14ac:dyDescent="0.2">
      <c r="A156" s="478" t="s">
        <v>342</v>
      </c>
      <c r="B156" s="490" t="s">
        <v>84</v>
      </c>
      <c r="C156" s="490" t="s">
        <v>84</v>
      </c>
      <c r="D156" s="490" t="s">
        <v>84</v>
      </c>
      <c r="E156" s="490">
        <v>0.66861099999999996</v>
      </c>
      <c r="F156" s="490">
        <v>0.58989599999999998</v>
      </c>
      <c r="G156" s="267" t="s">
        <v>84</v>
      </c>
      <c r="H156" s="267">
        <v>0.60321199999999997</v>
      </c>
      <c r="I156" s="267">
        <v>0.59909500000000004</v>
      </c>
    </row>
    <row r="157" spans="1:9" x14ac:dyDescent="0.2">
      <c r="A157" s="479" t="s">
        <v>337</v>
      </c>
      <c r="B157" s="491" t="s">
        <v>84</v>
      </c>
      <c r="C157" s="491" t="s">
        <v>84</v>
      </c>
      <c r="D157" s="491">
        <v>3.6250000000000002E-3</v>
      </c>
      <c r="E157" s="491">
        <v>0.69067900000000004</v>
      </c>
      <c r="F157" s="491">
        <v>0.20130400000000001</v>
      </c>
      <c r="G157" s="492">
        <v>3.6250000000000002E-3</v>
      </c>
      <c r="H157" s="492">
        <v>0.28409000000000001</v>
      </c>
      <c r="I157" s="492">
        <v>0.28217599999999998</v>
      </c>
    </row>
    <row r="158" spans="1:9" x14ac:dyDescent="0.2">
      <c r="A158" s="478" t="s">
        <v>338</v>
      </c>
      <c r="B158" s="490" t="s">
        <v>84</v>
      </c>
      <c r="C158" s="490" t="s">
        <v>84</v>
      </c>
      <c r="D158" s="490">
        <v>32.848039</v>
      </c>
      <c r="E158" s="490">
        <v>35.037163999999997</v>
      </c>
      <c r="F158" s="490">
        <v>27.557426</v>
      </c>
      <c r="G158" s="267">
        <v>32.848039</v>
      </c>
      <c r="H158" s="267">
        <v>28.822747</v>
      </c>
      <c r="I158" s="267">
        <v>28.850218999999999</v>
      </c>
    </row>
    <row r="159" spans="1:9" x14ac:dyDescent="0.2">
      <c r="A159" s="493" t="s">
        <v>339</v>
      </c>
      <c r="B159" s="491" t="s">
        <v>84</v>
      </c>
      <c r="C159" s="491" t="s">
        <v>84</v>
      </c>
      <c r="D159" s="491">
        <v>4.7453000000000002E-2</v>
      </c>
      <c r="E159" s="491">
        <v>0.39080599999999999</v>
      </c>
      <c r="F159" s="491">
        <v>0.69322600000000001</v>
      </c>
      <c r="G159" s="492">
        <v>4.7453000000000002E-2</v>
      </c>
      <c r="H159" s="492">
        <v>0.64206600000000003</v>
      </c>
      <c r="I159" s="492">
        <v>0.63800800000000002</v>
      </c>
    </row>
    <row r="160" spans="1:9" x14ac:dyDescent="0.2">
      <c r="A160" s="478" t="s">
        <v>340</v>
      </c>
      <c r="B160" s="490" t="s">
        <v>84</v>
      </c>
      <c r="C160" s="490" t="s">
        <v>84</v>
      </c>
      <c r="D160" s="490" t="s">
        <v>84</v>
      </c>
      <c r="E160" s="490">
        <v>2.8502550000000002</v>
      </c>
      <c r="F160" s="490">
        <v>0.136604</v>
      </c>
      <c r="G160" s="267" t="s">
        <v>84</v>
      </c>
      <c r="H160" s="267">
        <v>0.59566300000000005</v>
      </c>
      <c r="I160" s="267">
        <v>0.59159799999999996</v>
      </c>
    </row>
    <row r="161" spans="1:9" s="7" customFormat="1" x14ac:dyDescent="0.2">
      <c r="A161" s="477" t="s">
        <v>341</v>
      </c>
      <c r="B161" s="501" t="s">
        <v>84</v>
      </c>
      <c r="C161" s="501" t="s">
        <v>84</v>
      </c>
      <c r="D161" s="501">
        <v>32.592744000000003</v>
      </c>
      <c r="E161" s="501">
        <v>7.7403550000000001</v>
      </c>
      <c r="F161" s="501">
        <v>4.7719509999999996</v>
      </c>
      <c r="G161" s="502">
        <v>32.592744000000003</v>
      </c>
      <c r="H161" s="502">
        <v>5.2741059999999997</v>
      </c>
      <c r="I161" s="502">
        <v>5.4605480000000002</v>
      </c>
    </row>
    <row r="162" spans="1:9" x14ac:dyDescent="0.2">
      <c r="A162" s="478" t="s">
        <v>391</v>
      </c>
      <c r="B162" s="490" t="s">
        <v>84</v>
      </c>
      <c r="C162" s="490" t="s">
        <v>84</v>
      </c>
      <c r="D162" s="490">
        <v>21.318928</v>
      </c>
      <c r="E162" s="490">
        <v>4.0398999999999997E-2</v>
      </c>
      <c r="F162" s="490">
        <v>2.9420000000000002E-2</v>
      </c>
      <c r="G162" s="267">
        <v>21.318928</v>
      </c>
      <c r="H162" s="267">
        <v>3.1278E-2</v>
      </c>
      <c r="I162" s="267">
        <v>0.17655999999999999</v>
      </c>
    </row>
    <row r="163" spans="1:9" x14ac:dyDescent="0.2">
      <c r="A163" s="493" t="s">
        <v>343</v>
      </c>
      <c r="B163" s="491" t="s">
        <v>84</v>
      </c>
      <c r="C163" s="491" t="s">
        <v>84</v>
      </c>
      <c r="D163" s="491" t="s">
        <v>84</v>
      </c>
      <c r="E163" s="491">
        <v>1.6333E-2</v>
      </c>
      <c r="F163" s="491">
        <v>0.20679800000000001</v>
      </c>
      <c r="G163" s="492" t="s">
        <v>84</v>
      </c>
      <c r="H163" s="492">
        <v>0.17457700000000001</v>
      </c>
      <c r="I163" s="492">
        <v>0.17338600000000001</v>
      </c>
    </row>
    <row r="164" spans="1:9" x14ac:dyDescent="0.2">
      <c r="A164" s="478" t="s">
        <v>344</v>
      </c>
      <c r="B164" s="490" t="s">
        <v>84</v>
      </c>
      <c r="C164" s="490" t="s">
        <v>84</v>
      </c>
      <c r="D164" s="490">
        <v>2.3519000000000002E-2</v>
      </c>
      <c r="E164" s="490">
        <v>0.54010000000000002</v>
      </c>
      <c r="F164" s="490">
        <v>2.8722029999999998</v>
      </c>
      <c r="G164" s="267">
        <v>2.3519000000000002E-2</v>
      </c>
      <c r="H164" s="267">
        <v>2.4776889999999998</v>
      </c>
      <c r="I164" s="267">
        <v>2.4609399999999999</v>
      </c>
    </row>
    <row r="165" spans="1:9" x14ac:dyDescent="0.2">
      <c r="A165" s="479" t="s">
        <v>345</v>
      </c>
      <c r="B165" s="491" t="s">
        <v>84</v>
      </c>
      <c r="C165" s="491" t="s">
        <v>84</v>
      </c>
      <c r="D165" s="491">
        <v>1.6051629999999999</v>
      </c>
      <c r="E165" s="491">
        <v>6.7589180000000004</v>
      </c>
      <c r="F165" s="491">
        <v>1.1056140000000001</v>
      </c>
      <c r="G165" s="492">
        <v>1.6051629999999999</v>
      </c>
      <c r="H165" s="492">
        <v>2.061963</v>
      </c>
      <c r="I165" s="492">
        <v>2.058846</v>
      </c>
    </row>
    <row r="166" spans="1:9" x14ac:dyDescent="0.2">
      <c r="A166" s="478" t="s">
        <v>346</v>
      </c>
      <c r="B166" s="490" t="s">
        <v>84</v>
      </c>
      <c r="C166" s="490" t="s">
        <v>84</v>
      </c>
      <c r="D166" s="490">
        <v>9.6451349999999998</v>
      </c>
      <c r="E166" s="490">
        <v>1.2869999999999999E-3</v>
      </c>
      <c r="F166" s="490">
        <v>0.54522499999999996</v>
      </c>
      <c r="G166" s="267">
        <v>9.6451349999999998</v>
      </c>
      <c r="H166" s="267">
        <v>0.45320899999999997</v>
      </c>
      <c r="I166" s="267">
        <v>0.51594099999999998</v>
      </c>
    </row>
    <row r="167" spans="1:9" x14ac:dyDescent="0.2">
      <c r="A167" s="479" t="s">
        <v>347</v>
      </c>
      <c r="B167" s="491" t="s">
        <v>84</v>
      </c>
      <c r="C167" s="491" t="s">
        <v>84</v>
      </c>
      <c r="D167" s="491" t="s">
        <v>84</v>
      </c>
      <c r="E167" s="491">
        <v>0.38331799999999999</v>
      </c>
      <c r="F167" s="491">
        <v>1.2692E-2</v>
      </c>
      <c r="G167" s="492" t="s">
        <v>84</v>
      </c>
      <c r="H167" s="492">
        <v>7.5388999999999998E-2</v>
      </c>
      <c r="I167" s="492">
        <v>7.4874999999999997E-2</v>
      </c>
    </row>
    <row r="168" spans="1:9" s="7" customFormat="1" x14ac:dyDescent="0.2">
      <c r="A168" s="509" t="s">
        <v>348</v>
      </c>
      <c r="B168" s="510" t="s">
        <v>84</v>
      </c>
      <c r="C168" s="510" t="s">
        <v>84</v>
      </c>
      <c r="D168" s="510">
        <v>38.375836999999997</v>
      </c>
      <c r="E168" s="510">
        <v>38.899253000000002</v>
      </c>
      <c r="F168" s="510">
        <v>24.411117999999998</v>
      </c>
      <c r="G168" s="511">
        <v>38.375836999999997</v>
      </c>
      <c r="H168" s="511">
        <v>26.862024999999999</v>
      </c>
      <c r="I168" s="511">
        <v>26.940604</v>
      </c>
    </row>
    <row r="169" spans="1:9" x14ac:dyDescent="0.2">
      <c r="A169" s="479" t="s">
        <v>392</v>
      </c>
      <c r="B169" s="491" t="s">
        <v>84</v>
      </c>
      <c r="C169" s="491" t="s">
        <v>84</v>
      </c>
      <c r="D169" s="491" t="s">
        <v>84</v>
      </c>
      <c r="E169" s="491">
        <v>2.752094</v>
      </c>
      <c r="F169" s="491">
        <v>3.7997779999999999</v>
      </c>
      <c r="G169" s="492" t="s">
        <v>84</v>
      </c>
      <c r="H169" s="492">
        <v>3.6225450000000001</v>
      </c>
      <c r="I169" s="492">
        <v>3.5978219999999999</v>
      </c>
    </row>
    <row r="170" spans="1:9" x14ac:dyDescent="0.2">
      <c r="A170" s="481" t="s">
        <v>349</v>
      </c>
      <c r="B170" s="494" t="s">
        <v>84</v>
      </c>
      <c r="C170" s="494" t="s">
        <v>84</v>
      </c>
      <c r="D170" s="494">
        <v>18.752928000000001</v>
      </c>
      <c r="E170" s="494">
        <v>23.170439999999999</v>
      </c>
      <c r="F170" s="494">
        <v>13.022736</v>
      </c>
      <c r="G170" s="495">
        <v>18.752928000000001</v>
      </c>
      <c r="H170" s="495">
        <v>14.739388</v>
      </c>
      <c r="I170" s="495">
        <v>14.766779</v>
      </c>
    </row>
    <row r="171" spans="1:9" x14ac:dyDescent="0.2">
      <c r="A171" s="479" t="s">
        <v>350</v>
      </c>
      <c r="B171" s="491" t="s">
        <v>84</v>
      </c>
      <c r="C171" s="491" t="s">
        <v>84</v>
      </c>
      <c r="D171" s="491">
        <v>19.622907999999999</v>
      </c>
      <c r="E171" s="491">
        <v>12.976718999999999</v>
      </c>
      <c r="F171" s="491">
        <v>7.5886040000000001</v>
      </c>
      <c r="G171" s="492">
        <v>19.622907999999999</v>
      </c>
      <c r="H171" s="492">
        <v>8.5000929999999997</v>
      </c>
      <c r="I171" s="492">
        <v>8.576003</v>
      </c>
    </row>
    <row r="172" spans="1:9" s="7" customFormat="1" x14ac:dyDescent="0.2">
      <c r="A172" s="503" t="s">
        <v>351</v>
      </c>
      <c r="B172" s="504" t="s">
        <v>84</v>
      </c>
      <c r="C172" s="504" t="s">
        <v>84</v>
      </c>
      <c r="D172" s="504">
        <v>17.760228000000001</v>
      </c>
      <c r="E172" s="504">
        <v>22.089863999999999</v>
      </c>
      <c r="F172" s="504">
        <v>7.4290269999999996</v>
      </c>
      <c r="G172" s="505">
        <v>17.760228000000001</v>
      </c>
      <c r="H172" s="505">
        <v>9.9091500000000003</v>
      </c>
      <c r="I172" s="505">
        <v>9.9627309999999998</v>
      </c>
    </row>
    <row r="173" spans="1:9" x14ac:dyDescent="0.2">
      <c r="A173" s="479" t="s">
        <v>393</v>
      </c>
      <c r="B173" s="491" t="s">
        <v>84</v>
      </c>
      <c r="C173" s="491" t="s">
        <v>84</v>
      </c>
      <c r="D173" s="491">
        <v>2.2900269999999998</v>
      </c>
      <c r="E173" s="491">
        <v>3.3989319999999998</v>
      </c>
      <c r="F173" s="491">
        <v>6.6283999999999996E-2</v>
      </c>
      <c r="G173" s="492">
        <v>2.2900269999999998</v>
      </c>
      <c r="H173" s="492">
        <v>0.63005599999999995</v>
      </c>
      <c r="I173" s="492">
        <v>0.64138499999999998</v>
      </c>
    </row>
    <row r="174" spans="1:9" x14ac:dyDescent="0.2">
      <c r="A174" s="478" t="s">
        <v>352</v>
      </c>
      <c r="B174" s="490" t="s">
        <v>84</v>
      </c>
      <c r="C174" s="490" t="s">
        <v>84</v>
      </c>
      <c r="D174" s="490">
        <v>7.788405</v>
      </c>
      <c r="E174" s="490">
        <v>17.637712000000001</v>
      </c>
      <c r="F174" s="490">
        <v>7.1927149999999997</v>
      </c>
      <c r="G174" s="267">
        <v>7.788405</v>
      </c>
      <c r="H174" s="267">
        <v>8.9596590000000003</v>
      </c>
      <c r="I174" s="267">
        <v>8.9516650000000002</v>
      </c>
    </row>
    <row r="175" spans="1:9" x14ac:dyDescent="0.2">
      <c r="A175" s="479" t="s">
        <v>353</v>
      </c>
      <c r="B175" s="491" t="s">
        <v>84</v>
      </c>
      <c r="C175" s="491" t="s">
        <v>84</v>
      </c>
      <c r="D175" s="491">
        <v>7.6817960000000003</v>
      </c>
      <c r="E175" s="491">
        <v>1.05322</v>
      </c>
      <c r="F175" s="491">
        <v>0.17002800000000001</v>
      </c>
      <c r="G175" s="492">
        <v>7.6817960000000003</v>
      </c>
      <c r="H175" s="492">
        <v>0.31943500000000002</v>
      </c>
      <c r="I175" s="492">
        <v>0.36968099999999998</v>
      </c>
    </row>
    <row r="176" spans="1:9" s="7" customFormat="1" x14ac:dyDescent="0.2">
      <c r="A176" s="503" t="s">
        <v>354</v>
      </c>
      <c r="B176" s="504" t="s">
        <v>84</v>
      </c>
      <c r="C176" s="504" t="s">
        <v>84</v>
      </c>
      <c r="D176" s="504">
        <v>39.637081000000002</v>
      </c>
      <c r="E176" s="504">
        <v>5.8714360000000001</v>
      </c>
      <c r="F176" s="504">
        <v>55.124445999999999</v>
      </c>
      <c r="G176" s="505">
        <v>39.637081000000002</v>
      </c>
      <c r="H176" s="505">
        <v>46.792485999999997</v>
      </c>
      <c r="I176" s="505">
        <v>46.743651999999997</v>
      </c>
    </row>
    <row r="177" spans="1:9" x14ac:dyDescent="0.2">
      <c r="A177" s="479" t="s">
        <v>394</v>
      </c>
      <c r="B177" s="491" t="s">
        <v>84</v>
      </c>
      <c r="C177" s="491" t="s">
        <v>84</v>
      </c>
      <c r="D177" s="491">
        <v>11.39757</v>
      </c>
      <c r="E177" s="491">
        <v>1.883899</v>
      </c>
      <c r="F177" s="491">
        <v>5.5284149999999999</v>
      </c>
      <c r="G177" s="492">
        <v>11.39757</v>
      </c>
      <c r="H177" s="492">
        <v>4.9118849999999998</v>
      </c>
      <c r="I177" s="492">
        <v>4.9561479999999998</v>
      </c>
    </row>
    <row r="178" spans="1:9" x14ac:dyDescent="0.2">
      <c r="A178" s="481" t="s">
        <v>355</v>
      </c>
      <c r="B178" s="494" t="s">
        <v>84</v>
      </c>
      <c r="C178" s="494" t="s">
        <v>84</v>
      </c>
      <c r="D178" s="494" t="s">
        <v>84</v>
      </c>
      <c r="E178" s="494">
        <v>0.55827000000000004</v>
      </c>
      <c r="F178" s="494">
        <v>0.553983</v>
      </c>
      <c r="G178" s="495" t="s">
        <v>84</v>
      </c>
      <c r="H178" s="495">
        <v>0.55470799999999998</v>
      </c>
      <c r="I178" s="495">
        <v>0.55092300000000005</v>
      </c>
    </row>
    <row r="179" spans="1:9" x14ac:dyDescent="0.2">
      <c r="A179" s="480" t="s">
        <v>596</v>
      </c>
      <c r="B179" s="491" t="s">
        <v>84</v>
      </c>
      <c r="C179" s="491" t="s">
        <v>84</v>
      </c>
      <c r="D179" s="491">
        <v>18.871466999999999</v>
      </c>
      <c r="E179" s="491">
        <v>0.40789799999999998</v>
      </c>
      <c r="F179" s="491">
        <v>1.1316E-2</v>
      </c>
      <c r="G179" s="492">
        <v>18.871466999999999</v>
      </c>
      <c r="H179" s="492">
        <v>7.8404000000000001E-2</v>
      </c>
      <c r="I179" s="492">
        <v>0.20666200000000001</v>
      </c>
    </row>
    <row r="180" spans="1:9" x14ac:dyDescent="0.2">
      <c r="A180" s="481" t="s">
        <v>356</v>
      </c>
      <c r="B180" s="490" t="s">
        <v>84</v>
      </c>
      <c r="C180" s="490" t="s">
        <v>84</v>
      </c>
      <c r="D180" s="490" t="s">
        <v>84</v>
      </c>
      <c r="E180" s="490">
        <v>1.3911E-2</v>
      </c>
      <c r="F180" s="490">
        <v>5.1980000000000004E-3</v>
      </c>
      <c r="G180" s="267" t="s">
        <v>84</v>
      </c>
      <c r="H180" s="267">
        <v>6.672E-3</v>
      </c>
      <c r="I180" s="267">
        <v>6.6259999999999999E-3</v>
      </c>
    </row>
    <row r="181" spans="1:9" x14ac:dyDescent="0.2">
      <c r="A181" s="480" t="s">
        <v>357</v>
      </c>
      <c r="B181" s="496" t="s">
        <v>84</v>
      </c>
      <c r="C181" s="496" t="s">
        <v>84</v>
      </c>
      <c r="D181" s="496">
        <v>2.311931</v>
      </c>
      <c r="E181" s="496">
        <v>0.56459499999999996</v>
      </c>
      <c r="F181" s="496">
        <v>2.3815580000000001</v>
      </c>
      <c r="G181" s="497">
        <v>2.311931</v>
      </c>
      <c r="H181" s="497">
        <v>2.0741890000000001</v>
      </c>
      <c r="I181" s="497">
        <v>2.075812</v>
      </c>
    </row>
    <row r="182" spans="1:9" x14ac:dyDescent="0.2">
      <c r="A182" s="481" t="s">
        <v>358</v>
      </c>
      <c r="B182" s="494" t="s">
        <v>84</v>
      </c>
      <c r="C182" s="494" t="s">
        <v>84</v>
      </c>
      <c r="D182" s="494">
        <v>7.0561129999999999</v>
      </c>
      <c r="E182" s="494">
        <v>2.4176340000000001</v>
      </c>
      <c r="F182" s="494">
        <v>25.175743000000001</v>
      </c>
      <c r="G182" s="495">
        <v>7.0561129999999999</v>
      </c>
      <c r="H182" s="495">
        <v>21.325832999999999</v>
      </c>
      <c r="I182" s="495">
        <v>21.228446000000002</v>
      </c>
    </row>
    <row r="183" spans="1:9" x14ac:dyDescent="0.2">
      <c r="A183" s="480" t="s">
        <v>385</v>
      </c>
      <c r="B183" s="496" t="s">
        <v>84</v>
      </c>
      <c r="C183" s="496" t="s">
        <v>84</v>
      </c>
      <c r="D183" s="496" t="s">
        <v>84</v>
      </c>
      <c r="E183" s="496" t="s">
        <v>84</v>
      </c>
      <c r="F183" s="496">
        <v>6.0194720000000004</v>
      </c>
      <c r="G183" s="497" t="s">
        <v>84</v>
      </c>
      <c r="H183" s="497">
        <v>5.0011789999999996</v>
      </c>
      <c r="I183" s="497">
        <v>4.967047</v>
      </c>
    </row>
    <row r="184" spans="1:9" x14ac:dyDescent="0.2">
      <c r="A184" s="481" t="s">
        <v>386</v>
      </c>
      <c r="B184" s="494" t="s">
        <v>84</v>
      </c>
      <c r="C184" s="494" t="s">
        <v>84</v>
      </c>
      <c r="D184" s="494" t="s">
        <v>84</v>
      </c>
      <c r="E184" s="494" t="s">
        <v>84</v>
      </c>
      <c r="F184" s="494">
        <v>15.448760999999999</v>
      </c>
      <c r="G184" s="495" t="s">
        <v>84</v>
      </c>
      <c r="H184" s="495">
        <v>12.835348</v>
      </c>
      <c r="I184" s="495">
        <v>12.74775</v>
      </c>
    </row>
    <row r="185" spans="1:9" s="7" customFormat="1" x14ac:dyDescent="0.2">
      <c r="A185" s="506" t="s">
        <v>409</v>
      </c>
      <c r="B185" s="507" t="s">
        <v>84</v>
      </c>
      <c r="C185" s="507" t="s">
        <v>84</v>
      </c>
      <c r="D185" s="507">
        <v>0.66629300000000002</v>
      </c>
      <c r="E185" s="507">
        <v>4.5969449999999998</v>
      </c>
      <c r="F185" s="507">
        <v>4.6666540000000003</v>
      </c>
      <c r="G185" s="508">
        <v>0.66629300000000002</v>
      </c>
      <c r="H185" s="508">
        <v>4.6548610000000004</v>
      </c>
      <c r="I185" s="508">
        <v>4.6276409999999997</v>
      </c>
    </row>
    <row r="186" spans="1:9" s="7" customFormat="1" x14ac:dyDescent="0.2">
      <c r="A186" s="481" t="s">
        <v>395</v>
      </c>
      <c r="B186" s="494" t="s">
        <v>84</v>
      </c>
      <c r="C186" s="494" t="s">
        <v>84</v>
      </c>
      <c r="D186" s="494" t="s">
        <v>84</v>
      </c>
      <c r="E186" s="494">
        <v>0.86711499999999997</v>
      </c>
      <c r="F186" s="494">
        <v>0.62913300000000005</v>
      </c>
      <c r="G186" s="495" t="s">
        <v>84</v>
      </c>
      <c r="H186" s="495">
        <v>0.66939099999999996</v>
      </c>
      <c r="I186" s="495">
        <v>0.66482300000000005</v>
      </c>
    </row>
    <row r="187" spans="1:9" x14ac:dyDescent="0.2">
      <c r="A187" s="480" t="s">
        <v>467</v>
      </c>
      <c r="B187" s="496" t="s">
        <v>84</v>
      </c>
      <c r="C187" s="496" t="s">
        <v>84</v>
      </c>
      <c r="D187" s="496">
        <v>0.66629300000000002</v>
      </c>
      <c r="E187" s="496">
        <v>3.7298300000000002</v>
      </c>
      <c r="F187" s="496">
        <v>4.0375209999999999</v>
      </c>
      <c r="G187" s="497">
        <v>0.66629300000000002</v>
      </c>
      <c r="H187" s="497">
        <v>3.9854699999999998</v>
      </c>
      <c r="I187" s="497">
        <v>3.962818</v>
      </c>
    </row>
    <row r="188" spans="1:9" s="7" customFormat="1" x14ac:dyDescent="0.2">
      <c r="A188" s="509" t="s">
        <v>359</v>
      </c>
      <c r="B188" s="510" t="s">
        <v>84</v>
      </c>
      <c r="C188" s="510" t="s">
        <v>84</v>
      </c>
      <c r="D188" s="510">
        <v>187.88145800000001</v>
      </c>
      <c r="E188" s="510">
        <v>131.18600499999999</v>
      </c>
      <c r="F188" s="510">
        <v>109.524202</v>
      </c>
      <c r="G188" s="511">
        <v>187.88145800000001</v>
      </c>
      <c r="H188" s="511">
        <v>113.188653</v>
      </c>
      <c r="I188" s="511">
        <v>113.69841099999999</v>
      </c>
    </row>
    <row r="189" spans="1:9" s="7" customFormat="1" x14ac:dyDescent="0.2">
      <c r="A189" s="480" t="s">
        <v>396</v>
      </c>
      <c r="B189" s="496" t="s">
        <v>84</v>
      </c>
      <c r="C189" s="496" t="s">
        <v>84</v>
      </c>
      <c r="D189" s="496">
        <v>17.609487999999999</v>
      </c>
      <c r="E189" s="496">
        <v>15.409447</v>
      </c>
      <c r="F189" s="496">
        <v>12.523384</v>
      </c>
      <c r="G189" s="497">
        <v>17.609487999999999</v>
      </c>
      <c r="H189" s="497">
        <v>13.011609</v>
      </c>
      <c r="I189" s="497">
        <v>13.042989</v>
      </c>
    </row>
    <row r="190" spans="1:9" x14ac:dyDescent="0.2">
      <c r="A190" s="478" t="s">
        <v>360</v>
      </c>
      <c r="B190" s="490" t="s">
        <v>84</v>
      </c>
      <c r="C190" s="490" t="s">
        <v>84</v>
      </c>
      <c r="D190" s="490">
        <v>14.803914000000001</v>
      </c>
      <c r="E190" s="490">
        <v>10.538962</v>
      </c>
      <c r="F190" s="490">
        <v>7.4866970000000004</v>
      </c>
      <c r="G190" s="267">
        <v>14.803914000000001</v>
      </c>
      <c r="H190" s="267">
        <v>8.0030380000000001</v>
      </c>
      <c r="I190" s="267">
        <v>8.0494520000000005</v>
      </c>
    </row>
    <row r="191" spans="1:9" x14ac:dyDescent="0.2">
      <c r="A191" s="479" t="s">
        <v>361</v>
      </c>
      <c r="B191" s="491" t="s">
        <v>84</v>
      </c>
      <c r="C191" s="491" t="s">
        <v>84</v>
      </c>
      <c r="D191" s="491">
        <v>118.338221</v>
      </c>
      <c r="E191" s="491">
        <v>66.754187000000002</v>
      </c>
      <c r="F191" s="491">
        <v>69.010755000000003</v>
      </c>
      <c r="G191" s="492">
        <v>118.338221</v>
      </c>
      <c r="H191" s="492">
        <v>68.629019999999997</v>
      </c>
      <c r="I191" s="492">
        <v>68.968271000000001</v>
      </c>
    </row>
    <row r="192" spans="1:9" x14ac:dyDescent="0.2">
      <c r="A192" s="478" t="s">
        <v>362</v>
      </c>
      <c r="B192" s="490" t="s">
        <v>84</v>
      </c>
      <c r="C192" s="490" t="s">
        <v>84</v>
      </c>
      <c r="D192" s="490">
        <v>9.7037119999999994</v>
      </c>
      <c r="E192" s="490">
        <v>11.449009</v>
      </c>
      <c r="F192" s="490">
        <v>4.3958110000000001</v>
      </c>
      <c r="G192" s="267">
        <v>9.7037119999999994</v>
      </c>
      <c r="H192" s="267">
        <v>5.5889749999999996</v>
      </c>
      <c r="I192" s="267">
        <v>5.617057</v>
      </c>
    </row>
    <row r="193" spans="1:9" x14ac:dyDescent="0.2">
      <c r="A193" s="479" t="s">
        <v>363</v>
      </c>
      <c r="B193" s="491" t="s">
        <v>84</v>
      </c>
      <c r="C193" s="491" t="s">
        <v>84</v>
      </c>
      <c r="D193" s="491">
        <v>20.120017000000001</v>
      </c>
      <c r="E193" s="491">
        <v>15.079753</v>
      </c>
      <c r="F193" s="491">
        <v>4.7791170000000003</v>
      </c>
      <c r="G193" s="492">
        <v>20.120017000000001</v>
      </c>
      <c r="H193" s="492">
        <v>6.5216390000000004</v>
      </c>
      <c r="I193" s="492">
        <v>6.6144449999999999</v>
      </c>
    </row>
    <row r="194" spans="1:9" s="47" customFormat="1" x14ac:dyDescent="0.2">
      <c r="A194" s="478" t="s">
        <v>364</v>
      </c>
      <c r="B194" s="490" t="s">
        <v>84</v>
      </c>
      <c r="C194" s="490" t="s">
        <v>84</v>
      </c>
      <c r="D194" s="490">
        <v>7.3061059999999998</v>
      </c>
      <c r="E194" s="490">
        <v>11.954647</v>
      </c>
      <c r="F194" s="490">
        <v>11.328438</v>
      </c>
      <c r="G194" s="267">
        <v>7.3061059999999998</v>
      </c>
      <c r="H194" s="267">
        <v>11.434372</v>
      </c>
      <c r="I194" s="267">
        <v>11.406197000000001</v>
      </c>
    </row>
    <row r="195" spans="1:9" s="7" customFormat="1" x14ac:dyDescent="0.2">
      <c r="A195" s="477" t="s">
        <v>365</v>
      </c>
      <c r="B195" s="501" t="s">
        <v>84</v>
      </c>
      <c r="C195" s="501" t="s">
        <v>84</v>
      </c>
      <c r="D195" s="501">
        <v>79.429647000000003</v>
      </c>
      <c r="E195" s="501">
        <v>91.887686000000002</v>
      </c>
      <c r="F195" s="501">
        <v>66.325967000000006</v>
      </c>
      <c r="G195" s="502">
        <v>79.429647000000003</v>
      </c>
      <c r="H195" s="502">
        <v>70.650154000000001</v>
      </c>
      <c r="I195" s="502">
        <v>70.710070999999999</v>
      </c>
    </row>
    <row r="196" spans="1:9" s="7" customFormat="1" x14ac:dyDescent="0.2">
      <c r="A196" s="478" t="s">
        <v>397</v>
      </c>
      <c r="B196" s="490" t="s">
        <v>84</v>
      </c>
      <c r="C196" s="490" t="s">
        <v>84</v>
      </c>
      <c r="D196" s="490" t="s">
        <v>84</v>
      </c>
      <c r="E196" s="490">
        <v>1.180299</v>
      </c>
      <c r="F196" s="490">
        <v>4.845879</v>
      </c>
      <c r="G196" s="267" t="s">
        <v>84</v>
      </c>
      <c r="H196" s="267">
        <v>4.2257850000000001</v>
      </c>
      <c r="I196" s="267">
        <v>4.1969450000000004</v>
      </c>
    </row>
    <row r="197" spans="1:9" x14ac:dyDescent="0.2">
      <c r="A197" s="479" t="s">
        <v>366</v>
      </c>
      <c r="B197" s="491" t="s">
        <v>84</v>
      </c>
      <c r="C197" s="491" t="s">
        <v>84</v>
      </c>
      <c r="D197" s="491">
        <v>22.501511000000001</v>
      </c>
      <c r="E197" s="491">
        <v>2.6391000000000001E-2</v>
      </c>
      <c r="F197" s="491">
        <v>0.97948800000000003</v>
      </c>
      <c r="G197" s="492">
        <v>22.501511000000001</v>
      </c>
      <c r="H197" s="492">
        <v>0.81825599999999998</v>
      </c>
      <c r="I197" s="492">
        <v>0.96623800000000004</v>
      </c>
    </row>
    <row r="198" spans="1:9" x14ac:dyDescent="0.2">
      <c r="A198" s="478" t="s">
        <v>367</v>
      </c>
      <c r="B198" s="490" t="s">
        <v>84</v>
      </c>
      <c r="C198" s="490" t="s">
        <v>84</v>
      </c>
      <c r="D198" s="490">
        <v>2.1632609999999999</v>
      </c>
      <c r="E198" s="490">
        <v>34.654803999999999</v>
      </c>
      <c r="F198" s="490">
        <v>36.232529</v>
      </c>
      <c r="G198" s="267">
        <v>2.1632609999999999</v>
      </c>
      <c r="H198" s="267">
        <v>35.965631000000002</v>
      </c>
      <c r="I198" s="267">
        <v>35.734938999999997</v>
      </c>
    </row>
    <row r="199" spans="1:9" x14ac:dyDescent="0.2">
      <c r="A199" s="479" t="s">
        <v>368</v>
      </c>
      <c r="B199" s="491" t="s">
        <v>84</v>
      </c>
      <c r="C199" s="491" t="s">
        <v>84</v>
      </c>
      <c r="D199" s="491">
        <v>51.138171999999997</v>
      </c>
      <c r="E199" s="491">
        <v>49.204495999999999</v>
      </c>
      <c r="F199" s="491">
        <v>20.306766</v>
      </c>
      <c r="G199" s="492">
        <v>51.138171999999997</v>
      </c>
      <c r="H199" s="492">
        <v>25.195294000000001</v>
      </c>
      <c r="I199" s="492">
        <v>25.372347000000001</v>
      </c>
    </row>
    <row r="200" spans="1:9" x14ac:dyDescent="0.2">
      <c r="A200" s="478" t="s">
        <v>369</v>
      </c>
      <c r="B200" s="490" t="s">
        <v>84</v>
      </c>
      <c r="C200" s="490" t="s">
        <v>84</v>
      </c>
      <c r="D200" s="490">
        <v>3.626703</v>
      </c>
      <c r="E200" s="490">
        <v>5.7298960000000001</v>
      </c>
      <c r="F200" s="490">
        <v>2.8234240000000002</v>
      </c>
      <c r="G200" s="267">
        <v>3.626703</v>
      </c>
      <c r="H200" s="267">
        <v>3.3151009999999999</v>
      </c>
      <c r="I200" s="267">
        <v>3.3172280000000001</v>
      </c>
    </row>
    <row r="201" spans="1:9" s="47" customFormat="1" x14ac:dyDescent="0.2">
      <c r="A201" s="480" t="s">
        <v>387</v>
      </c>
      <c r="B201" s="496" t="s">
        <v>84</v>
      </c>
      <c r="C201" s="496" t="s">
        <v>84</v>
      </c>
      <c r="D201" s="496" t="s">
        <v>84</v>
      </c>
      <c r="E201" s="496">
        <v>1.0918000000000001</v>
      </c>
      <c r="F201" s="496">
        <v>1.1378820000000001</v>
      </c>
      <c r="G201" s="497" t="s">
        <v>84</v>
      </c>
      <c r="H201" s="497">
        <v>1.1300870000000001</v>
      </c>
      <c r="I201" s="497">
        <v>1.122374</v>
      </c>
    </row>
    <row r="202" spans="1:9" s="7" customFormat="1" x14ac:dyDescent="0.2">
      <c r="A202" s="509" t="s">
        <v>370</v>
      </c>
      <c r="B202" s="510" t="s">
        <v>84</v>
      </c>
      <c r="C202" s="510" t="s">
        <v>84</v>
      </c>
      <c r="D202" s="510">
        <v>21.490864999999999</v>
      </c>
      <c r="E202" s="510">
        <v>33.047995999999998</v>
      </c>
      <c r="F202" s="510">
        <v>20.771058</v>
      </c>
      <c r="G202" s="511">
        <v>21.490864999999999</v>
      </c>
      <c r="H202" s="511">
        <v>22.847904</v>
      </c>
      <c r="I202" s="511">
        <v>22.838643000000001</v>
      </c>
    </row>
    <row r="203" spans="1:9" s="7" customFormat="1" x14ac:dyDescent="0.2">
      <c r="A203" s="480" t="s">
        <v>468</v>
      </c>
      <c r="B203" s="496" t="s">
        <v>84</v>
      </c>
      <c r="C203" s="496" t="s">
        <v>84</v>
      </c>
      <c r="D203" s="496" t="s">
        <v>84</v>
      </c>
      <c r="E203" s="496">
        <v>2.1008520000000002</v>
      </c>
      <c r="F203" s="496">
        <v>1.667192</v>
      </c>
      <c r="G203" s="497" t="s">
        <v>84</v>
      </c>
      <c r="H203" s="497">
        <v>1.740553</v>
      </c>
      <c r="I203" s="497">
        <v>1.728674</v>
      </c>
    </row>
    <row r="204" spans="1:9" x14ac:dyDescent="0.2">
      <c r="A204" s="481" t="s">
        <v>371</v>
      </c>
      <c r="B204" s="494" t="s">
        <v>84</v>
      </c>
      <c r="C204" s="494" t="s">
        <v>84</v>
      </c>
      <c r="D204" s="494">
        <v>14.61942</v>
      </c>
      <c r="E204" s="494">
        <v>10.923582</v>
      </c>
      <c r="F204" s="494">
        <v>8.8169679999999993</v>
      </c>
      <c r="G204" s="495">
        <v>14.61942</v>
      </c>
      <c r="H204" s="495">
        <v>9.1733370000000001</v>
      </c>
      <c r="I204" s="495">
        <v>9.2105049999999995</v>
      </c>
    </row>
    <row r="205" spans="1:9" x14ac:dyDescent="0.2">
      <c r="A205" s="479" t="s">
        <v>372</v>
      </c>
      <c r="B205" s="491" t="s">
        <v>84</v>
      </c>
      <c r="C205" s="491" t="s">
        <v>84</v>
      </c>
      <c r="D205" s="491">
        <v>2.8118080000000001</v>
      </c>
      <c r="E205" s="491">
        <v>3.4305970000000001</v>
      </c>
      <c r="F205" s="491">
        <v>0.68145900000000004</v>
      </c>
      <c r="G205" s="492">
        <v>2.8118080000000001</v>
      </c>
      <c r="H205" s="492">
        <v>1.1465209999999999</v>
      </c>
      <c r="I205" s="492">
        <v>1.1578870000000001</v>
      </c>
    </row>
    <row r="206" spans="1:9" x14ac:dyDescent="0.2">
      <c r="A206" s="478" t="s">
        <v>373</v>
      </c>
      <c r="B206" s="490" t="s">
        <v>84</v>
      </c>
      <c r="C206" s="490" t="s">
        <v>84</v>
      </c>
      <c r="D206" s="490">
        <v>3.7051129999999999</v>
      </c>
      <c r="E206" s="490">
        <v>6.5973189999999997</v>
      </c>
      <c r="F206" s="490">
        <v>3.7015189999999998</v>
      </c>
      <c r="G206" s="267">
        <v>3.7051129999999999</v>
      </c>
      <c r="H206" s="267">
        <v>4.1913910000000003</v>
      </c>
      <c r="I206" s="267">
        <v>4.188072</v>
      </c>
    </row>
    <row r="207" spans="1:9" x14ac:dyDescent="0.2">
      <c r="A207" s="480" t="s">
        <v>374</v>
      </c>
      <c r="B207" s="496" t="s">
        <v>84</v>
      </c>
      <c r="C207" s="496" t="s">
        <v>84</v>
      </c>
      <c r="D207" s="496">
        <v>0.35452400000000001</v>
      </c>
      <c r="E207" s="496">
        <v>9.9956469999999999</v>
      </c>
      <c r="F207" s="496">
        <v>5.9039190000000001</v>
      </c>
      <c r="G207" s="497">
        <v>0.35452400000000001</v>
      </c>
      <c r="H207" s="497">
        <v>6.5961030000000003</v>
      </c>
      <c r="I207" s="497">
        <v>6.5535050000000004</v>
      </c>
    </row>
    <row r="208" spans="1:9" s="7" customFormat="1" x14ac:dyDescent="0.2">
      <c r="A208" s="509" t="s">
        <v>375</v>
      </c>
      <c r="B208" s="510" t="s">
        <v>84</v>
      </c>
      <c r="C208" s="510" t="s">
        <v>84</v>
      </c>
      <c r="D208" s="510">
        <v>23.152650999999999</v>
      </c>
      <c r="E208" s="510">
        <v>19.031005</v>
      </c>
      <c r="F208" s="510">
        <v>21.206095999999999</v>
      </c>
      <c r="G208" s="511">
        <v>23.152650999999999</v>
      </c>
      <c r="H208" s="511">
        <v>20.838144</v>
      </c>
      <c r="I208" s="511">
        <v>20.853940000000001</v>
      </c>
    </row>
    <row r="209" spans="1:9" x14ac:dyDescent="0.2">
      <c r="A209" s="776" t="s">
        <v>377</v>
      </c>
      <c r="B209" s="777" t="s">
        <v>84</v>
      </c>
      <c r="C209" s="777" t="s">
        <v>84</v>
      </c>
      <c r="D209" s="777">
        <f>SUM(D151,D155,D161,D168,D172,D176,D185,D188,D195,D202,D208)</f>
        <v>583.73822100000007</v>
      </c>
      <c r="E209" s="777">
        <f t="shared" ref="E209:I209" si="7">SUM(E151,E155,E161,E168,E172,E176,E185,E188,E195,E202,E208)</f>
        <v>545.59542600000009</v>
      </c>
      <c r="F209" s="777">
        <f t="shared" si="7"/>
        <v>455.87764899999996</v>
      </c>
      <c r="G209" s="777">
        <f t="shared" si="7"/>
        <v>583.73822100000007</v>
      </c>
      <c r="H209" s="777">
        <f t="shared" si="7"/>
        <v>471.05489099999994</v>
      </c>
      <c r="I209" s="777">
        <f t="shared" si="7"/>
        <v>471.82392400000003</v>
      </c>
    </row>
    <row r="210" spans="1:9" ht="15" customHeight="1" x14ac:dyDescent="0.2">
      <c r="A210" s="513" t="s">
        <v>599</v>
      </c>
      <c r="B210" s="3"/>
      <c r="C210" s="212"/>
      <c r="D210" s="3"/>
      <c r="E210" s="3"/>
      <c r="F210" s="212"/>
      <c r="G210" s="3"/>
      <c r="H210" s="3"/>
      <c r="I210" s="3"/>
    </row>
    <row r="211" spans="1:9" ht="15" customHeight="1" x14ac:dyDescent="0.2">
      <c r="A211" s="38" t="s">
        <v>410</v>
      </c>
      <c r="D211" s="3"/>
      <c r="E211" s="3"/>
      <c r="F211" s="212"/>
      <c r="G211" s="3"/>
      <c r="H211" s="3"/>
      <c r="I211" s="3"/>
    </row>
    <row r="212" spans="1:9" x14ac:dyDescent="0.2">
      <c r="A212" s="242" t="s">
        <v>723</v>
      </c>
      <c r="B212" s="3"/>
      <c r="C212" s="212"/>
      <c r="D212" s="3"/>
      <c r="E212" s="3"/>
      <c r="F212" s="212"/>
      <c r="G212" s="3"/>
      <c r="H212" s="3"/>
      <c r="I212" s="3"/>
    </row>
    <row r="214" spans="1:9" ht="87" customHeight="1" x14ac:dyDescent="0.2">
      <c r="A214" s="819" t="s">
        <v>411</v>
      </c>
      <c r="B214" s="820"/>
      <c r="C214" s="820"/>
      <c r="D214" s="820"/>
      <c r="E214" s="820"/>
      <c r="F214" s="820"/>
      <c r="G214" s="820"/>
      <c r="H214" s="820"/>
      <c r="I214" s="821"/>
    </row>
  </sheetData>
  <mergeCells count="1">
    <mergeCell ref="A214:I214"/>
  </mergeCells>
  <printOptions horizontalCentered="1" verticalCentered="1"/>
  <pageMargins left="0.70866141732283472" right="0.70866141732283472" top="0.19685039370078741" bottom="0.19685039370078741" header="0" footer="0"/>
  <pageSetup paperSize="9" scale="50" firstPageNumber="77" fitToHeight="0" orientation="landscape" useFirstPageNumber="1" r:id="rId1"/>
  <headerFooter>
    <oddHeader>&amp;R&amp;12Les groupements à fiscalité propre en 2020</oddHeader>
    <oddFooter>&amp;L&amp;12Direction Générale des Collectivités Locales / DESL&amp;C&amp;12&amp;P&amp;R&amp;12Mise en ligne : avril 2022</oddFooter>
    <evenHeader>&amp;RLes groupements à fiscalité propre en 2019</evenHeader>
    <evenFooter>&amp;LDirection Générale des Collectivités Locales / DESL&amp;C78&amp;RMise en ligne : mai 2021</evenFooter>
    <firstHeader>&amp;RLes groupements à fiscalité propre en 2019</firstHeader>
    <firstFooter>&amp;L&amp;12Direction Générale des Collectivités Locales / DESL&amp;C&amp;12 77&amp;R&amp;12Mise en ligne : mai 2021</firstFooter>
  </headerFooter>
  <rowBreaks count="2" manualBreakCount="2">
    <brk id="72" max="16383" man="1"/>
    <brk id="142"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17"/>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21" x14ac:dyDescent="0.25">
      <c r="A1" s="9" t="s">
        <v>403</v>
      </c>
    </row>
    <row r="2" spans="1:9" ht="18" x14ac:dyDescent="0.25">
      <c r="A2" s="9"/>
    </row>
    <row r="3" spans="1:9" ht="16.5" x14ac:dyDescent="0.25">
      <c r="A3" s="88" t="s">
        <v>775</v>
      </c>
    </row>
    <row r="4" spans="1:9" ht="13.5" thickBot="1" x14ac:dyDescent="0.25">
      <c r="A4" s="205"/>
      <c r="I4" s="400" t="s">
        <v>376</v>
      </c>
    </row>
    <row r="5" spans="1:9" x14ac:dyDescent="0.2">
      <c r="A5" s="204" t="s">
        <v>383</v>
      </c>
      <c r="B5" s="482" t="s">
        <v>95</v>
      </c>
      <c r="C5" s="482" t="s">
        <v>535</v>
      </c>
      <c r="D5" s="482" t="s">
        <v>97</v>
      </c>
      <c r="E5" s="482" t="s">
        <v>278</v>
      </c>
      <c r="F5" s="483">
        <v>300000</v>
      </c>
      <c r="G5" s="484" t="s">
        <v>400</v>
      </c>
      <c r="H5" s="484" t="s">
        <v>400</v>
      </c>
      <c r="I5" s="484" t="s">
        <v>389</v>
      </c>
    </row>
    <row r="6" spans="1:9" x14ac:dyDescent="0.2">
      <c r="A6" s="203"/>
      <c r="B6" s="485" t="s">
        <v>35</v>
      </c>
      <c r="C6" s="485" t="s">
        <v>35</v>
      </c>
      <c r="D6" s="485" t="s">
        <v>35</v>
      </c>
      <c r="E6" s="485" t="s">
        <v>35</v>
      </c>
      <c r="F6" s="485" t="s">
        <v>36</v>
      </c>
      <c r="G6" s="486" t="s">
        <v>388</v>
      </c>
      <c r="H6" s="486" t="s">
        <v>293</v>
      </c>
      <c r="I6" s="486" t="s">
        <v>111</v>
      </c>
    </row>
    <row r="7" spans="1:9" ht="13.5" thickBot="1" x14ac:dyDescent="0.25">
      <c r="A7" s="206"/>
      <c r="B7" s="487" t="s">
        <v>534</v>
      </c>
      <c r="C7" s="487" t="s">
        <v>99</v>
      </c>
      <c r="D7" s="487" t="s">
        <v>100</v>
      </c>
      <c r="E7" s="487" t="s">
        <v>279</v>
      </c>
      <c r="F7" s="487" t="s">
        <v>101</v>
      </c>
      <c r="G7" s="488" t="s">
        <v>293</v>
      </c>
      <c r="H7" s="488" t="s">
        <v>101</v>
      </c>
      <c r="I7" s="488" t="s">
        <v>401</v>
      </c>
    </row>
    <row r="9" spans="1:9" x14ac:dyDescent="0.2">
      <c r="A9" s="498" t="s">
        <v>333</v>
      </c>
      <c r="B9" s="499" t="s">
        <v>84</v>
      </c>
      <c r="C9" s="499" t="s">
        <v>84</v>
      </c>
      <c r="D9" s="499">
        <v>0.86928700000000003</v>
      </c>
      <c r="E9" s="499">
        <v>98.352014999999994</v>
      </c>
      <c r="F9" s="499">
        <v>300.62100199999998</v>
      </c>
      <c r="G9" s="500">
        <v>0.86928700000000003</v>
      </c>
      <c r="H9" s="500">
        <v>398.97301599999997</v>
      </c>
      <c r="I9" s="500">
        <v>399.84230300000002</v>
      </c>
    </row>
    <row r="10" spans="1:9" x14ac:dyDescent="0.2">
      <c r="A10" s="478" t="s">
        <v>334</v>
      </c>
      <c r="B10" s="490" t="s">
        <v>84</v>
      </c>
      <c r="C10" s="490" t="s">
        <v>84</v>
      </c>
      <c r="D10" s="490">
        <v>0.86928700000000003</v>
      </c>
      <c r="E10" s="490">
        <v>98.310063999999997</v>
      </c>
      <c r="F10" s="490">
        <v>294.96339599999999</v>
      </c>
      <c r="G10" s="267">
        <v>0.86928700000000003</v>
      </c>
      <c r="H10" s="267">
        <v>393.27346</v>
      </c>
      <c r="I10" s="267">
        <v>394.14274599999999</v>
      </c>
    </row>
    <row r="11" spans="1:9" x14ac:dyDescent="0.2">
      <c r="A11" s="479" t="s">
        <v>335</v>
      </c>
      <c r="B11" s="491" t="s">
        <v>84</v>
      </c>
      <c r="C11" s="491" t="s">
        <v>84</v>
      </c>
      <c r="D11" s="491" t="s">
        <v>84</v>
      </c>
      <c r="E11" s="491">
        <v>4.1951000000000002E-2</v>
      </c>
      <c r="F11" s="491">
        <v>1.0109999999999999E-2</v>
      </c>
      <c r="G11" s="492" t="s">
        <v>84</v>
      </c>
      <c r="H11" s="492">
        <v>5.2061000000000003E-2</v>
      </c>
      <c r="I11" s="492">
        <v>5.2061000000000003E-2</v>
      </c>
    </row>
    <row r="12" spans="1:9" x14ac:dyDescent="0.2">
      <c r="A12" s="478" t="s">
        <v>774</v>
      </c>
      <c r="B12" s="490" t="s">
        <v>84</v>
      </c>
      <c r="C12" s="490" t="s">
        <v>84</v>
      </c>
      <c r="D12" s="490" t="s">
        <v>84</v>
      </c>
      <c r="E12" s="490" t="s">
        <v>84</v>
      </c>
      <c r="F12" s="490">
        <v>5.6474960000000003</v>
      </c>
      <c r="G12" s="267" t="s">
        <v>84</v>
      </c>
      <c r="H12" s="267">
        <v>5.6474960000000003</v>
      </c>
      <c r="I12" s="267">
        <v>5.6474960000000003</v>
      </c>
    </row>
    <row r="13" spans="1:9" x14ac:dyDescent="0.2">
      <c r="A13" s="477" t="s">
        <v>336</v>
      </c>
      <c r="B13" s="501" t="s">
        <v>84</v>
      </c>
      <c r="C13" s="501" t="s">
        <v>84</v>
      </c>
      <c r="D13" s="501">
        <v>1.1119999999999999E-3</v>
      </c>
      <c r="E13" s="501">
        <v>4.1874229999999999</v>
      </c>
      <c r="F13" s="501">
        <v>20.49089</v>
      </c>
      <c r="G13" s="502">
        <v>1.1119999999999999E-3</v>
      </c>
      <c r="H13" s="502">
        <v>24.678312999999999</v>
      </c>
      <c r="I13" s="502">
        <v>24.679424999999998</v>
      </c>
    </row>
    <row r="14" spans="1:9" x14ac:dyDescent="0.2">
      <c r="A14" s="478" t="s">
        <v>342</v>
      </c>
      <c r="B14" s="490" t="s">
        <v>84</v>
      </c>
      <c r="C14" s="490" t="s">
        <v>84</v>
      </c>
      <c r="D14" s="490" t="s">
        <v>84</v>
      </c>
      <c r="E14" s="490">
        <v>0.95548999999999995</v>
      </c>
      <c r="F14" s="490">
        <v>0.184729</v>
      </c>
      <c r="G14" s="267" t="s">
        <v>84</v>
      </c>
      <c r="H14" s="267">
        <v>1.1402190000000001</v>
      </c>
      <c r="I14" s="267">
        <v>1.1402190000000001</v>
      </c>
    </row>
    <row r="15" spans="1:9" x14ac:dyDescent="0.2">
      <c r="A15" s="479" t="s">
        <v>337</v>
      </c>
      <c r="B15" s="491" t="s">
        <v>84</v>
      </c>
      <c r="C15" s="491" t="s">
        <v>84</v>
      </c>
      <c r="D15" s="491" t="s">
        <v>84</v>
      </c>
      <c r="E15" s="491">
        <v>0.60627600000000004</v>
      </c>
      <c r="F15" s="491">
        <v>0.88200900000000004</v>
      </c>
      <c r="G15" s="492" t="s">
        <v>84</v>
      </c>
      <c r="H15" s="492">
        <v>1.4882839999999999</v>
      </c>
      <c r="I15" s="492">
        <v>1.4882839999999999</v>
      </c>
    </row>
    <row r="16" spans="1:9" x14ac:dyDescent="0.2">
      <c r="A16" s="478" t="s">
        <v>338</v>
      </c>
      <c r="B16" s="490" t="s">
        <v>84</v>
      </c>
      <c r="C16" s="490" t="s">
        <v>84</v>
      </c>
      <c r="D16" s="490" t="s">
        <v>84</v>
      </c>
      <c r="E16" s="490">
        <v>1.6930190000000001</v>
      </c>
      <c r="F16" s="490">
        <v>15.763551</v>
      </c>
      <c r="G16" s="267" t="s">
        <v>84</v>
      </c>
      <c r="H16" s="267">
        <v>17.456568999999998</v>
      </c>
      <c r="I16" s="267">
        <v>17.456568999999998</v>
      </c>
    </row>
    <row r="17" spans="1:9" x14ac:dyDescent="0.2">
      <c r="A17" s="493" t="s">
        <v>339</v>
      </c>
      <c r="B17" s="491" t="s">
        <v>84</v>
      </c>
      <c r="C17" s="491" t="s">
        <v>84</v>
      </c>
      <c r="D17" s="491">
        <v>1.1119999999999999E-3</v>
      </c>
      <c r="E17" s="491">
        <v>6.9042000000000006E-2</v>
      </c>
      <c r="F17" s="491">
        <v>0.773752</v>
      </c>
      <c r="G17" s="492">
        <v>1.1119999999999999E-3</v>
      </c>
      <c r="H17" s="492">
        <v>0.84279400000000004</v>
      </c>
      <c r="I17" s="492">
        <v>0.84390699999999996</v>
      </c>
    </row>
    <row r="18" spans="1:9" x14ac:dyDescent="0.2">
      <c r="A18" s="478" t="s">
        <v>340</v>
      </c>
      <c r="B18" s="490" t="s">
        <v>84</v>
      </c>
      <c r="C18" s="490" t="s">
        <v>84</v>
      </c>
      <c r="D18" s="490" t="s">
        <v>84</v>
      </c>
      <c r="E18" s="490">
        <v>0.86359600000000003</v>
      </c>
      <c r="F18" s="490">
        <v>2.8868499999999999</v>
      </c>
      <c r="G18" s="267" t="s">
        <v>84</v>
      </c>
      <c r="H18" s="267">
        <v>3.7504460000000002</v>
      </c>
      <c r="I18" s="267">
        <v>3.7504460000000002</v>
      </c>
    </row>
    <row r="19" spans="1:9" x14ac:dyDescent="0.2">
      <c r="A19" s="477" t="s">
        <v>341</v>
      </c>
      <c r="B19" s="501" t="s">
        <v>84</v>
      </c>
      <c r="C19" s="501" t="s">
        <v>84</v>
      </c>
      <c r="D19" s="501">
        <v>0.24530199999999999</v>
      </c>
      <c r="E19" s="501">
        <v>40.390957999999998</v>
      </c>
      <c r="F19" s="501">
        <v>154.278122</v>
      </c>
      <c r="G19" s="502">
        <v>0.24530199999999999</v>
      </c>
      <c r="H19" s="502">
        <v>194.66908000000001</v>
      </c>
      <c r="I19" s="502">
        <v>194.91438099999999</v>
      </c>
    </row>
    <row r="20" spans="1:9" x14ac:dyDescent="0.2">
      <c r="A20" s="478" t="s">
        <v>391</v>
      </c>
      <c r="B20" s="490" t="s">
        <v>84</v>
      </c>
      <c r="C20" s="490" t="s">
        <v>84</v>
      </c>
      <c r="D20" s="490" t="s">
        <v>84</v>
      </c>
      <c r="E20" s="490">
        <v>3.6344000000000001E-2</v>
      </c>
      <c r="F20" s="490">
        <v>0.247776</v>
      </c>
      <c r="G20" s="267" t="s">
        <v>84</v>
      </c>
      <c r="H20" s="267">
        <v>0.28411999999999998</v>
      </c>
      <c r="I20" s="267">
        <v>0.28411999999999998</v>
      </c>
    </row>
    <row r="21" spans="1:9" x14ac:dyDescent="0.2">
      <c r="A21" s="493" t="s">
        <v>343</v>
      </c>
      <c r="B21" s="491" t="s">
        <v>84</v>
      </c>
      <c r="C21" s="491" t="s">
        <v>84</v>
      </c>
      <c r="D21" s="491" t="s">
        <v>84</v>
      </c>
      <c r="E21" s="491">
        <v>0.924736</v>
      </c>
      <c r="F21" s="491">
        <v>40.865392</v>
      </c>
      <c r="G21" s="492" t="s">
        <v>84</v>
      </c>
      <c r="H21" s="492">
        <v>41.790128000000003</v>
      </c>
      <c r="I21" s="492">
        <v>41.790128000000003</v>
      </c>
    </row>
    <row r="22" spans="1:9" x14ac:dyDescent="0.2">
      <c r="A22" s="478" t="s">
        <v>344</v>
      </c>
      <c r="B22" s="490" t="s">
        <v>84</v>
      </c>
      <c r="C22" s="490" t="s">
        <v>84</v>
      </c>
      <c r="D22" s="490" t="s">
        <v>84</v>
      </c>
      <c r="E22" s="490" t="s">
        <v>84</v>
      </c>
      <c r="F22" s="490">
        <v>63.392175999999999</v>
      </c>
      <c r="G22" s="267" t="s">
        <v>84</v>
      </c>
      <c r="H22" s="267">
        <v>63.392175999999999</v>
      </c>
      <c r="I22" s="267">
        <v>63.392175999999999</v>
      </c>
    </row>
    <row r="23" spans="1:9" x14ac:dyDescent="0.2">
      <c r="A23" s="479" t="s">
        <v>345</v>
      </c>
      <c r="B23" s="491" t="s">
        <v>84</v>
      </c>
      <c r="C23" s="491" t="s">
        <v>84</v>
      </c>
      <c r="D23" s="491">
        <v>5.3816000000000003E-2</v>
      </c>
      <c r="E23" s="491">
        <v>37.936368999999999</v>
      </c>
      <c r="F23" s="491">
        <v>48.894252999999999</v>
      </c>
      <c r="G23" s="492">
        <v>5.3816000000000003E-2</v>
      </c>
      <c r="H23" s="492">
        <v>86.830622000000005</v>
      </c>
      <c r="I23" s="492">
        <v>86.884438000000003</v>
      </c>
    </row>
    <row r="24" spans="1:9" x14ac:dyDescent="0.2">
      <c r="A24" s="478" t="s">
        <v>346</v>
      </c>
      <c r="B24" s="490" t="s">
        <v>84</v>
      </c>
      <c r="C24" s="490" t="s">
        <v>84</v>
      </c>
      <c r="D24" s="490">
        <v>0.19148599999999999</v>
      </c>
      <c r="E24" s="490">
        <v>4.9104000000000002E-2</v>
      </c>
      <c r="F24" s="490">
        <v>0.87202999999999997</v>
      </c>
      <c r="G24" s="267">
        <v>0.19148599999999999</v>
      </c>
      <c r="H24" s="267">
        <v>0.92113299999999998</v>
      </c>
      <c r="I24" s="267">
        <v>1.112619</v>
      </c>
    </row>
    <row r="25" spans="1:9" x14ac:dyDescent="0.2">
      <c r="A25" s="479" t="s">
        <v>347</v>
      </c>
      <c r="B25" s="491" t="s">
        <v>84</v>
      </c>
      <c r="C25" s="491" t="s">
        <v>84</v>
      </c>
      <c r="D25" s="491" t="s">
        <v>84</v>
      </c>
      <c r="E25" s="491">
        <v>1.4444049999999999</v>
      </c>
      <c r="F25" s="491">
        <v>6.4949999999999999E-3</v>
      </c>
      <c r="G25" s="492" t="s">
        <v>84</v>
      </c>
      <c r="H25" s="492">
        <v>1.4509000000000001</v>
      </c>
      <c r="I25" s="492">
        <v>1.4509000000000001</v>
      </c>
    </row>
    <row r="26" spans="1:9" s="47" customFormat="1" x14ac:dyDescent="0.2">
      <c r="A26" s="509" t="s">
        <v>348</v>
      </c>
      <c r="B26" s="510" t="s">
        <v>84</v>
      </c>
      <c r="C26" s="510" t="s">
        <v>84</v>
      </c>
      <c r="D26" s="510">
        <v>1.747522</v>
      </c>
      <c r="E26" s="510">
        <v>23.279419000000001</v>
      </c>
      <c r="F26" s="510">
        <v>98.142232000000007</v>
      </c>
      <c r="G26" s="511">
        <v>1.747522</v>
      </c>
      <c r="H26" s="511">
        <v>121.421651</v>
      </c>
      <c r="I26" s="511">
        <v>123.169174</v>
      </c>
    </row>
    <row r="27" spans="1:9" s="7" customFormat="1" x14ac:dyDescent="0.2">
      <c r="A27" s="479" t="s">
        <v>392</v>
      </c>
      <c r="B27" s="491" t="s">
        <v>84</v>
      </c>
      <c r="C27" s="491" t="s">
        <v>84</v>
      </c>
      <c r="D27" s="491" t="s">
        <v>84</v>
      </c>
      <c r="E27" s="491">
        <v>1.1996260000000001</v>
      </c>
      <c r="F27" s="491">
        <v>2.5556869999999998</v>
      </c>
      <c r="G27" s="492" t="s">
        <v>84</v>
      </c>
      <c r="H27" s="492">
        <v>3.7553130000000001</v>
      </c>
      <c r="I27" s="492">
        <v>3.7553130000000001</v>
      </c>
    </row>
    <row r="28" spans="1:9" x14ac:dyDescent="0.2">
      <c r="A28" s="481" t="s">
        <v>349</v>
      </c>
      <c r="B28" s="494" t="s">
        <v>84</v>
      </c>
      <c r="C28" s="494" t="s">
        <v>84</v>
      </c>
      <c r="D28" s="494">
        <v>0.23948700000000001</v>
      </c>
      <c r="E28" s="494">
        <v>11.238537000000001</v>
      </c>
      <c r="F28" s="494">
        <v>58.162045999999997</v>
      </c>
      <c r="G28" s="495">
        <v>0.23948700000000001</v>
      </c>
      <c r="H28" s="495">
        <v>69.400582999999997</v>
      </c>
      <c r="I28" s="495">
        <v>69.640071000000006</v>
      </c>
    </row>
    <row r="29" spans="1:9" s="47" customFormat="1" x14ac:dyDescent="0.2">
      <c r="A29" s="479" t="s">
        <v>350</v>
      </c>
      <c r="B29" s="491" t="s">
        <v>84</v>
      </c>
      <c r="C29" s="491" t="s">
        <v>84</v>
      </c>
      <c r="D29" s="491">
        <v>1.508035</v>
      </c>
      <c r="E29" s="491">
        <v>10.841256</v>
      </c>
      <c r="F29" s="491">
        <v>37.424498999999997</v>
      </c>
      <c r="G29" s="492">
        <v>1.508035</v>
      </c>
      <c r="H29" s="492">
        <v>48.265754999999999</v>
      </c>
      <c r="I29" s="492">
        <v>49.773789999999998</v>
      </c>
    </row>
    <row r="30" spans="1:9" x14ac:dyDescent="0.2">
      <c r="A30" s="503" t="s">
        <v>351</v>
      </c>
      <c r="B30" s="504" t="s">
        <v>84</v>
      </c>
      <c r="C30" s="504" t="s">
        <v>84</v>
      </c>
      <c r="D30" s="504">
        <v>2.419381</v>
      </c>
      <c r="E30" s="504">
        <v>43.138984000000001</v>
      </c>
      <c r="F30" s="504">
        <v>95.705462999999995</v>
      </c>
      <c r="G30" s="505">
        <v>2.419381</v>
      </c>
      <c r="H30" s="505">
        <v>138.844446</v>
      </c>
      <c r="I30" s="505">
        <v>141.26382699999999</v>
      </c>
    </row>
    <row r="31" spans="1:9" s="7" customFormat="1" x14ac:dyDescent="0.2">
      <c r="A31" s="479" t="s">
        <v>393</v>
      </c>
      <c r="B31" s="491" t="s">
        <v>84</v>
      </c>
      <c r="C31" s="491" t="s">
        <v>84</v>
      </c>
      <c r="D31" s="491" t="s">
        <v>84</v>
      </c>
      <c r="E31" s="491">
        <v>0.59894000000000003</v>
      </c>
      <c r="F31" s="491">
        <v>3.09E-2</v>
      </c>
      <c r="G31" s="492" t="s">
        <v>84</v>
      </c>
      <c r="H31" s="492">
        <v>0.62983999999999996</v>
      </c>
      <c r="I31" s="492">
        <v>0.62983999999999996</v>
      </c>
    </row>
    <row r="32" spans="1:9" s="47" customFormat="1" x14ac:dyDescent="0.2">
      <c r="A32" s="478" t="s">
        <v>352</v>
      </c>
      <c r="B32" s="490" t="s">
        <v>84</v>
      </c>
      <c r="C32" s="490" t="s">
        <v>84</v>
      </c>
      <c r="D32" s="490">
        <v>2.360582</v>
      </c>
      <c r="E32" s="490">
        <v>41.757249000000002</v>
      </c>
      <c r="F32" s="490">
        <v>94.133055999999996</v>
      </c>
      <c r="G32" s="267">
        <v>2.360582</v>
      </c>
      <c r="H32" s="267">
        <v>135.89030399999999</v>
      </c>
      <c r="I32" s="267">
        <v>138.25088600000001</v>
      </c>
    </row>
    <row r="33" spans="1:9" x14ac:dyDescent="0.2">
      <c r="A33" s="479" t="s">
        <v>353</v>
      </c>
      <c r="B33" s="491" t="s">
        <v>84</v>
      </c>
      <c r="C33" s="491" t="s">
        <v>84</v>
      </c>
      <c r="D33" s="491">
        <v>5.8798999999999997E-2</v>
      </c>
      <c r="E33" s="491">
        <v>0.78279500000000002</v>
      </c>
      <c r="F33" s="491">
        <v>1.541507</v>
      </c>
      <c r="G33" s="492">
        <v>5.8798999999999997E-2</v>
      </c>
      <c r="H33" s="492">
        <v>2.3243019999999999</v>
      </c>
      <c r="I33" s="492">
        <v>2.3831009999999999</v>
      </c>
    </row>
    <row r="34" spans="1:9" x14ac:dyDescent="0.2">
      <c r="A34" s="503" t="s">
        <v>354</v>
      </c>
      <c r="B34" s="504" t="s">
        <v>84</v>
      </c>
      <c r="C34" s="504" t="s">
        <v>84</v>
      </c>
      <c r="D34" s="504">
        <v>2.027574</v>
      </c>
      <c r="E34" s="504">
        <v>3.2975400000000001</v>
      </c>
      <c r="F34" s="504">
        <v>10.920272000000001</v>
      </c>
      <c r="G34" s="505">
        <v>2.027574</v>
      </c>
      <c r="H34" s="505">
        <v>14.217812</v>
      </c>
      <c r="I34" s="505">
        <v>16.245386</v>
      </c>
    </row>
    <row r="35" spans="1:9" s="7" customFormat="1" x14ac:dyDescent="0.2">
      <c r="A35" s="479" t="s">
        <v>394</v>
      </c>
      <c r="B35" s="491" t="s">
        <v>84</v>
      </c>
      <c r="C35" s="491" t="s">
        <v>84</v>
      </c>
      <c r="D35" s="491">
        <v>1.583256</v>
      </c>
      <c r="E35" s="491">
        <v>1.7748619999999999</v>
      </c>
      <c r="F35" s="491">
        <v>1.0418270000000001</v>
      </c>
      <c r="G35" s="492">
        <v>1.583256</v>
      </c>
      <c r="H35" s="492">
        <v>2.8166890000000002</v>
      </c>
      <c r="I35" s="492">
        <v>4.3999449999999998</v>
      </c>
    </row>
    <row r="36" spans="1:9" x14ac:dyDescent="0.2">
      <c r="A36" s="481" t="s">
        <v>355</v>
      </c>
      <c r="B36" s="494" t="s">
        <v>84</v>
      </c>
      <c r="C36" s="494" t="s">
        <v>84</v>
      </c>
      <c r="D36" s="494" t="s">
        <v>84</v>
      </c>
      <c r="E36" s="494">
        <v>0.48292499999999999</v>
      </c>
      <c r="F36" s="494">
        <v>0.56492699999999996</v>
      </c>
      <c r="G36" s="495" t="s">
        <v>84</v>
      </c>
      <c r="H36" s="495">
        <v>1.047852</v>
      </c>
      <c r="I36" s="495">
        <v>1.047852</v>
      </c>
    </row>
    <row r="37" spans="1:9" x14ac:dyDescent="0.2">
      <c r="A37" s="480" t="s">
        <v>596</v>
      </c>
      <c r="B37" s="491" t="s">
        <v>84</v>
      </c>
      <c r="C37" s="491" t="s">
        <v>84</v>
      </c>
      <c r="D37" s="491">
        <v>0.44121100000000002</v>
      </c>
      <c r="E37" s="491">
        <v>2.8081999999999999E-2</v>
      </c>
      <c r="F37" s="491">
        <v>4.4041999999999998E-2</v>
      </c>
      <c r="G37" s="492">
        <v>0.44121100000000002</v>
      </c>
      <c r="H37" s="492">
        <v>7.2124999999999995E-2</v>
      </c>
      <c r="I37" s="492">
        <v>0.51333600000000001</v>
      </c>
    </row>
    <row r="38" spans="1:9" x14ac:dyDescent="0.2">
      <c r="A38" s="481" t="s">
        <v>356</v>
      </c>
      <c r="B38" s="490" t="s">
        <v>84</v>
      </c>
      <c r="C38" s="490" t="s">
        <v>84</v>
      </c>
      <c r="D38" s="490" t="s">
        <v>84</v>
      </c>
      <c r="E38" s="490">
        <v>4.6766000000000002E-2</v>
      </c>
      <c r="F38" s="490" t="s">
        <v>84</v>
      </c>
      <c r="G38" s="267" t="s">
        <v>84</v>
      </c>
      <c r="H38" s="267">
        <v>4.6766000000000002E-2</v>
      </c>
      <c r="I38" s="267">
        <v>4.6766000000000002E-2</v>
      </c>
    </row>
    <row r="39" spans="1:9" x14ac:dyDescent="0.2">
      <c r="A39" s="480" t="s">
        <v>357</v>
      </c>
      <c r="B39" s="496" t="s">
        <v>84</v>
      </c>
      <c r="C39" s="496" t="s">
        <v>84</v>
      </c>
      <c r="D39" s="496">
        <v>3.107E-3</v>
      </c>
      <c r="E39" s="496" t="s">
        <v>84</v>
      </c>
      <c r="F39" s="496">
        <v>0.81681400000000004</v>
      </c>
      <c r="G39" s="497">
        <v>3.107E-3</v>
      </c>
      <c r="H39" s="497">
        <v>0.81681400000000004</v>
      </c>
      <c r="I39" s="497">
        <v>0.81992100000000001</v>
      </c>
    </row>
    <row r="40" spans="1:9" x14ac:dyDescent="0.2">
      <c r="A40" s="481" t="s">
        <v>358</v>
      </c>
      <c r="B40" s="494" t="s">
        <v>84</v>
      </c>
      <c r="C40" s="494" t="s">
        <v>84</v>
      </c>
      <c r="D40" s="494" t="s">
        <v>84</v>
      </c>
      <c r="E40" s="494">
        <v>0.96490500000000001</v>
      </c>
      <c r="F40" s="494">
        <v>4.3342309999999999</v>
      </c>
      <c r="G40" s="495" t="s">
        <v>84</v>
      </c>
      <c r="H40" s="495">
        <v>5.2991359999999998</v>
      </c>
      <c r="I40" s="495">
        <v>5.2991359999999998</v>
      </c>
    </row>
    <row r="41" spans="1:9" x14ac:dyDescent="0.2">
      <c r="A41" s="480" t="s">
        <v>385</v>
      </c>
      <c r="B41" s="496" t="s">
        <v>84</v>
      </c>
      <c r="C41" s="496" t="s">
        <v>84</v>
      </c>
      <c r="D41" s="496" t="s">
        <v>84</v>
      </c>
      <c r="E41" s="496" t="s">
        <v>84</v>
      </c>
      <c r="F41" s="496" t="s">
        <v>84</v>
      </c>
      <c r="G41" s="497" t="s">
        <v>84</v>
      </c>
      <c r="H41" s="497" t="s">
        <v>84</v>
      </c>
      <c r="I41" s="497" t="s">
        <v>84</v>
      </c>
    </row>
    <row r="42" spans="1:9" x14ac:dyDescent="0.2">
      <c r="A42" s="481" t="s">
        <v>386</v>
      </c>
      <c r="B42" s="494" t="s">
        <v>84</v>
      </c>
      <c r="C42" s="494" t="s">
        <v>84</v>
      </c>
      <c r="D42" s="494" t="s">
        <v>84</v>
      </c>
      <c r="E42" s="494" t="s">
        <v>84</v>
      </c>
      <c r="F42" s="494" t="s">
        <v>84</v>
      </c>
      <c r="G42" s="495" t="s">
        <v>84</v>
      </c>
      <c r="H42" s="495" t="s">
        <v>84</v>
      </c>
      <c r="I42" s="495" t="s">
        <v>84</v>
      </c>
    </row>
    <row r="43" spans="1:9" s="47" customFormat="1" x14ac:dyDescent="0.2">
      <c r="A43" s="506" t="s">
        <v>409</v>
      </c>
      <c r="B43" s="507" t="s">
        <v>84</v>
      </c>
      <c r="C43" s="507" t="s">
        <v>84</v>
      </c>
      <c r="D43" s="507">
        <v>1.2514369999999999</v>
      </c>
      <c r="E43" s="507">
        <v>43.065182999999998</v>
      </c>
      <c r="F43" s="507">
        <v>320.533953</v>
      </c>
      <c r="G43" s="508">
        <v>1.2514369999999999</v>
      </c>
      <c r="H43" s="508">
        <v>363.59913599999999</v>
      </c>
      <c r="I43" s="508">
        <v>364.85057399999999</v>
      </c>
    </row>
    <row r="44" spans="1:9" s="7" customFormat="1" x14ac:dyDescent="0.2">
      <c r="A44" s="481" t="s">
        <v>395</v>
      </c>
      <c r="B44" s="494" t="s">
        <v>84</v>
      </c>
      <c r="C44" s="494" t="s">
        <v>84</v>
      </c>
      <c r="D44" s="494">
        <v>0.39690199999999998</v>
      </c>
      <c r="E44" s="494">
        <v>4.2410199999999998</v>
      </c>
      <c r="F44" s="494">
        <v>17.386918000000001</v>
      </c>
      <c r="G44" s="495">
        <v>0.39690199999999998</v>
      </c>
      <c r="H44" s="495">
        <v>21.627938</v>
      </c>
      <c r="I44" s="495">
        <v>22.024839</v>
      </c>
    </row>
    <row r="45" spans="1:9" x14ac:dyDescent="0.2">
      <c r="A45" s="480" t="s">
        <v>467</v>
      </c>
      <c r="B45" s="496" t="s">
        <v>84</v>
      </c>
      <c r="C45" s="496" t="s">
        <v>84</v>
      </c>
      <c r="D45" s="496">
        <v>0.85453599999999996</v>
      </c>
      <c r="E45" s="496">
        <v>38.824162999999999</v>
      </c>
      <c r="F45" s="496">
        <v>303.14703500000002</v>
      </c>
      <c r="G45" s="497">
        <v>0.85453599999999996</v>
      </c>
      <c r="H45" s="497">
        <v>341.97119900000001</v>
      </c>
      <c r="I45" s="497">
        <v>342.82573400000001</v>
      </c>
    </row>
    <row r="46" spans="1:9" s="47" customFormat="1" x14ac:dyDescent="0.2">
      <c r="A46" s="509" t="s">
        <v>359</v>
      </c>
      <c r="B46" s="510" t="s">
        <v>84</v>
      </c>
      <c r="C46" s="510" t="s">
        <v>84</v>
      </c>
      <c r="D46" s="510">
        <v>9.4309469999999997</v>
      </c>
      <c r="E46" s="510">
        <v>189.09972999999999</v>
      </c>
      <c r="F46" s="510">
        <v>1106.12565</v>
      </c>
      <c r="G46" s="511">
        <v>9.4309469999999997</v>
      </c>
      <c r="H46" s="511">
        <v>1295.2253800000001</v>
      </c>
      <c r="I46" s="511">
        <v>1304.6563269999999</v>
      </c>
    </row>
    <row r="47" spans="1:9" s="7" customFormat="1" x14ac:dyDescent="0.2">
      <c r="A47" s="480" t="s">
        <v>396</v>
      </c>
      <c r="B47" s="496" t="s">
        <v>84</v>
      </c>
      <c r="C47" s="496" t="s">
        <v>84</v>
      </c>
      <c r="D47" s="496">
        <v>0.28607700000000003</v>
      </c>
      <c r="E47" s="496">
        <v>18.315044</v>
      </c>
      <c r="F47" s="496">
        <v>86.164259000000001</v>
      </c>
      <c r="G47" s="497">
        <v>0.28607700000000003</v>
      </c>
      <c r="H47" s="497">
        <v>104.479303</v>
      </c>
      <c r="I47" s="497">
        <v>104.76537999999999</v>
      </c>
    </row>
    <row r="48" spans="1:9" s="47" customFormat="1" x14ac:dyDescent="0.2">
      <c r="A48" s="478" t="s">
        <v>360</v>
      </c>
      <c r="B48" s="490" t="s">
        <v>84</v>
      </c>
      <c r="C48" s="490" t="s">
        <v>84</v>
      </c>
      <c r="D48" s="490">
        <v>0.78072299999999994</v>
      </c>
      <c r="E48" s="490">
        <v>23.224869000000002</v>
      </c>
      <c r="F48" s="490">
        <v>111.20572</v>
      </c>
      <c r="G48" s="267">
        <v>0.78072299999999994</v>
      </c>
      <c r="H48" s="267">
        <v>134.430589</v>
      </c>
      <c r="I48" s="267">
        <v>135.21131199999999</v>
      </c>
    </row>
    <row r="49" spans="1:9" x14ac:dyDescent="0.2">
      <c r="A49" s="479" t="s">
        <v>361</v>
      </c>
      <c r="B49" s="491" t="s">
        <v>84</v>
      </c>
      <c r="C49" s="491" t="s">
        <v>84</v>
      </c>
      <c r="D49" s="491">
        <v>2.1799409999999999</v>
      </c>
      <c r="E49" s="491">
        <v>29.009357000000001</v>
      </c>
      <c r="F49" s="491">
        <v>68.984246999999996</v>
      </c>
      <c r="G49" s="492">
        <v>2.1799409999999999</v>
      </c>
      <c r="H49" s="492">
        <v>97.993605000000002</v>
      </c>
      <c r="I49" s="492">
        <v>100.173545</v>
      </c>
    </row>
    <row r="50" spans="1:9" x14ac:dyDescent="0.2">
      <c r="A50" s="478" t="s">
        <v>362</v>
      </c>
      <c r="B50" s="490" t="s">
        <v>84</v>
      </c>
      <c r="C50" s="490" t="s">
        <v>84</v>
      </c>
      <c r="D50" s="490">
        <v>0.45673200000000003</v>
      </c>
      <c r="E50" s="490">
        <v>21.166157999999999</v>
      </c>
      <c r="F50" s="490">
        <v>57.153841</v>
      </c>
      <c r="G50" s="267">
        <v>0.45673200000000003</v>
      </c>
      <c r="H50" s="267">
        <v>78.319998999999996</v>
      </c>
      <c r="I50" s="267">
        <v>78.776730999999998</v>
      </c>
    </row>
    <row r="51" spans="1:9" x14ac:dyDescent="0.2">
      <c r="A51" s="479" t="s">
        <v>363</v>
      </c>
      <c r="B51" s="491" t="s">
        <v>84</v>
      </c>
      <c r="C51" s="491" t="s">
        <v>84</v>
      </c>
      <c r="D51" s="491">
        <v>0.16996</v>
      </c>
      <c r="E51" s="491">
        <v>8.2624060000000004</v>
      </c>
      <c r="F51" s="491">
        <v>24.185220999999999</v>
      </c>
      <c r="G51" s="492">
        <v>0.16996</v>
      </c>
      <c r="H51" s="492">
        <v>32.447626999999997</v>
      </c>
      <c r="I51" s="492">
        <v>32.617587</v>
      </c>
    </row>
    <row r="52" spans="1:9" s="47" customFormat="1" x14ac:dyDescent="0.2">
      <c r="A52" s="478" t="s">
        <v>364</v>
      </c>
      <c r="B52" s="490" t="s">
        <v>84</v>
      </c>
      <c r="C52" s="490" t="s">
        <v>84</v>
      </c>
      <c r="D52" s="490">
        <v>5.5575140000000003</v>
      </c>
      <c r="E52" s="490">
        <v>89.121894999999995</v>
      </c>
      <c r="F52" s="490">
        <v>758.43236200000001</v>
      </c>
      <c r="G52" s="267">
        <v>5.5575140000000003</v>
      </c>
      <c r="H52" s="267">
        <v>847.55425700000001</v>
      </c>
      <c r="I52" s="267">
        <v>853.11177099999998</v>
      </c>
    </row>
    <row r="53" spans="1:9" x14ac:dyDescent="0.2">
      <c r="A53" s="477" t="s">
        <v>365</v>
      </c>
      <c r="B53" s="501" t="s">
        <v>84</v>
      </c>
      <c r="C53" s="501" t="s">
        <v>84</v>
      </c>
      <c r="D53" s="501">
        <v>3.4012549999999999</v>
      </c>
      <c r="E53" s="501">
        <v>303.44760500000001</v>
      </c>
      <c r="F53" s="501">
        <v>1172.583799</v>
      </c>
      <c r="G53" s="502">
        <v>3.4012549999999999</v>
      </c>
      <c r="H53" s="502">
        <v>1476.0314040000001</v>
      </c>
      <c r="I53" s="502">
        <v>1479.4326590000001</v>
      </c>
    </row>
    <row r="54" spans="1:9" s="7" customFormat="1" x14ac:dyDescent="0.2">
      <c r="A54" s="478" t="s">
        <v>397</v>
      </c>
      <c r="B54" s="490" t="s">
        <v>84</v>
      </c>
      <c r="C54" s="490" t="s">
        <v>84</v>
      </c>
      <c r="D54" s="490" t="s">
        <v>84</v>
      </c>
      <c r="E54" s="490">
        <v>0.31011300000000003</v>
      </c>
      <c r="F54" s="490">
        <v>0.59089100000000006</v>
      </c>
      <c r="G54" s="267" t="s">
        <v>84</v>
      </c>
      <c r="H54" s="267">
        <v>0.90100499999999994</v>
      </c>
      <c r="I54" s="267">
        <v>0.90100499999999994</v>
      </c>
    </row>
    <row r="55" spans="1:9" x14ac:dyDescent="0.2">
      <c r="A55" s="480" t="s">
        <v>366</v>
      </c>
      <c r="B55" s="496" t="s">
        <v>84</v>
      </c>
      <c r="C55" s="496" t="s">
        <v>84</v>
      </c>
      <c r="D55" s="496">
        <v>9.3000000000000005E-4</v>
      </c>
      <c r="E55" s="496" t="s">
        <v>84</v>
      </c>
      <c r="F55" s="496">
        <v>3.2399999999999998E-3</v>
      </c>
      <c r="G55" s="497">
        <v>9.3000000000000005E-4</v>
      </c>
      <c r="H55" s="497">
        <v>3.2399999999999998E-3</v>
      </c>
      <c r="I55" s="497">
        <v>4.1700000000000001E-3</v>
      </c>
    </row>
    <row r="56" spans="1:9" x14ac:dyDescent="0.2">
      <c r="A56" s="481" t="s">
        <v>367</v>
      </c>
      <c r="B56" s="494" t="s">
        <v>84</v>
      </c>
      <c r="C56" s="494" t="s">
        <v>84</v>
      </c>
      <c r="D56" s="494" t="s">
        <v>84</v>
      </c>
      <c r="E56" s="494">
        <v>6.2830130000000004</v>
      </c>
      <c r="F56" s="494">
        <v>90.932912000000002</v>
      </c>
      <c r="G56" s="495" t="s">
        <v>84</v>
      </c>
      <c r="H56" s="495">
        <v>97.215924999999999</v>
      </c>
      <c r="I56" s="495">
        <v>97.215924999999999</v>
      </c>
    </row>
    <row r="57" spans="1:9" x14ac:dyDescent="0.2">
      <c r="A57" s="480" t="s">
        <v>368</v>
      </c>
      <c r="B57" s="496" t="s">
        <v>84</v>
      </c>
      <c r="C57" s="496" t="s">
        <v>84</v>
      </c>
      <c r="D57" s="496">
        <v>3.400325</v>
      </c>
      <c r="E57" s="496">
        <v>276.49544500000002</v>
      </c>
      <c r="F57" s="496">
        <v>952.46214499999996</v>
      </c>
      <c r="G57" s="497">
        <v>3.400325</v>
      </c>
      <c r="H57" s="497">
        <v>1228.95759</v>
      </c>
      <c r="I57" s="497">
        <v>1232.3579139999999</v>
      </c>
    </row>
    <row r="58" spans="1:9" x14ac:dyDescent="0.2">
      <c r="A58" s="481" t="s">
        <v>369</v>
      </c>
      <c r="B58" s="494" t="s">
        <v>84</v>
      </c>
      <c r="C58" s="494" t="s">
        <v>84</v>
      </c>
      <c r="D58" s="494" t="s">
        <v>84</v>
      </c>
      <c r="E58" s="494">
        <v>13.610647999999999</v>
      </c>
      <c r="F58" s="494">
        <v>70.065494999999999</v>
      </c>
      <c r="G58" s="495" t="s">
        <v>84</v>
      </c>
      <c r="H58" s="495">
        <v>83.676142999999996</v>
      </c>
      <c r="I58" s="495">
        <v>83.676142999999996</v>
      </c>
    </row>
    <row r="59" spans="1:9" s="47" customFormat="1" x14ac:dyDescent="0.2">
      <c r="A59" s="479" t="s">
        <v>387</v>
      </c>
      <c r="B59" s="491" t="s">
        <v>84</v>
      </c>
      <c r="C59" s="491" t="s">
        <v>84</v>
      </c>
      <c r="D59" s="491" t="s">
        <v>84</v>
      </c>
      <c r="E59" s="491">
        <v>6.7483849999999999</v>
      </c>
      <c r="F59" s="491">
        <v>58.529116999999999</v>
      </c>
      <c r="G59" s="492" t="s">
        <v>84</v>
      </c>
      <c r="H59" s="492">
        <v>65.277501999999998</v>
      </c>
      <c r="I59" s="492">
        <v>65.277501999999998</v>
      </c>
    </row>
    <row r="60" spans="1:9" s="47" customFormat="1" x14ac:dyDescent="0.2">
      <c r="A60" s="503" t="s">
        <v>370</v>
      </c>
      <c r="B60" s="504" t="s">
        <v>84</v>
      </c>
      <c r="C60" s="504" t="s">
        <v>84</v>
      </c>
      <c r="D60" s="504">
        <v>4.7671919999999997</v>
      </c>
      <c r="E60" s="504">
        <v>163.33260899999999</v>
      </c>
      <c r="F60" s="504">
        <v>348.28619600000002</v>
      </c>
      <c r="G60" s="505">
        <v>4.7671919999999997</v>
      </c>
      <c r="H60" s="505">
        <v>511.61880500000001</v>
      </c>
      <c r="I60" s="505">
        <v>516.38599699999997</v>
      </c>
    </row>
    <row r="61" spans="1:9" s="7" customFormat="1" x14ac:dyDescent="0.2">
      <c r="A61" s="480" t="s">
        <v>468</v>
      </c>
      <c r="B61" s="496" t="s">
        <v>84</v>
      </c>
      <c r="C61" s="496" t="s">
        <v>84</v>
      </c>
      <c r="D61" s="496" t="s">
        <v>84</v>
      </c>
      <c r="E61" s="496">
        <v>16.864469</v>
      </c>
      <c r="F61" s="496">
        <v>12.755877999999999</v>
      </c>
      <c r="G61" s="497" t="s">
        <v>84</v>
      </c>
      <c r="H61" s="497">
        <v>29.620346000000001</v>
      </c>
      <c r="I61" s="497">
        <v>29.620346000000001</v>
      </c>
    </row>
    <row r="62" spans="1:9" x14ac:dyDescent="0.2">
      <c r="A62" s="481" t="s">
        <v>371</v>
      </c>
      <c r="B62" s="494" t="s">
        <v>84</v>
      </c>
      <c r="C62" s="494" t="s">
        <v>84</v>
      </c>
      <c r="D62" s="494">
        <v>4.4791629999999998</v>
      </c>
      <c r="E62" s="494">
        <v>41.089230000000001</v>
      </c>
      <c r="F62" s="494">
        <v>132.75063399999999</v>
      </c>
      <c r="G62" s="495">
        <v>4.4791629999999998</v>
      </c>
      <c r="H62" s="495">
        <v>173.83986400000001</v>
      </c>
      <c r="I62" s="495">
        <v>178.31902700000001</v>
      </c>
    </row>
    <row r="63" spans="1:9" x14ac:dyDescent="0.2">
      <c r="A63" s="480" t="s">
        <v>372</v>
      </c>
      <c r="B63" s="496" t="s">
        <v>84</v>
      </c>
      <c r="C63" s="496" t="s">
        <v>84</v>
      </c>
      <c r="D63" s="496">
        <v>2.9995000000000001E-2</v>
      </c>
      <c r="E63" s="496">
        <v>8.49146</v>
      </c>
      <c r="F63" s="496">
        <v>6.1324930000000002</v>
      </c>
      <c r="G63" s="497">
        <v>2.9995000000000001E-2</v>
      </c>
      <c r="H63" s="497">
        <v>14.623953</v>
      </c>
      <c r="I63" s="497">
        <v>14.653948</v>
      </c>
    </row>
    <row r="64" spans="1:9" x14ac:dyDescent="0.2">
      <c r="A64" s="481" t="s">
        <v>373</v>
      </c>
      <c r="B64" s="494" t="s">
        <v>84</v>
      </c>
      <c r="C64" s="494" t="s">
        <v>84</v>
      </c>
      <c r="D64" s="494">
        <v>0.10682700000000001</v>
      </c>
      <c r="E64" s="494">
        <v>10.445112999999999</v>
      </c>
      <c r="F64" s="494">
        <v>5.3358590000000001</v>
      </c>
      <c r="G64" s="495">
        <v>0.10682700000000001</v>
      </c>
      <c r="H64" s="495">
        <v>15.780972999999999</v>
      </c>
      <c r="I64" s="495">
        <v>15.8878</v>
      </c>
    </row>
    <row r="65" spans="1:9" x14ac:dyDescent="0.2">
      <c r="A65" s="775" t="s">
        <v>374</v>
      </c>
      <c r="B65" s="537" t="s">
        <v>84</v>
      </c>
      <c r="C65" s="491" t="s">
        <v>84</v>
      </c>
      <c r="D65" s="491">
        <v>0.15120700000000001</v>
      </c>
      <c r="E65" s="491">
        <v>86.442335999999997</v>
      </c>
      <c r="F65" s="491">
        <v>191.31133199999999</v>
      </c>
      <c r="G65" s="492">
        <v>0.15120700000000001</v>
      </c>
      <c r="H65" s="492">
        <v>277.753668</v>
      </c>
      <c r="I65" s="492">
        <v>277.904875</v>
      </c>
    </row>
    <row r="66" spans="1:9" s="47" customFormat="1" x14ac:dyDescent="0.2">
      <c r="A66" s="503" t="s">
        <v>375</v>
      </c>
      <c r="B66" s="504" t="s">
        <v>84</v>
      </c>
      <c r="C66" s="504" t="s">
        <v>84</v>
      </c>
      <c r="D66" s="504">
        <v>1.002615</v>
      </c>
      <c r="E66" s="504">
        <v>37.917693999999997</v>
      </c>
      <c r="F66" s="504">
        <v>416.68881699999997</v>
      </c>
      <c r="G66" s="505">
        <v>1.002615</v>
      </c>
      <c r="H66" s="505">
        <v>454.60651100000001</v>
      </c>
      <c r="I66" s="505">
        <v>455.60912500000001</v>
      </c>
    </row>
    <row r="67" spans="1:9" x14ac:dyDescent="0.2">
      <c r="A67" s="776" t="s">
        <v>377</v>
      </c>
      <c r="B67" s="777" t="s">
        <v>84</v>
      </c>
      <c r="C67" s="777" t="s">
        <v>84</v>
      </c>
      <c r="D67" s="777">
        <f>SUM(D9,D13,D19,D26,D30,D34,D43,D46,D53,D60,D66)</f>
        <v>27.163623999999999</v>
      </c>
      <c r="E67" s="777">
        <f t="shared" ref="E67:I67" si="0">SUM(E9,E13,E19,E26,E30,E34,E43,E46,E53,E60,E66)</f>
        <v>949.50916000000007</v>
      </c>
      <c r="F67" s="777">
        <f t="shared" si="0"/>
        <v>4044.3763959999997</v>
      </c>
      <c r="G67" s="777">
        <f t="shared" si="0"/>
        <v>27.163623999999999</v>
      </c>
      <c r="H67" s="777">
        <f t="shared" si="0"/>
        <v>4993.8855540000004</v>
      </c>
      <c r="I67" s="777">
        <f t="shared" si="0"/>
        <v>5021.0491780000002</v>
      </c>
    </row>
    <row r="68" spans="1:9" x14ac:dyDescent="0.2">
      <c r="A68" s="217" t="s">
        <v>508</v>
      </c>
      <c r="B68" s="532"/>
      <c r="C68" s="532"/>
      <c r="D68" s="532"/>
      <c r="E68" s="532"/>
      <c r="F68" s="532"/>
      <c r="G68" s="532"/>
      <c r="H68" s="532"/>
      <c r="I68" s="532"/>
    </row>
    <row r="69" spans="1:9" x14ac:dyDescent="0.2">
      <c r="A69" s="217" t="s">
        <v>390</v>
      </c>
      <c r="B69" s="532"/>
      <c r="C69" s="532"/>
      <c r="D69" s="532"/>
      <c r="E69" s="532"/>
      <c r="F69" s="532"/>
      <c r="G69" s="532"/>
      <c r="H69" s="532"/>
      <c r="I69" s="532"/>
    </row>
    <row r="70" spans="1:9" x14ac:dyDescent="0.2">
      <c r="A70" s="513" t="s">
        <v>597</v>
      </c>
      <c r="B70" s="3"/>
      <c r="C70" s="212"/>
      <c r="D70" s="3"/>
      <c r="E70" s="3"/>
      <c r="F70" s="212"/>
      <c r="G70" s="3"/>
      <c r="H70" s="3"/>
      <c r="I70" s="3"/>
    </row>
    <row r="71" spans="1:9" x14ac:dyDescent="0.2">
      <c r="A71" s="745" t="s">
        <v>598</v>
      </c>
      <c r="B71" s="3"/>
      <c r="C71" s="212"/>
      <c r="D71" s="3"/>
      <c r="E71" s="3"/>
      <c r="F71" s="212"/>
      <c r="G71" s="3"/>
      <c r="H71" s="3"/>
      <c r="I71" s="3"/>
    </row>
    <row r="72" spans="1:9" x14ac:dyDescent="0.2">
      <c r="A72" s="38" t="s">
        <v>410</v>
      </c>
      <c r="B72" s="3"/>
      <c r="C72" s="212"/>
      <c r="D72" s="3"/>
      <c r="E72" s="3"/>
      <c r="F72" s="212"/>
      <c r="G72" s="3"/>
      <c r="H72" s="3"/>
      <c r="I72" s="3"/>
    </row>
    <row r="73" spans="1:9" x14ac:dyDescent="0.2">
      <c r="A73" s="242" t="s">
        <v>723</v>
      </c>
      <c r="B73" s="3"/>
      <c r="C73" s="212"/>
      <c r="D73" s="3"/>
      <c r="E73" s="3"/>
      <c r="F73" s="212"/>
      <c r="G73" s="3"/>
      <c r="H73" s="3"/>
      <c r="I73" s="3"/>
    </row>
    <row r="76" spans="1:9" ht="16.5" x14ac:dyDescent="0.25">
      <c r="A76" s="88" t="s">
        <v>776</v>
      </c>
    </row>
    <row r="77" spans="1:9" ht="13.5" thickBot="1" x14ac:dyDescent="0.25">
      <c r="A77" s="205"/>
      <c r="I77" s="400" t="s">
        <v>24</v>
      </c>
    </row>
    <row r="78" spans="1:9" x14ac:dyDescent="0.2">
      <c r="A78" s="204" t="s">
        <v>383</v>
      </c>
      <c r="B78" s="482" t="s">
        <v>95</v>
      </c>
      <c r="C78" s="482" t="s">
        <v>535</v>
      </c>
      <c r="D78" s="482" t="s">
        <v>97</v>
      </c>
      <c r="E78" s="482" t="s">
        <v>278</v>
      </c>
      <c r="F78" s="483">
        <v>300000</v>
      </c>
      <c r="G78" s="484" t="s">
        <v>400</v>
      </c>
      <c r="H78" s="484" t="s">
        <v>400</v>
      </c>
      <c r="I78" s="484" t="s">
        <v>389</v>
      </c>
    </row>
    <row r="79" spans="1:9" x14ac:dyDescent="0.2">
      <c r="A79" s="203"/>
      <c r="B79" s="485" t="s">
        <v>35</v>
      </c>
      <c r="C79" s="485" t="s">
        <v>35</v>
      </c>
      <c r="D79" s="485" t="s">
        <v>35</v>
      </c>
      <c r="E79" s="485" t="s">
        <v>35</v>
      </c>
      <c r="F79" s="485" t="s">
        <v>36</v>
      </c>
      <c r="G79" s="486" t="s">
        <v>388</v>
      </c>
      <c r="H79" s="486" t="s">
        <v>293</v>
      </c>
      <c r="I79" s="486" t="s">
        <v>111</v>
      </c>
    </row>
    <row r="80" spans="1:9" ht="13.5" thickBot="1" x14ac:dyDescent="0.25">
      <c r="A80" s="206"/>
      <c r="B80" s="487" t="s">
        <v>534</v>
      </c>
      <c r="C80" s="487" t="s">
        <v>99</v>
      </c>
      <c r="D80" s="487" t="s">
        <v>100</v>
      </c>
      <c r="E80" s="487" t="s">
        <v>279</v>
      </c>
      <c r="F80" s="487" t="s">
        <v>101</v>
      </c>
      <c r="G80" s="488" t="s">
        <v>293</v>
      </c>
      <c r="H80" s="488" t="s">
        <v>101</v>
      </c>
      <c r="I80" s="488" t="s">
        <v>401</v>
      </c>
    </row>
    <row r="82" spans="1:9" x14ac:dyDescent="0.2">
      <c r="A82" s="498" t="s">
        <v>333</v>
      </c>
      <c r="B82" s="499" t="s">
        <v>84</v>
      </c>
      <c r="C82" s="499" t="s">
        <v>84</v>
      </c>
      <c r="D82" s="514">
        <f>IF(D9="-","-",D9/D$67)</f>
        <v>3.200187868894077E-2</v>
      </c>
      <c r="E82" s="514">
        <f t="shared" ref="E82:I82" si="1">IF(E9="-","-",E9/E$67)</f>
        <v>0.10358195491236755</v>
      </c>
      <c r="F82" s="514">
        <f t="shared" si="1"/>
        <v>7.4330619251294833E-2</v>
      </c>
      <c r="G82" s="515">
        <f t="shared" si="1"/>
        <v>3.200187868894077E-2</v>
      </c>
      <c r="H82" s="515">
        <f t="shared" si="1"/>
        <v>7.9892302634054307E-2</v>
      </c>
      <c r="I82" s="515">
        <f t="shared" si="1"/>
        <v>7.9633217844575346E-2</v>
      </c>
    </row>
    <row r="83" spans="1:9" x14ac:dyDescent="0.2">
      <c r="A83" s="478" t="s">
        <v>334</v>
      </c>
      <c r="B83" s="490" t="s">
        <v>84</v>
      </c>
      <c r="C83" s="490" t="s">
        <v>84</v>
      </c>
      <c r="D83" s="516">
        <f t="shared" ref="D83:I83" si="2">IF(D10="-","-",D10/D$67)</f>
        <v>3.200187868894077E-2</v>
      </c>
      <c r="E83" s="516">
        <f t="shared" si="2"/>
        <v>0.10353777313743871</v>
      </c>
      <c r="F83" s="516">
        <f t="shared" si="2"/>
        <v>7.2931737088498233E-2</v>
      </c>
      <c r="G83" s="517">
        <f t="shared" si="2"/>
        <v>3.200187868894077E-2</v>
      </c>
      <c r="H83" s="517">
        <f t="shared" si="2"/>
        <v>7.8750995742182348E-2</v>
      </c>
      <c r="I83" s="517">
        <f t="shared" si="2"/>
        <v>7.8498085166534087E-2</v>
      </c>
    </row>
    <row r="84" spans="1:9" x14ac:dyDescent="0.2">
      <c r="A84" s="479" t="s">
        <v>335</v>
      </c>
      <c r="B84" s="491" t="s">
        <v>84</v>
      </c>
      <c r="C84" s="491" t="s">
        <v>84</v>
      </c>
      <c r="D84" s="518" t="str">
        <f t="shared" ref="D84:I84" si="3">IF(D11="-","-",D11/D$67)</f>
        <v>-</v>
      </c>
      <c r="E84" s="518">
        <f t="shared" si="3"/>
        <v>4.4181774928848503E-5</v>
      </c>
      <c r="F84" s="518">
        <f t="shared" si="3"/>
        <v>2.4997673337227141E-6</v>
      </c>
      <c r="G84" s="519" t="str">
        <f t="shared" si="3"/>
        <v>-</v>
      </c>
      <c r="H84" s="519">
        <f t="shared" si="3"/>
        <v>1.0424948557000911E-5</v>
      </c>
      <c r="I84" s="519">
        <f t="shared" si="3"/>
        <v>1.0368550108632297E-5</v>
      </c>
    </row>
    <row r="85" spans="1:9" x14ac:dyDescent="0.2">
      <c r="A85" s="478" t="s">
        <v>774</v>
      </c>
      <c r="B85" s="490" t="s">
        <v>84</v>
      </c>
      <c r="C85" s="490" t="s">
        <v>84</v>
      </c>
      <c r="D85" s="516" t="str">
        <f t="shared" ref="D85:I85" si="4">IF(D12="-","-",D12/D$67)</f>
        <v>-</v>
      </c>
      <c r="E85" s="516" t="str">
        <f t="shared" si="4"/>
        <v>-</v>
      </c>
      <c r="F85" s="516">
        <f t="shared" si="4"/>
        <v>1.3963823954628778E-3</v>
      </c>
      <c r="G85" s="517" t="str">
        <f t="shared" si="4"/>
        <v>-</v>
      </c>
      <c r="H85" s="517">
        <f t="shared" si="4"/>
        <v>1.1308821435598321E-3</v>
      </c>
      <c r="I85" s="517">
        <f t="shared" si="4"/>
        <v>1.1247641279326262E-3</v>
      </c>
    </row>
    <row r="86" spans="1:9" x14ac:dyDescent="0.2">
      <c r="A86" s="477" t="s">
        <v>336</v>
      </c>
      <c r="B86" s="501" t="s">
        <v>84</v>
      </c>
      <c r="C86" s="501" t="s">
        <v>84</v>
      </c>
      <c r="D86" s="520">
        <f t="shared" ref="D86:I86" si="5">IF(D13="-","-",D13/D$67)</f>
        <v>4.0937100292656088E-5</v>
      </c>
      <c r="E86" s="520">
        <f t="shared" si="5"/>
        <v>4.4100922628276694E-3</v>
      </c>
      <c r="F86" s="520">
        <f t="shared" si="5"/>
        <v>5.0665140910885692E-3</v>
      </c>
      <c r="G86" s="521">
        <f t="shared" si="5"/>
        <v>4.0937100292656088E-5</v>
      </c>
      <c r="H86" s="521">
        <f t="shared" si="5"/>
        <v>4.941705758601771E-3</v>
      </c>
      <c r="I86" s="521">
        <f t="shared" si="5"/>
        <v>4.9151928461753057E-3</v>
      </c>
    </row>
    <row r="87" spans="1:9" x14ac:dyDescent="0.2">
      <c r="A87" s="478" t="s">
        <v>342</v>
      </c>
      <c r="B87" s="490" t="s">
        <v>84</v>
      </c>
      <c r="C87" s="490" t="s">
        <v>84</v>
      </c>
      <c r="D87" s="516" t="str">
        <f t="shared" ref="D87:I87" si="6">IF(D14="-","-",D14/D$67)</f>
        <v>-</v>
      </c>
      <c r="E87" s="516">
        <f t="shared" si="6"/>
        <v>1.0062988755158507E-3</v>
      </c>
      <c r="F87" s="516">
        <f t="shared" si="6"/>
        <v>4.5675521245426642E-5</v>
      </c>
      <c r="G87" s="517" t="str">
        <f t="shared" si="6"/>
        <v>-</v>
      </c>
      <c r="H87" s="517">
        <f t="shared" si="6"/>
        <v>2.2832301374762343E-4</v>
      </c>
      <c r="I87" s="517">
        <f t="shared" si="6"/>
        <v>2.2708779770489634E-4</v>
      </c>
    </row>
    <row r="88" spans="1:9" x14ac:dyDescent="0.2">
      <c r="A88" s="479" t="s">
        <v>337</v>
      </c>
      <c r="B88" s="491" t="s">
        <v>84</v>
      </c>
      <c r="C88" s="491" t="s">
        <v>84</v>
      </c>
      <c r="D88" s="518" t="str">
        <f t="shared" ref="D88:I88" si="7">IF(D15="-","-",D15/D$67)</f>
        <v>-</v>
      </c>
      <c r="E88" s="518">
        <f t="shared" si="7"/>
        <v>6.3851516714172611E-4</v>
      </c>
      <c r="F88" s="518">
        <f t="shared" si="7"/>
        <v>2.1808281763100273E-4</v>
      </c>
      <c r="G88" s="519" t="str">
        <f t="shared" si="7"/>
        <v>-</v>
      </c>
      <c r="H88" s="519">
        <f t="shared" si="7"/>
        <v>2.980212469642831E-4</v>
      </c>
      <c r="I88" s="519">
        <f t="shared" si="7"/>
        <v>2.9640896697865401E-4</v>
      </c>
    </row>
    <row r="89" spans="1:9" x14ac:dyDescent="0.2">
      <c r="A89" s="478" t="s">
        <v>338</v>
      </c>
      <c r="B89" s="490" t="s">
        <v>84</v>
      </c>
      <c r="C89" s="490" t="s">
        <v>84</v>
      </c>
      <c r="D89" s="516" t="str">
        <f t="shared" ref="D89:I89" si="8">IF(D16="-","-",D16/D$67)</f>
        <v>-</v>
      </c>
      <c r="E89" s="516">
        <f t="shared" si="8"/>
        <v>1.7830465163706265E-3</v>
      </c>
      <c r="F89" s="516">
        <f t="shared" si="8"/>
        <v>3.8976468697598443E-3</v>
      </c>
      <c r="G89" s="517" t="str">
        <f t="shared" si="8"/>
        <v>-</v>
      </c>
      <c r="H89" s="517">
        <f t="shared" si="8"/>
        <v>3.4955885174456276E-3</v>
      </c>
      <c r="I89" s="517">
        <f t="shared" si="8"/>
        <v>3.4766775590422223E-3</v>
      </c>
    </row>
    <row r="90" spans="1:9" x14ac:dyDescent="0.2">
      <c r="A90" s="493" t="s">
        <v>339</v>
      </c>
      <c r="B90" s="491" t="s">
        <v>84</v>
      </c>
      <c r="C90" s="491" t="s">
        <v>84</v>
      </c>
      <c r="D90" s="518">
        <f t="shared" ref="D90:I90" si="9">IF(D17="-","-",D17/D$67)</f>
        <v>4.0937100292656088E-5</v>
      </c>
      <c r="E90" s="518">
        <f t="shared" si="9"/>
        <v>7.2713358552538876E-5</v>
      </c>
      <c r="F90" s="518">
        <f t="shared" si="9"/>
        <v>1.9131552660757841E-4</v>
      </c>
      <c r="G90" s="519">
        <f t="shared" si="9"/>
        <v>4.0937100292656088E-5</v>
      </c>
      <c r="H90" s="519">
        <f t="shared" si="9"/>
        <v>1.6876518111732443E-4</v>
      </c>
      <c r="I90" s="519">
        <f t="shared" si="9"/>
        <v>1.6807383677850125E-4</v>
      </c>
    </row>
    <row r="91" spans="1:9" x14ac:dyDescent="0.2">
      <c r="A91" s="478" t="s">
        <v>340</v>
      </c>
      <c r="B91" s="490" t="s">
        <v>84</v>
      </c>
      <c r="C91" s="490" t="s">
        <v>84</v>
      </c>
      <c r="D91" s="516" t="str">
        <f t="shared" ref="D91:I91" si="10">IF(D18="-","-",D18/D$67)</f>
        <v>-</v>
      </c>
      <c r="E91" s="516">
        <f t="shared" si="10"/>
        <v>9.0951834524692729E-4</v>
      </c>
      <c r="F91" s="516">
        <f t="shared" si="10"/>
        <v>7.1379360310162387E-4</v>
      </c>
      <c r="G91" s="517" t="str">
        <f t="shared" si="10"/>
        <v>-</v>
      </c>
      <c r="H91" s="517">
        <f t="shared" si="10"/>
        <v>7.5100759908203532E-4</v>
      </c>
      <c r="I91" s="517">
        <f t="shared" si="10"/>
        <v>7.4694468567103127E-4</v>
      </c>
    </row>
    <row r="92" spans="1:9" x14ac:dyDescent="0.2">
      <c r="A92" s="477" t="s">
        <v>341</v>
      </c>
      <c r="B92" s="501" t="s">
        <v>84</v>
      </c>
      <c r="C92" s="501" t="s">
        <v>84</v>
      </c>
      <c r="D92" s="520">
        <f t="shared" ref="D92:I92" si="11">IF(D19="-","-",D19/D$67)</f>
        <v>9.0305328920765506E-3</v>
      </c>
      <c r="E92" s="520">
        <f t="shared" si="11"/>
        <v>4.2538776561144492E-2</v>
      </c>
      <c r="F92" s="520">
        <f t="shared" si="11"/>
        <v>3.814633132380689E-2</v>
      </c>
      <c r="G92" s="521">
        <f t="shared" si="11"/>
        <v>9.0305328920765506E-3</v>
      </c>
      <c r="H92" s="521">
        <f t="shared" si="11"/>
        <v>3.8981486038276156E-2</v>
      </c>
      <c r="I92" s="521">
        <f t="shared" si="11"/>
        <v>3.88194526861095E-2</v>
      </c>
    </row>
    <row r="93" spans="1:9" x14ac:dyDescent="0.2">
      <c r="A93" s="478" t="s">
        <v>391</v>
      </c>
      <c r="B93" s="490" t="s">
        <v>84</v>
      </c>
      <c r="C93" s="490" t="s">
        <v>84</v>
      </c>
      <c r="D93" s="516" t="str">
        <f t="shared" ref="D93:I93" si="12">IF(D20="-","-",D20/D$67)</f>
        <v>-</v>
      </c>
      <c r="E93" s="516">
        <f t="shared" si="12"/>
        <v>3.8276618626828201E-5</v>
      </c>
      <c r="F93" s="516">
        <f t="shared" si="12"/>
        <v>6.1264327485705168E-5</v>
      </c>
      <c r="G93" s="517" t="str">
        <f t="shared" si="12"/>
        <v>-</v>
      </c>
      <c r="H93" s="517">
        <f t="shared" si="12"/>
        <v>5.6893574537851728E-5</v>
      </c>
      <c r="I93" s="517">
        <f t="shared" si="12"/>
        <v>5.6585783155617594E-5</v>
      </c>
    </row>
    <row r="94" spans="1:9" x14ac:dyDescent="0.2">
      <c r="A94" s="493" t="s">
        <v>343</v>
      </c>
      <c r="B94" s="491" t="s">
        <v>84</v>
      </c>
      <c r="C94" s="491" t="s">
        <v>84</v>
      </c>
      <c r="D94" s="518" t="str">
        <f t="shared" ref="D94:I94" si="13">IF(D21="-","-",D21/D$67)</f>
        <v>-</v>
      </c>
      <c r="E94" s="518">
        <f t="shared" si="13"/>
        <v>9.7390950920368151E-4</v>
      </c>
      <c r="F94" s="518">
        <f t="shared" si="13"/>
        <v>1.0104250445239717E-2</v>
      </c>
      <c r="G94" s="519" t="str">
        <f t="shared" si="13"/>
        <v>-</v>
      </c>
      <c r="H94" s="519">
        <f t="shared" si="13"/>
        <v>8.3682590536194729E-3</v>
      </c>
      <c r="I94" s="519">
        <f t="shared" si="13"/>
        <v>8.3229871922198499E-3</v>
      </c>
    </row>
    <row r="95" spans="1:9" x14ac:dyDescent="0.2">
      <c r="A95" s="478" t="s">
        <v>344</v>
      </c>
      <c r="B95" s="490" t="s">
        <v>84</v>
      </c>
      <c r="C95" s="490" t="s">
        <v>84</v>
      </c>
      <c r="D95" s="516" t="str">
        <f t="shared" ref="D95:I95" si="14">IF(D22="-","-",D22/D$67)</f>
        <v>-</v>
      </c>
      <c r="E95" s="516" t="str">
        <f t="shared" si="14"/>
        <v>-</v>
      </c>
      <c r="F95" s="516">
        <f t="shared" si="14"/>
        <v>1.5674153390544118E-2</v>
      </c>
      <c r="G95" s="517" t="str">
        <f t="shared" si="14"/>
        <v>-</v>
      </c>
      <c r="H95" s="517">
        <f t="shared" si="14"/>
        <v>1.2693958504760719E-2</v>
      </c>
      <c r="I95" s="517">
        <f t="shared" si="14"/>
        <v>1.2625284826477356E-2</v>
      </c>
    </row>
    <row r="96" spans="1:9" x14ac:dyDescent="0.2">
      <c r="A96" s="479" t="s">
        <v>345</v>
      </c>
      <c r="B96" s="491" t="s">
        <v>84</v>
      </c>
      <c r="C96" s="491" t="s">
        <v>84</v>
      </c>
      <c r="D96" s="518">
        <f t="shared" ref="D96:I96" si="15">IF(D23="-","-",D23/D$67)</f>
        <v>1.9811789472568169E-3</v>
      </c>
      <c r="E96" s="518">
        <f t="shared" si="15"/>
        <v>3.995366300626315E-2</v>
      </c>
      <c r="F96" s="518">
        <f t="shared" si="15"/>
        <v>1.2089441785971693E-2</v>
      </c>
      <c r="G96" s="519">
        <f t="shared" si="15"/>
        <v>1.9811789472568169E-3</v>
      </c>
      <c r="H96" s="519">
        <f t="shared" si="15"/>
        <v>1.7387387248081896E-2</v>
      </c>
      <c r="I96" s="519">
        <f t="shared" si="15"/>
        <v>1.730404043455477E-2</v>
      </c>
    </row>
    <row r="97" spans="1:9" x14ac:dyDescent="0.2">
      <c r="A97" s="478" t="s">
        <v>346</v>
      </c>
      <c r="B97" s="490" t="s">
        <v>84</v>
      </c>
      <c r="C97" s="490" t="s">
        <v>84</v>
      </c>
      <c r="D97" s="516">
        <f t="shared" ref="D97:I97" si="16">IF(D24="-","-",D24/D$67)</f>
        <v>7.0493539448197341E-3</v>
      </c>
      <c r="E97" s="516">
        <f t="shared" si="16"/>
        <v>5.1715140905012439E-5</v>
      </c>
      <c r="F97" s="516">
        <f t="shared" si="16"/>
        <v>2.1561544095214822E-4</v>
      </c>
      <c r="G97" s="517">
        <f t="shared" si="16"/>
        <v>7.0493539448197341E-3</v>
      </c>
      <c r="H97" s="517">
        <f t="shared" si="16"/>
        <v>1.8445216455995699E-4</v>
      </c>
      <c r="I97" s="517">
        <f t="shared" si="16"/>
        <v>2.2159093857813635E-4</v>
      </c>
    </row>
    <row r="98" spans="1:9" x14ac:dyDescent="0.2">
      <c r="A98" s="479" t="s">
        <v>347</v>
      </c>
      <c r="B98" s="491" t="s">
        <v>84</v>
      </c>
      <c r="C98" s="491" t="s">
        <v>84</v>
      </c>
      <c r="D98" s="518" t="str">
        <f t="shared" ref="D98:I98" si="17">IF(D25="-","-",D25/D$67)</f>
        <v>-</v>
      </c>
      <c r="E98" s="518">
        <f t="shared" si="17"/>
        <v>1.5212122861458228E-3</v>
      </c>
      <c r="F98" s="518">
        <f t="shared" si="17"/>
        <v>1.605933613504355E-6</v>
      </c>
      <c r="G98" s="519" t="str">
        <f t="shared" si="17"/>
        <v>-</v>
      </c>
      <c r="H98" s="519">
        <f t="shared" si="17"/>
        <v>2.905352924713821E-4</v>
      </c>
      <c r="I98" s="519">
        <f t="shared" si="17"/>
        <v>2.8896351112377014E-4</v>
      </c>
    </row>
    <row r="99" spans="1:9" x14ac:dyDescent="0.2">
      <c r="A99" s="509" t="s">
        <v>348</v>
      </c>
      <c r="B99" s="510" t="s">
        <v>84</v>
      </c>
      <c r="C99" s="510" t="s">
        <v>84</v>
      </c>
      <c r="D99" s="526">
        <f t="shared" ref="D99:I99" si="18">IF(D26="-","-",D26/D$67)</f>
        <v>6.4333168505056618E-2</v>
      </c>
      <c r="E99" s="526">
        <f t="shared" si="18"/>
        <v>2.4517319032498854E-2</v>
      </c>
      <c r="F99" s="526">
        <f t="shared" si="18"/>
        <v>2.426634476876717E-2</v>
      </c>
      <c r="G99" s="527">
        <f t="shared" si="18"/>
        <v>6.4333168505056618E-2</v>
      </c>
      <c r="H99" s="527">
        <f t="shared" si="18"/>
        <v>2.4314063605791632E-2</v>
      </c>
      <c r="I99" s="527">
        <f t="shared" si="18"/>
        <v>2.4530565153528555E-2</v>
      </c>
    </row>
    <row r="100" spans="1:9" x14ac:dyDescent="0.2">
      <c r="A100" s="479" t="s">
        <v>392</v>
      </c>
      <c r="B100" s="491" t="s">
        <v>84</v>
      </c>
      <c r="C100" s="491" t="s">
        <v>84</v>
      </c>
      <c r="D100" s="518" t="str">
        <f t="shared" ref="D100:I100" si="19">IF(D27="-","-",D27/D$67)</f>
        <v>-</v>
      </c>
      <c r="E100" s="518">
        <f t="shared" si="19"/>
        <v>1.2634169848345644E-3</v>
      </c>
      <c r="F100" s="518">
        <f t="shared" si="19"/>
        <v>6.3191126387930781E-4</v>
      </c>
      <c r="G100" s="519" t="str">
        <f t="shared" si="19"/>
        <v>-</v>
      </c>
      <c r="H100" s="519">
        <f t="shared" si="19"/>
        <v>7.5198219089984367E-4</v>
      </c>
      <c r="I100" s="519">
        <f t="shared" si="19"/>
        <v>7.4791400499602911E-4</v>
      </c>
    </row>
    <row r="101" spans="1:9" x14ac:dyDescent="0.2">
      <c r="A101" s="481" t="s">
        <v>349</v>
      </c>
      <c r="B101" s="494" t="s">
        <v>84</v>
      </c>
      <c r="C101" s="494" t="s">
        <v>84</v>
      </c>
      <c r="D101" s="524">
        <f t="shared" ref="D101:I101" si="20">IF(D28="-","-",D28/D$67)</f>
        <v>8.8164598361396857E-3</v>
      </c>
      <c r="E101" s="524">
        <f t="shared" si="20"/>
        <v>1.1836154376857196E-2</v>
      </c>
      <c r="F101" s="524">
        <f t="shared" si="20"/>
        <v>1.4380967621491381E-2</v>
      </c>
      <c r="G101" s="525">
        <f t="shared" si="20"/>
        <v>8.8164598361396857E-3</v>
      </c>
      <c r="H101" s="525">
        <f t="shared" si="20"/>
        <v>1.3897111227230977E-2</v>
      </c>
      <c r="I101" s="525">
        <f t="shared" si="20"/>
        <v>1.3869625357411706E-2</v>
      </c>
    </row>
    <row r="102" spans="1:9" x14ac:dyDescent="0.2">
      <c r="A102" s="479" t="s">
        <v>350</v>
      </c>
      <c r="B102" s="491" t="s">
        <v>84</v>
      </c>
      <c r="C102" s="491" t="s">
        <v>84</v>
      </c>
      <c r="D102" s="518">
        <f t="shared" ref="D102:I102" si="21">IF(D29="-","-",D29/D$67)</f>
        <v>5.5516708668916934E-2</v>
      </c>
      <c r="E102" s="518">
        <f t="shared" si="21"/>
        <v>1.1417747670807093E-2</v>
      </c>
      <c r="F102" s="518">
        <f t="shared" si="21"/>
        <v>9.2534658833964764E-3</v>
      </c>
      <c r="G102" s="519">
        <f t="shared" si="21"/>
        <v>5.5516708668916934E-2</v>
      </c>
      <c r="H102" s="519">
        <f t="shared" si="21"/>
        <v>9.6649701876608107E-3</v>
      </c>
      <c r="I102" s="519">
        <f t="shared" si="21"/>
        <v>9.9130257911208206E-3</v>
      </c>
    </row>
    <row r="103" spans="1:9" x14ac:dyDescent="0.2">
      <c r="A103" s="503" t="s">
        <v>351</v>
      </c>
      <c r="B103" s="504" t="s">
        <v>84</v>
      </c>
      <c r="C103" s="504" t="s">
        <v>84</v>
      </c>
      <c r="D103" s="522">
        <f t="shared" ref="D103:I103" si="22">IF(D30="-","-",D30/D$67)</f>
        <v>8.9066944822973546E-2</v>
      </c>
      <c r="E103" s="522">
        <f t="shared" si="22"/>
        <v>4.5432930841867808E-2</v>
      </c>
      <c r="F103" s="522">
        <f t="shared" si="22"/>
        <v>2.3663836801800977E-2</v>
      </c>
      <c r="G103" s="523">
        <f t="shared" si="22"/>
        <v>8.9066944822973546E-2</v>
      </c>
      <c r="H103" s="523">
        <f t="shared" si="22"/>
        <v>2.7802889052751408E-2</v>
      </c>
      <c r="I103" s="523">
        <f t="shared" si="22"/>
        <v>2.8134324519057716E-2</v>
      </c>
    </row>
    <row r="104" spans="1:9" x14ac:dyDescent="0.2">
      <c r="A104" s="479" t="s">
        <v>393</v>
      </c>
      <c r="B104" s="491" t="s">
        <v>84</v>
      </c>
      <c r="C104" s="491" t="s">
        <v>84</v>
      </c>
      <c r="D104" s="518" t="str">
        <f t="shared" ref="D104:I104" si="23">IF(D31="-","-",D31/D$67)</f>
        <v>-</v>
      </c>
      <c r="E104" s="518">
        <f t="shared" si="23"/>
        <v>6.3078907000749728E-4</v>
      </c>
      <c r="F104" s="518">
        <f t="shared" si="23"/>
        <v>7.6402384383809963E-6</v>
      </c>
      <c r="G104" s="519" t="str">
        <f t="shared" si="23"/>
        <v>-</v>
      </c>
      <c r="H104" s="519">
        <f t="shared" si="23"/>
        <v>1.261222335172481E-4</v>
      </c>
      <c r="I104" s="519">
        <f t="shared" si="23"/>
        <v>1.2543991856516325E-4</v>
      </c>
    </row>
    <row r="105" spans="1:9" x14ac:dyDescent="0.2">
      <c r="A105" s="478" t="s">
        <v>352</v>
      </c>
      <c r="B105" s="490" t="s">
        <v>84</v>
      </c>
      <c r="C105" s="490" t="s">
        <v>84</v>
      </c>
      <c r="D105" s="516">
        <f t="shared" ref="D105:I105" si="24">IF(D32="-","-",D32/D$67)</f>
        <v>8.6902322017121142E-2</v>
      </c>
      <c r="E105" s="516">
        <f t="shared" si="24"/>
        <v>4.3977721078541254E-2</v>
      </c>
      <c r="F105" s="516">
        <f t="shared" si="24"/>
        <v>2.3275048309821064E-2</v>
      </c>
      <c r="G105" s="517">
        <f t="shared" si="24"/>
        <v>8.6902322017121142E-2</v>
      </c>
      <c r="H105" s="517">
        <f t="shared" si="24"/>
        <v>2.7211337250441118E-2</v>
      </c>
      <c r="I105" s="517">
        <f t="shared" si="24"/>
        <v>2.7534262481585279E-2</v>
      </c>
    </row>
    <row r="106" spans="1:9" x14ac:dyDescent="0.2">
      <c r="A106" s="479" t="s">
        <v>353</v>
      </c>
      <c r="B106" s="491" t="s">
        <v>84</v>
      </c>
      <c r="C106" s="491" t="s">
        <v>84</v>
      </c>
      <c r="D106" s="518">
        <f t="shared" ref="D106:I106" si="25">IF(D33="-","-",D33/D$67)</f>
        <v>2.1646228058524149E-3</v>
      </c>
      <c r="E106" s="518">
        <f t="shared" si="25"/>
        <v>8.2442069331906175E-4</v>
      </c>
      <c r="F106" s="518">
        <f t="shared" si="25"/>
        <v>3.8114825354153314E-4</v>
      </c>
      <c r="G106" s="519">
        <f t="shared" si="25"/>
        <v>2.1646228058524149E-3</v>
      </c>
      <c r="H106" s="519">
        <f t="shared" si="25"/>
        <v>4.6542956879303758E-4</v>
      </c>
      <c r="I106" s="519">
        <f t="shared" si="25"/>
        <v>4.7462211890727667E-4</v>
      </c>
    </row>
    <row r="107" spans="1:9" x14ac:dyDescent="0.2">
      <c r="A107" s="503" t="s">
        <v>354</v>
      </c>
      <c r="B107" s="504" t="s">
        <v>84</v>
      </c>
      <c r="C107" s="504" t="s">
        <v>84</v>
      </c>
      <c r="D107" s="522">
        <f t="shared" ref="D107:I107" si="26">IF(D34="-","-",D34/D$67)</f>
        <v>7.4642985781278676E-2</v>
      </c>
      <c r="E107" s="522">
        <f t="shared" si="26"/>
        <v>3.4728890872416647E-3</v>
      </c>
      <c r="F107" s="522">
        <f t="shared" si="26"/>
        <v>2.7001126825882114E-3</v>
      </c>
      <c r="G107" s="523">
        <f t="shared" si="26"/>
        <v>7.4642985781278676E-2</v>
      </c>
      <c r="H107" s="523">
        <f t="shared" si="26"/>
        <v>2.8470440193832281E-3</v>
      </c>
      <c r="I107" s="523">
        <f t="shared" si="26"/>
        <v>3.2354564602115514E-3</v>
      </c>
    </row>
    <row r="108" spans="1:9" x14ac:dyDescent="0.2">
      <c r="A108" s="479" t="s">
        <v>394</v>
      </c>
      <c r="B108" s="491" t="s">
        <v>84</v>
      </c>
      <c r="C108" s="491" t="s">
        <v>84</v>
      </c>
      <c r="D108" s="518">
        <f t="shared" ref="D108:I108" si="27">IF(D35="-","-",D35/D$67)</f>
        <v>5.8285889982868266E-2</v>
      </c>
      <c r="E108" s="518">
        <f t="shared" si="27"/>
        <v>1.8692415774061619E-3</v>
      </c>
      <c r="F108" s="518">
        <f t="shared" si="27"/>
        <v>2.5759892205641293E-4</v>
      </c>
      <c r="G108" s="519">
        <f t="shared" si="27"/>
        <v>5.8285889982868266E-2</v>
      </c>
      <c r="H108" s="519">
        <f t="shared" si="27"/>
        <v>5.6402754319107094E-4</v>
      </c>
      <c r="I108" s="519">
        <f t="shared" si="27"/>
        <v>8.7629992139463559E-4</v>
      </c>
    </row>
    <row r="109" spans="1:9" x14ac:dyDescent="0.2">
      <c r="A109" s="481" t="s">
        <v>355</v>
      </c>
      <c r="B109" s="494" t="s">
        <v>84</v>
      </c>
      <c r="C109" s="494" t="s">
        <v>84</v>
      </c>
      <c r="D109" s="524" t="str">
        <f t="shared" ref="D109:I109" si="28">IF(D36="-","-",D36/D$67)</f>
        <v>-</v>
      </c>
      <c r="E109" s="524">
        <f t="shared" si="28"/>
        <v>5.0860488802446089E-4</v>
      </c>
      <c r="F109" s="524">
        <f t="shared" si="28"/>
        <v>1.3968210292165893E-4</v>
      </c>
      <c r="G109" s="525" t="str">
        <f t="shared" si="28"/>
        <v>-</v>
      </c>
      <c r="H109" s="525">
        <f t="shared" si="28"/>
        <v>2.0982699516625724E-4</v>
      </c>
      <c r="I109" s="525">
        <f t="shared" si="28"/>
        <v>2.0869184165556881E-4</v>
      </c>
    </row>
    <row r="110" spans="1:9" x14ac:dyDescent="0.2">
      <c r="A110" s="480" t="s">
        <v>596</v>
      </c>
      <c r="B110" s="491" t="s">
        <v>84</v>
      </c>
      <c r="C110" s="491" t="s">
        <v>84</v>
      </c>
      <c r="D110" s="518">
        <f t="shared" ref="D110:I110" si="29">IF(D37="-","-",D37/D$67)</f>
        <v>1.6242714889589109E-2</v>
      </c>
      <c r="E110" s="518">
        <f t="shared" si="29"/>
        <v>2.957528076927662E-5</v>
      </c>
      <c r="F110" s="518">
        <f t="shared" si="29"/>
        <v>1.0889688715313134E-5</v>
      </c>
      <c r="G110" s="519">
        <f t="shared" si="29"/>
        <v>1.6242714889589109E-2</v>
      </c>
      <c r="H110" s="519">
        <f t="shared" si="29"/>
        <v>1.4442661775104026E-5</v>
      </c>
      <c r="I110" s="519">
        <f t="shared" si="29"/>
        <v>1.0223679988023411E-4</v>
      </c>
    </row>
    <row r="111" spans="1:9" x14ac:dyDescent="0.2">
      <c r="A111" s="481" t="s">
        <v>356</v>
      </c>
      <c r="B111" s="490" t="s">
        <v>84</v>
      </c>
      <c r="C111" s="490" t="s">
        <v>84</v>
      </c>
      <c r="D111" s="516" t="str">
        <f t="shared" ref="D111:I111" si="30">IF(D38="-","-",D38/D$67)</f>
        <v>-</v>
      </c>
      <c r="E111" s="516">
        <f t="shared" si="30"/>
        <v>4.9252816054981499E-5</v>
      </c>
      <c r="F111" s="516" t="str">
        <f t="shared" si="30"/>
        <v>-</v>
      </c>
      <c r="G111" s="517" t="str">
        <f t="shared" si="30"/>
        <v>-</v>
      </c>
      <c r="H111" s="517">
        <f t="shared" si="30"/>
        <v>9.364651931709045E-6</v>
      </c>
      <c r="I111" s="517">
        <f t="shared" si="30"/>
        <v>9.3139896348571478E-6</v>
      </c>
    </row>
    <row r="112" spans="1:9" x14ac:dyDescent="0.2">
      <c r="A112" s="480" t="s">
        <v>357</v>
      </c>
      <c r="B112" s="496" t="s">
        <v>84</v>
      </c>
      <c r="C112" s="496" t="s">
        <v>84</v>
      </c>
      <c r="D112" s="528">
        <f t="shared" ref="D112:I112" si="31">IF(D39="-","-",D39/D$67)</f>
        <v>1.1438090882129719E-4</v>
      </c>
      <c r="E112" s="528" t="str">
        <f t="shared" si="31"/>
        <v>-</v>
      </c>
      <c r="F112" s="528">
        <f t="shared" si="31"/>
        <v>2.0196290355364841E-4</v>
      </c>
      <c r="G112" s="529">
        <f t="shared" si="31"/>
        <v>1.1438090882129719E-4</v>
      </c>
      <c r="H112" s="529">
        <f t="shared" si="31"/>
        <v>1.635628192051275E-4</v>
      </c>
      <c r="I112" s="529">
        <f t="shared" si="31"/>
        <v>1.6329674753884674E-4</v>
      </c>
    </row>
    <row r="113" spans="1:11" x14ac:dyDescent="0.2">
      <c r="A113" s="481" t="s">
        <v>358</v>
      </c>
      <c r="B113" s="494" t="s">
        <v>84</v>
      </c>
      <c r="C113" s="494" t="s">
        <v>84</v>
      </c>
      <c r="D113" s="524" t="str">
        <f t="shared" ref="D113:I113" si="32">IF(D40="-","-",D40/D$67)</f>
        <v>-</v>
      </c>
      <c r="E113" s="524">
        <f t="shared" si="32"/>
        <v>1.0162145249867837E-3</v>
      </c>
      <c r="F113" s="524">
        <f t="shared" si="32"/>
        <v>1.0716685529780746E-3</v>
      </c>
      <c r="G113" s="525" t="str">
        <f t="shared" si="32"/>
        <v>-</v>
      </c>
      <c r="H113" s="525">
        <f t="shared" si="32"/>
        <v>1.0611248381043694E-3</v>
      </c>
      <c r="I113" s="525">
        <f t="shared" si="32"/>
        <v>1.0553842059979122E-3</v>
      </c>
    </row>
    <row r="114" spans="1:11" x14ac:dyDescent="0.2">
      <c r="A114" s="480" t="s">
        <v>385</v>
      </c>
      <c r="B114" s="496" t="s">
        <v>84</v>
      </c>
      <c r="C114" s="496" t="s">
        <v>84</v>
      </c>
      <c r="D114" s="528" t="str">
        <f t="shared" ref="D114:I114" si="33">IF(D41="-","-",D41/D$67)</f>
        <v>-</v>
      </c>
      <c r="E114" s="528" t="str">
        <f t="shared" si="33"/>
        <v>-</v>
      </c>
      <c r="F114" s="528" t="str">
        <f t="shared" si="33"/>
        <v>-</v>
      </c>
      <c r="G114" s="529" t="str">
        <f t="shared" si="33"/>
        <v>-</v>
      </c>
      <c r="H114" s="529" t="str">
        <f t="shared" si="33"/>
        <v>-</v>
      </c>
      <c r="I114" s="529" t="str">
        <f t="shared" si="33"/>
        <v>-</v>
      </c>
    </row>
    <row r="115" spans="1:11" x14ac:dyDescent="0.2">
      <c r="A115" s="481" t="s">
        <v>386</v>
      </c>
      <c r="B115" s="494" t="s">
        <v>84</v>
      </c>
      <c r="C115" s="494" t="s">
        <v>84</v>
      </c>
      <c r="D115" s="524" t="str">
        <f t="shared" ref="D115:I115" si="34">IF(D42="-","-",D42/D$67)</f>
        <v>-</v>
      </c>
      <c r="E115" s="524" t="str">
        <f t="shared" si="34"/>
        <v>-</v>
      </c>
      <c r="F115" s="524" t="str">
        <f t="shared" si="34"/>
        <v>-</v>
      </c>
      <c r="G115" s="525" t="str">
        <f t="shared" si="34"/>
        <v>-</v>
      </c>
      <c r="H115" s="525" t="str">
        <f t="shared" si="34"/>
        <v>-</v>
      </c>
      <c r="I115" s="525" t="str">
        <f t="shared" si="34"/>
        <v>-</v>
      </c>
    </row>
    <row r="116" spans="1:11" x14ac:dyDescent="0.2">
      <c r="A116" s="506" t="s">
        <v>409</v>
      </c>
      <c r="B116" s="507" t="s">
        <v>84</v>
      </c>
      <c r="C116" s="507" t="s">
        <v>84</v>
      </c>
      <c r="D116" s="530">
        <f t="shared" ref="D116:I116" si="35">IF(D43="-","-",D43/D$67)</f>
        <v>4.607032552063009E-2</v>
      </c>
      <c r="E116" s="530">
        <f t="shared" si="35"/>
        <v>4.5355205420029854E-2</v>
      </c>
      <c r="F116" s="530">
        <f t="shared" si="35"/>
        <v>7.9254233932582768E-2</v>
      </c>
      <c r="G116" s="531">
        <f t="shared" si="35"/>
        <v>4.607032552063009E-2</v>
      </c>
      <c r="H116" s="531">
        <f t="shared" si="35"/>
        <v>7.2808864373907101E-2</v>
      </c>
      <c r="I116" s="531">
        <f t="shared" si="35"/>
        <v>7.2664210420127454E-2</v>
      </c>
    </row>
    <row r="117" spans="1:11" s="7" customFormat="1" x14ac:dyDescent="0.2">
      <c r="A117" s="481" t="s">
        <v>395</v>
      </c>
      <c r="B117" s="494" t="s">
        <v>84</v>
      </c>
      <c r="C117" s="494" t="s">
        <v>84</v>
      </c>
      <c r="D117" s="524">
        <f t="shared" ref="D117:I117" si="36">IF(D44="-","-",D44/D$67)</f>
        <v>1.4611526061471031E-2</v>
      </c>
      <c r="E117" s="524">
        <f t="shared" si="36"/>
        <v>4.4665393222746786E-3</v>
      </c>
      <c r="F117" s="524">
        <f t="shared" si="36"/>
        <v>4.2990355737404029E-3</v>
      </c>
      <c r="G117" s="525">
        <f t="shared" si="36"/>
        <v>1.4611526061471031E-2</v>
      </c>
      <c r="H117" s="525">
        <f t="shared" si="36"/>
        <v>4.3308837910144863E-3</v>
      </c>
      <c r="I117" s="525">
        <f t="shared" si="36"/>
        <v>4.3865013504554044E-3</v>
      </c>
    </row>
    <row r="118" spans="1:11" x14ac:dyDescent="0.2">
      <c r="A118" s="480" t="s">
        <v>467</v>
      </c>
      <c r="B118" s="496" t="s">
        <v>84</v>
      </c>
      <c r="C118" s="496" t="s">
        <v>84</v>
      </c>
      <c r="D118" s="528">
        <f t="shared" ref="D118:I118" si="37">IF(D45="-","-",D45/D$67)</f>
        <v>3.1458836273098173E-2</v>
      </c>
      <c r="E118" s="528">
        <f t="shared" si="37"/>
        <v>4.0888666097755176E-2</v>
      </c>
      <c r="F118" s="528">
        <f t="shared" si="37"/>
        <v>7.4955198358842373E-2</v>
      </c>
      <c r="G118" s="529">
        <f t="shared" si="37"/>
        <v>3.1458836273098173E-2</v>
      </c>
      <c r="H118" s="529">
        <f t="shared" si="37"/>
        <v>6.8477980783137507E-2</v>
      </c>
      <c r="I118" s="529">
        <f t="shared" si="37"/>
        <v>6.827770887051049E-2</v>
      </c>
    </row>
    <row r="119" spans="1:11" x14ac:dyDescent="0.2">
      <c r="A119" s="509" t="s">
        <v>359</v>
      </c>
      <c r="B119" s="510" t="s">
        <v>84</v>
      </c>
      <c r="C119" s="510" t="s">
        <v>84</v>
      </c>
      <c r="D119" s="526">
        <f t="shared" ref="D119:I119" si="38">IF(D46="-","-",D46/D$67)</f>
        <v>0.34719030862744971</v>
      </c>
      <c r="E119" s="526">
        <f t="shared" si="38"/>
        <v>0.1991552456429172</v>
      </c>
      <c r="F119" s="526">
        <f t="shared" si="38"/>
        <v>0.2734972074048273</v>
      </c>
      <c r="G119" s="527">
        <f t="shared" si="38"/>
        <v>0.34719030862744971</v>
      </c>
      <c r="H119" s="527">
        <f t="shared" si="38"/>
        <v>0.25936224729110002</v>
      </c>
      <c r="I119" s="527">
        <f t="shared" si="38"/>
        <v>0.2598373926940255</v>
      </c>
    </row>
    <row r="120" spans="1:11" s="7" customFormat="1" x14ac:dyDescent="0.2">
      <c r="A120" s="480" t="s">
        <v>396</v>
      </c>
      <c r="B120" s="496" t="s">
        <v>84</v>
      </c>
      <c r="C120" s="496" t="s">
        <v>84</v>
      </c>
      <c r="D120" s="528">
        <f t="shared" ref="D120:I120" si="39">IF(D47="-","-",D47/D$67)</f>
        <v>1.0531621259372462E-2</v>
      </c>
      <c r="E120" s="528">
        <f t="shared" si="39"/>
        <v>1.9288959782125744E-2</v>
      </c>
      <c r="F120" s="528">
        <f t="shared" si="39"/>
        <v>2.1304708207974619E-2</v>
      </c>
      <c r="G120" s="529">
        <f t="shared" si="39"/>
        <v>1.0531621259372462E-2</v>
      </c>
      <c r="H120" s="529">
        <f t="shared" si="39"/>
        <v>2.092144520939496E-2</v>
      </c>
      <c r="I120" s="529">
        <f t="shared" si="39"/>
        <v>2.0865236783386865E-2</v>
      </c>
    </row>
    <row r="121" spans="1:11" x14ac:dyDescent="0.2">
      <c r="A121" s="478" t="s">
        <v>360</v>
      </c>
      <c r="B121" s="490" t="s">
        <v>84</v>
      </c>
      <c r="C121" s="490" t="s">
        <v>84</v>
      </c>
      <c r="D121" s="516">
        <f t="shared" ref="D121:I121" si="40">IF(D48="-","-",D48/D$67)</f>
        <v>2.8741488985416674E-2</v>
      </c>
      <c r="E121" s="516">
        <f t="shared" si="40"/>
        <v>2.4459868296583889E-2</v>
      </c>
      <c r="F121" s="516">
        <f t="shared" si="40"/>
        <v>2.7496382411386223E-2</v>
      </c>
      <c r="G121" s="517">
        <f t="shared" si="40"/>
        <v>2.8741488985416674E-2</v>
      </c>
      <c r="H121" s="517">
        <f t="shared" si="40"/>
        <v>2.6919036799376357E-2</v>
      </c>
      <c r="I121" s="517">
        <f t="shared" si="40"/>
        <v>2.6928896174217076E-2</v>
      </c>
      <c r="K121" s="267"/>
    </row>
    <row r="122" spans="1:11" x14ac:dyDescent="0.2">
      <c r="A122" s="479" t="s">
        <v>361</v>
      </c>
      <c r="B122" s="491" t="s">
        <v>84</v>
      </c>
      <c r="C122" s="491" t="s">
        <v>84</v>
      </c>
      <c r="D122" s="518">
        <f t="shared" ref="D122:I122" si="41">IF(D49="-","-",D49/D$67)</f>
        <v>8.0252215241972139E-2</v>
      </c>
      <c r="E122" s="518">
        <f t="shared" si="41"/>
        <v>3.0551950652061111E-2</v>
      </c>
      <c r="F122" s="518">
        <f t="shared" si="41"/>
        <v>1.705683157191485E-2</v>
      </c>
      <c r="G122" s="519">
        <f t="shared" si="41"/>
        <v>8.0252215241972139E-2</v>
      </c>
      <c r="H122" s="519">
        <f t="shared" si="41"/>
        <v>1.9622717409194353E-2</v>
      </c>
      <c r="I122" s="519">
        <f t="shared" si="41"/>
        <v>1.995071974975187E-2</v>
      </c>
    </row>
    <row r="123" spans="1:11" x14ac:dyDescent="0.2">
      <c r="A123" s="478" t="s">
        <v>362</v>
      </c>
      <c r="B123" s="490" t="s">
        <v>84</v>
      </c>
      <c r="C123" s="490" t="s">
        <v>84</v>
      </c>
      <c r="D123" s="516">
        <f t="shared" ref="D123:I123" si="42">IF(D50="-","-",D50/D$67)</f>
        <v>1.6814104038548026E-2</v>
      </c>
      <c r="E123" s="516">
        <f t="shared" si="42"/>
        <v>2.229168384220748E-2</v>
      </c>
      <c r="F123" s="516">
        <f t="shared" si="42"/>
        <v>1.4131681971175267E-2</v>
      </c>
      <c r="G123" s="517">
        <f t="shared" si="42"/>
        <v>1.6814104038548026E-2</v>
      </c>
      <c r="H123" s="517">
        <f t="shared" si="42"/>
        <v>1.5683178589719036E-2</v>
      </c>
      <c r="I123" s="517">
        <f t="shared" si="42"/>
        <v>1.5689296839625576E-2</v>
      </c>
    </row>
    <row r="124" spans="1:11" x14ac:dyDescent="0.2">
      <c r="A124" s="479" t="s">
        <v>363</v>
      </c>
      <c r="B124" s="491" t="s">
        <v>84</v>
      </c>
      <c r="C124" s="491" t="s">
        <v>84</v>
      </c>
      <c r="D124" s="518">
        <f t="shared" ref="D124:I124" si="43">IF(D51="-","-",D51/D$67)</f>
        <v>6.256897091492652E-3</v>
      </c>
      <c r="E124" s="518">
        <f t="shared" si="43"/>
        <v>8.7017654468967941E-3</v>
      </c>
      <c r="F124" s="518">
        <f t="shared" si="43"/>
        <v>5.9799629490271608E-3</v>
      </c>
      <c r="G124" s="519">
        <f t="shared" si="43"/>
        <v>6.256897091492652E-3</v>
      </c>
      <c r="H124" s="519">
        <f t="shared" si="43"/>
        <v>6.4974710872198723E-3</v>
      </c>
      <c r="I124" s="519">
        <f t="shared" si="43"/>
        <v>6.4961695939796272E-3</v>
      </c>
    </row>
    <row r="125" spans="1:11" x14ac:dyDescent="0.2">
      <c r="A125" s="478" t="s">
        <v>364</v>
      </c>
      <c r="B125" s="490" t="s">
        <v>84</v>
      </c>
      <c r="C125" s="490" t="s">
        <v>84</v>
      </c>
      <c r="D125" s="516">
        <f t="shared" ref="D125:I125" si="44">IF(D52="-","-",D52/D$67)</f>
        <v>0.2045939820106478</v>
      </c>
      <c r="E125" s="516">
        <f t="shared" si="44"/>
        <v>9.3861016569866465E-2</v>
      </c>
      <c r="F125" s="516">
        <f t="shared" si="44"/>
        <v>0.1875276402933492</v>
      </c>
      <c r="G125" s="517">
        <f t="shared" si="44"/>
        <v>0.2045939820106478</v>
      </c>
      <c r="H125" s="517">
        <f t="shared" si="44"/>
        <v>0.16971839819619541</v>
      </c>
      <c r="I125" s="517">
        <f t="shared" si="44"/>
        <v>0.16990707335390293</v>
      </c>
    </row>
    <row r="126" spans="1:11" x14ac:dyDescent="0.2">
      <c r="A126" s="477" t="s">
        <v>365</v>
      </c>
      <c r="B126" s="501" t="s">
        <v>84</v>
      </c>
      <c r="C126" s="501" t="s">
        <v>84</v>
      </c>
      <c r="D126" s="520">
        <f t="shared" ref="D126:I126" si="45">IF(D53="-","-",D53/D$67)</f>
        <v>0.12521359447472841</v>
      </c>
      <c r="E126" s="520">
        <f t="shared" si="45"/>
        <v>0.31958365204186129</v>
      </c>
      <c r="F126" s="520">
        <f t="shared" si="45"/>
        <v>0.28992944379749569</v>
      </c>
      <c r="G126" s="521">
        <f t="shared" si="45"/>
        <v>0.12521359447472841</v>
      </c>
      <c r="H126" s="521">
        <f t="shared" si="45"/>
        <v>0.29556772738168358</v>
      </c>
      <c r="I126" s="521">
        <f t="shared" si="45"/>
        <v>0.29464612007430929</v>
      </c>
    </row>
    <row r="127" spans="1:11" s="7" customFormat="1" x14ac:dyDescent="0.2">
      <c r="A127" s="478" t="s">
        <v>397</v>
      </c>
      <c r="B127" s="490" t="s">
        <v>84</v>
      </c>
      <c r="C127" s="490" t="s">
        <v>84</v>
      </c>
      <c r="D127" s="516" t="str">
        <f t="shared" ref="D127:I127" si="46">IF(D54="-","-",D54/D$67)</f>
        <v>-</v>
      </c>
      <c r="E127" s="516">
        <f t="shared" si="46"/>
        <v>3.2660348426759783E-4</v>
      </c>
      <c r="F127" s="516">
        <f t="shared" si="46"/>
        <v>1.4610188126515811E-4</v>
      </c>
      <c r="G127" s="517" t="str">
        <f t="shared" si="46"/>
        <v>-</v>
      </c>
      <c r="H127" s="517">
        <f t="shared" si="46"/>
        <v>1.8042163566970679E-4</v>
      </c>
      <c r="I127" s="517">
        <f t="shared" si="46"/>
        <v>1.7944556367776725E-4</v>
      </c>
    </row>
    <row r="128" spans="1:11" x14ac:dyDescent="0.2">
      <c r="A128" s="480" t="s">
        <v>366</v>
      </c>
      <c r="B128" s="491" t="s">
        <v>84</v>
      </c>
      <c r="C128" s="491" t="s">
        <v>84</v>
      </c>
      <c r="D128" s="518">
        <f t="shared" ref="D128:I128" si="47">IF(D55="-","-",D55/D$67)</f>
        <v>3.4236963374253745E-5</v>
      </c>
      <c r="E128" s="518" t="str">
        <f t="shared" si="47"/>
        <v>-</v>
      </c>
      <c r="F128" s="518">
        <f t="shared" si="47"/>
        <v>8.0111237994674519E-7</v>
      </c>
      <c r="G128" s="519">
        <f t="shared" si="47"/>
        <v>3.4236963374253745E-5</v>
      </c>
      <c r="H128" s="519">
        <f t="shared" si="47"/>
        <v>6.4879340244488101E-7</v>
      </c>
      <c r="I128" s="519">
        <f t="shared" si="47"/>
        <v>8.3050371589091016E-7</v>
      </c>
    </row>
    <row r="129" spans="1:9" x14ac:dyDescent="0.2">
      <c r="A129" s="481" t="s">
        <v>367</v>
      </c>
      <c r="B129" s="490" t="s">
        <v>84</v>
      </c>
      <c r="C129" s="490" t="s">
        <v>84</v>
      </c>
      <c r="D129" s="516" t="str">
        <f t="shared" ref="D129:I129" si="48">IF(D56="-","-",D56/D$67)</f>
        <v>-</v>
      </c>
      <c r="E129" s="516">
        <f t="shared" si="48"/>
        <v>6.6171167848449192E-3</v>
      </c>
      <c r="F129" s="516">
        <f t="shared" si="48"/>
        <v>2.2483790601175294E-2</v>
      </c>
      <c r="G129" s="517" t="str">
        <f t="shared" si="48"/>
        <v>-</v>
      </c>
      <c r="H129" s="517">
        <f t="shared" si="48"/>
        <v>1.9466990973017399E-2</v>
      </c>
      <c r="I129" s="517">
        <f t="shared" si="48"/>
        <v>1.936167552908202E-2</v>
      </c>
    </row>
    <row r="130" spans="1:9" x14ac:dyDescent="0.2">
      <c r="A130" s="480" t="s">
        <v>368</v>
      </c>
      <c r="B130" s="491" t="s">
        <v>84</v>
      </c>
      <c r="C130" s="491" t="s">
        <v>84</v>
      </c>
      <c r="D130" s="518">
        <f t="shared" ref="D130:I130" si="49">IF(D57="-","-",D57/D$67)</f>
        <v>0.12517935751135417</v>
      </c>
      <c r="E130" s="518">
        <f t="shared" si="49"/>
        <v>0.29119829133612568</v>
      </c>
      <c r="F130" s="518">
        <f t="shared" si="49"/>
        <v>0.23550284437967037</v>
      </c>
      <c r="G130" s="519">
        <f t="shared" si="49"/>
        <v>0.12517935751135417</v>
      </c>
      <c r="H130" s="519">
        <f t="shared" si="49"/>
        <v>0.24609246181375344</v>
      </c>
      <c r="I130" s="519">
        <f t="shared" si="49"/>
        <v>0.24543832779006489</v>
      </c>
    </row>
    <row r="131" spans="1:9" x14ac:dyDescent="0.2">
      <c r="A131" s="481" t="s">
        <v>369</v>
      </c>
      <c r="B131" s="490" t="s">
        <v>84</v>
      </c>
      <c r="C131" s="490" t="s">
        <v>84</v>
      </c>
      <c r="D131" s="516" t="str">
        <f t="shared" ref="D131:I131" si="50">IF(D58="-","-",D58/D$67)</f>
        <v>-</v>
      </c>
      <c r="E131" s="516">
        <f t="shared" si="50"/>
        <v>1.4334404104116277E-2</v>
      </c>
      <c r="F131" s="516">
        <f t="shared" si="50"/>
        <v>1.7324177608517524E-2</v>
      </c>
      <c r="G131" s="517" t="str">
        <f t="shared" si="50"/>
        <v>-</v>
      </c>
      <c r="H131" s="517">
        <f t="shared" si="50"/>
        <v>1.6755718987788399E-2</v>
      </c>
      <c r="I131" s="517">
        <f t="shared" si="50"/>
        <v>1.6665071389189247E-2</v>
      </c>
    </row>
    <row r="132" spans="1:9" x14ac:dyDescent="0.2">
      <c r="A132" s="479" t="s">
        <v>387</v>
      </c>
      <c r="B132" s="496" t="s">
        <v>84</v>
      </c>
      <c r="C132" s="496" t="s">
        <v>84</v>
      </c>
      <c r="D132" s="528" t="str">
        <f t="shared" ref="D132:I132" si="51">IF(D59="-","-",D59/D$67)</f>
        <v>-</v>
      </c>
      <c r="E132" s="528">
        <f t="shared" si="51"/>
        <v>7.1072352793310591E-3</v>
      </c>
      <c r="F132" s="528">
        <f t="shared" si="51"/>
        <v>1.4471728461744292E-2</v>
      </c>
      <c r="G132" s="529" t="str">
        <f t="shared" si="51"/>
        <v>-</v>
      </c>
      <c r="H132" s="529">
        <f t="shared" si="51"/>
        <v>1.3071485378297077E-2</v>
      </c>
      <c r="I132" s="529">
        <f t="shared" si="51"/>
        <v>1.3000769298579452E-2</v>
      </c>
    </row>
    <row r="133" spans="1:9" x14ac:dyDescent="0.2">
      <c r="A133" s="503" t="s">
        <v>370</v>
      </c>
      <c r="B133" s="510" t="s">
        <v>84</v>
      </c>
      <c r="C133" s="510" t="s">
        <v>84</v>
      </c>
      <c r="D133" s="526">
        <f t="shared" ref="D133:I133" si="52">IF(D60="-","-",D60/D$67)</f>
        <v>0.17549911602369403</v>
      </c>
      <c r="E133" s="526">
        <f t="shared" si="52"/>
        <v>0.17201793924768455</v>
      </c>
      <c r="F133" s="526">
        <f t="shared" si="52"/>
        <v>8.6116167709925501E-2</v>
      </c>
      <c r="G133" s="527">
        <f t="shared" si="52"/>
        <v>0.17549911602369403</v>
      </c>
      <c r="H133" s="527">
        <f t="shared" si="52"/>
        <v>0.1024490448304735</v>
      </c>
      <c r="I133" s="527">
        <f t="shared" si="52"/>
        <v>0.10284424204856892</v>
      </c>
    </row>
    <row r="134" spans="1:9" s="7" customFormat="1" x14ac:dyDescent="0.2">
      <c r="A134" s="480" t="s">
        <v>468</v>
      </c>
      <c r="B134" s="496" t="s">
        <v>84</v>
      </c>
      <c r="C134" s="496" t="s">
        <v>84</v>
      </c>
      <c r="D134" s="528" t="str">
        <f t="shared" ref="D134:I134" si="53">IF(D61="-","-",D61/D$67)</f>
        <v>-</v>
      </c>
      <c r="E134" s="528">
        <f t="shared" si="53"/>
        <v>1.7761249401743527E-2</v>
      </c>
      <c r="F134" s="528">
        <f t="shared" si="53"/>
        <v>3.1539789453365213E-3</v>
      </c>
      <c r="G134" s="529" t="str">
        <f t="shared" si="53"/>
        <v>-</v>
      </c>
      <c r="H134" s="529">
        <f t="shared" si="53"/>
        <v>5.9313225502884643E-3</v>
      </c>
      <c r="I134" s="529">
        <f t="shared" si="53"/>
        <v>5.8992343930394384E-3</v>
      </c>
    </row>
    <row r="135" spans="1:9" x14ac:dyDescent="0.2">
      <c r="A135" s="481" t="s">
        <v>371</v>
      </c>
      <c r="B135" s="494" t="s">
        <v>84</v>
      </c>
      <c r="C135" s="494" t="s">
        <v>84</v>
      </c>
      <c r="D135" s="524">
        <f t="shared" ref="D135:I135" si="54">IF(D62="-","-",D62/D$67)</f>
        <v>0.16489563395517476</v>
      </c>
      <c r="E135" s="524">
        <f t="shared" si="54"/>
        <v>4.3274179682479312E-2</v>
      </c>
      <c r="F135" s="524">
        <f t="shared" si="54"/>
        <v>3.282351121703065E-2</v>
      </c>
      <c r="G135" s="525">
        <f t="shared" si="54"/>
        <v>0.16489563395517476</v>
      </c>
      <c r="H135" s="525">
        <f t="shared" si="54"/>
        <v>3.4810542236146727E-2</v>
      </c>
      <c r="I135" s="525">
        <f t="shared" si="54"/>
        <v>3.551429605217063E-2</v>
      </c>
    </row>
    <row r="136" spans="1:9" x14ac:dyDescent="0.2">
      <c r="A136" s="480" t="s">
        <v>372</v>
      </c>
      <c r="B136" s="491" t="s">
        <v>84</v>
      </c>
      <c r="C136" s="491" t="s">
        <v>84</v>
      </c>
      <c r="D136" s="518">
        <f t="shared" ref="D136:I136" si="55">IF(D63="-","-",D63/D$67)</f>
        <v>1.1042341036674637E-3</v>
      </c>
      <c r="E136" s="518">
        <f t="shared" si="55"/>
        <v>8.9429995598989259E-3</v>
      </c>
      <c r="F136" s="518">
        <f t="shared" si="55"/>
        <v>1.5163012537767766E-3</v>
      </c>
      <c r="G136" s="519">
        <f t="shared" si="55"/>
        <v>1.1042341036674637E-3</v>
      </c>
      <c r="H136" s="519">
        <f t="shared" si="55"/>
        <v>2.9283716740938349E-3</v>
      </c>
      <c r="I136" s="519">
        <f t="shared" si="55"/>
        <v>2.9185031814081943E-3</v>
      </c>
    </row>
    <row r="137" spans="1:9" x14ac:dyDescent="0.2">
      <c r="A137" s="481" t="s">
        <v>373</v>
      </c>
      <c r="B137" s="490" t="s">
        <v>84</v>
      </c>
      <c r="C137" s="490" t="s">
        <v>84</v>
      </c>
      <c r="D137" s="516">
        <f t="shared" ref="D137:I137" si="56">IF(D64="-","-",D64/D$67)</f>
        <v>3.9327226735283924E-3</v>
      </c>
      <c r="E137" s="516">
        <f t="shared" si="56"/>
        <v>1.1000539478734464E-2</v>
      </c>
      <c r="F137" s="516">
        <f t="shared" si="56"/>
        <v>1.3193279946142778E-3</v>
      </c>
      <c r="G137" s="517">
        <f t="shared" si="56"/>
        <v>3.9327226735283924E-3</v>
      </c>
      <c r="H137" s="517">
        <f t="shared" si="56"/>
        <v>3.1600590020249386E-3</v>
      </c>
      <c r="I137" s="517">
        <f t="shared" si="56"/>
        <v>3.1642390737006238E-3</v>
      </c>
    </row>
    <row r="138" spans="1:9" x14ac:dyDescent="0.2">
      <c r="A138" s="479" t="s">
        <v>374</v>
      </c>
      <c r="B138" s="496" t="s">
        <v>84</v>
      </c>
      <c r="C138" s="496" t="s">
        <v>84</v>
      </c>
      <c r="D138" s="528">
        <f t="shared" ref="D138:I138" si="57">IF(D65="-","-",D65/D$67)</f>
        <v>5.5665252913234264E-3</v>
      </c>
      <c r="E138" s="528">
        <f t="shared" si="57"/>
        <v>9.1038970071652597E-2</v>
      </c>
      <c r="F138" s="528">
        <f t="shared" si="57"/>
        <v>4.7303048299167261E-2</v>
      </c>
      <c r="G138" s="529">
        <f t="shared" si="57"/>
        <v>5.5665252913234264E-3</v>
      </c>
      <c r="H138" s="529">
        <f t="shared" si="57"/>
        <v>5.5618749167674654E-2</v>
      </c>
      <c r="I138" s="529">
        <f t="shared" si="57"/>
        <v>5.5347969149088468E-2</v>
      </c>
    </row>
    <row r="139" spans="1:9" x14ac:dyDescent="0.2">
      <c r="A139" s="503" t="s">
        <v>375</v>
      </c>
      <c r="B139" s="510" t="s">
        <v>84</v>
      </c>
      <c r="C139" s="510" t="s">
        <v>84</v>
      </c>
      <c r="D139" s="526">
        <f t="shared" ref="D139:I139" si="58">IF(D66="-","-",D66/D$67)</f>
        <v>3.6910207562878945E-2</v>
      </c>
      <c r="E139" s="526">
        <f t="shared" si="58"/>
        <v>3.9933994949558987E-2</v>
      </c>
      <c r="F139" s="526">
        <f t="shared" si="58"/>
        <v>0.10302918823582216</v>
      </c>
      <c r="G139" s="527">
        <f t="shared" si="58"/>
        <v>3.6910207562878945E-2</v>
      </c>
      <c r="H139" s="527">
        <f t="shared" si="58"/>
        <v>9.1032625013977242E-2</v>
      </c>
      <c r="I139" s="527">
        <f t="shared" si="58"/>
        <v>9.0739825253310827E-2</v>
      </c>
    </row>
    <row r="140" spans="1:9" x14ac:dyDescent="0.2">
      <c r="A140" s="656" t="s">
        <v>377</v>
      </c>
      <c r="B140" s="657" t="s">
        <v>84</v>
      </c>
      <c r="C140" s="657" t="s">
        <v>84</v>
      </c>
      <c r="D140" s="658">
        <f t="shared" ref="D140:I140" si="59">IF(D67="-","-",D67/D$67)</f>
        <v>1</v>
      </c>
      <c r="E140" s="658">
        <f t="shared" si="59"/>
        <v>1</v>
      </c>
      <c r="F140" s="658">
        <f t="shared" si="59"/>
        <v>1</v>
      </c>
      <c r="G140" s="658">
        <f t="shared" si="59"/>
        <v>1</v>
      </c>
      <c r="H140" s="658">
        <f t="shared" si="59"/>
        <v>1</v>
      </c>
      <c r="I140" s="658">
        <f t="shared" si="59"/>
        <v>1</v>
      </c>
    </row>
    <row r="141" spans="1:9" x14ac:dyDescent="0.2">
      <c r="A141" s="513" t="s">
        <v>597</v>
      </c>
      <c r="B141" s="3"/>
      <c r="C141" s="212"/>
      <c r="D141" s="3"/>
      <c r="E141" s="3"/>
      <c r="F141" s="212"/>
      <c r="G141" s="3"/>
      <c r="H141" s="3"/>
      <c r="I141" s="3"/>
    </row>
    <row r="142" spans="1:9" x14ac:dyDescent="0.2">
      <c r="A142" s="745" t="s">
        <v>598</v>
      </c>
      <c r="B142" s="3"/>
      <c r="C142" s="212"/>
      <c r="D142" s="3"/>
      <c r="E142" s="3"/>
      <c r="F142" s="212"/>
      <c r="G142" s="3"/>
      <c r="H142" s="3"/>
      <c r="I142" s="3"/>
    </row>
    <row r="143" spans="1:9" x14ac:dyDescent="0.2">
      <c r="A143" s="38" t="s">
        <v>410</v>
      </c>
      <c r="B143" s="3"/>
      <c r="C143" s="212"/>
      <c r="D143" s="3"/>
      <c r="E143" s="3"/>
      <c r="F143" s="212"/>
      <c r="G143" s="3"/>
      <c r="H143" s="3"/>
      <c r="I143" s="3"/>
    </row>
    <row r="144" spans="1:9" x14ac:dyDescent="0.2">
      <c r="A144" s="242" t="s">
        <v>723</v>
      </c>
      <c r="B144" s="3"/>
      <c r="C144" s="212"/>
      <c r="D144" s="3"/>
      <c r="E144" s="3"/>
      <c r="F144" s="212"/>
      <c r="G144" s="3"/>
      <c r="H144" s="3"/>
      <c r="I144" s="3"/>
    </row>
    <row r="147" spans="1:9" ht="16.5" x14ac:dyDescent="0.25">
      <c r="A147" s="88" t="s">
        <v>777</v>
      </c>
    </row>
    <row r="148" spans="1:9" ht="13.5" thickBot="1" x14ac:dyDescent="0.25">
      <c r="A148" s="205"/>
      <c r="I148" s="400" t="s">
        <v>384</v>
      </c>
    </row>
    <row r="149" spans="1:9" x14ac:dyDescent="0.2">
      <c r="A149" s="204" t="s">
        <v>383</v>
      </c>
      <c r="B149" s="482" t="s">
        <v>95</v>
      </c>
      <c r="C149" s="482" t="s">
        <v>535</v>
      </c>
      <c r="D149" s="482" t="s">
        <v>97</v>
      </c>
      <c r="E149" s="482" t="s">
        <v>278</v>
      </c>
      <c r="F149" s="483">
        <v>300000</v>
      </c>
      <c r="G149" s="484" t="s">
        <v>400</v>
      </c>
      <c r="H149" s="484" t="s">
        <v>400</v>
      </c>
      <c r="I149" s="484" t="s">
        <v>389</v>
      </c>
    </row>
    <row r="150" spans="1:9" x14ac:dyDescent="0.2">
      <c r="A150" s="203"/>
      <c r="B150" s="485" t="s">
        <v>35</v>
      </c>
      <c r="C150" s="485" t="s">
        <v>35</v>
      </c>
      <c r="D150" s="485" t="s">
        <v>35</v>
      </c>
      <c r="E150" s="485" t="s">
        <v>35</v>
      </c>
      <c r="F150" s="485" t="s">
        <v>36</v>
      </c>
      <c r="G150" s="486" t="s">
        <v>388</v>
      </c>
      <c r="H150" s="486" t="s">
        <v>293</v>
      </c>
      <c r="I150" s="486" t="s">
        <v>111</v>
      </c>
    </row>
    <row r="151" spans="1:9" ht="13.5" thickBot="1" x14ac:dyDescent="0.25">
      <c r="A151" s="206"/>
      <c r="B151" s="487" t="s">
        <v>534</v>
      </c>
      <c r="C151" s="487" t="s">
        <v>99</v>
      </c>
      <c r="D151" s="487" t="s">
        <v>100</v>
      </c>
      <c r="E151" s="487" t="s">
        <v>279</v>
      </c>
      <c r="F151" s="487" t="s">
        <v>101</v>
      </c>
      <c r="G151" s="488" t="s">
        <v>293</v>
      </c>
      <c r="H151" s="488" t="s">
        <v>101</v>
      </c>
      <c r="I151" s="488" t="s">
        <v>401</v>
      </c>
    </row>
    <row r="153" spans="1:9" x14ac:dyDescent="0.2">
      <c r="A153" s="498" t="s">
        <v>333</v>
      </c>
      <c r="B153" s="499" t="s">
        <v>84</v>
      </c>
      <c r="C153" s="499" t="s">
        <v>84</v>
      </c>
      <c r="D153" s="499">
        <v>5.6476889999999997</v>
      </c>
      <c r="E153" s="499">
        <v>25.955898999999999</v>
      </c>
      <c r="F153" s="499">
        <v>16.153718999999999</v>
      </c>
      <c r="G153" s="500">
        <v>5.6476889999999997</v>
      </c>
      <c r="H153" s="500">
        <v>17.811920000000001</v>
      </c>
      <c r="I153" s="500">
        <v>17.728902000000001</v>
      </c>
    </row>
    <row r="154" spans="1:9" x14ac:dyDescent="0.2">
      <c r="A154" s="478" t="s">
        <v>334</v>
      </c>
      <c r="B154" s="490" t="s">
        <v>84</v>
      </c>
      <c r="C154" s="490" t="s">
        <v>84</v>
      </c>
      <c r="D154" s="490">
        <v>5.6476889999999997</v>
      </c>
      <c r="E154" s="490">
        <v>25.944828000000001</v>
      </c>
      <c r="F154" s="490">
        <v>15.84971</v>
      </c>
      <c r="G154" s="267">
        <v>5.6476889999999997</v>
      </c>
      <c r="H154" s="267">
        <v>17.557466000000002</v>
      </c>
      <c r="I154" s="267">
        <v>17.476185000000001</v>
      </c>
    </row>
    <row r="155" spans="1:9" x14ac:dyDescent="0.2">
      <c r="A155" s="479" t="s">
        <v>335</v>
      </c>
      <c r="B155" s="491" t="s">
        <v>84</v>
      </c>
      <c r="C155" s="491" t="s">
        <v>84</v>
      </c>
      <c r="D155" s="491" t="s">
        <v>84</v>
      </c>
      <c r="E155" s="491">
        <v>1.1070999999999999E-2</v>
      </c>
      <c r="F155" s="491">
        <v>5.4299999999999997E-4</v>
      </c>
      <c r="G155" s="492" t="s">
        <v>84</v>
      </c>
      <c r="H155" s="492">
        <v>2.3240000000000001E-3</v>
      </c>
      <c r="I155" s="492">
        <v>2.3080000000000002E-3</v>
      </c>
    </row>
    <row r="156" spans="1:9" x14ac:dyDescent="0.2">
      <c r="A156" s="478" t="s">
        <v>774</v>
      </c>
      <c r="B156" s="490" t="s">
        <v>84</v>
      </c>
      <c r="C156" s="490" t="s">
        <v>84</v>
      </c>
      <c r="D156" s="490" t="s">
        <v>84</v>
      </c>
      <c r="E156" s="490" t="s">
        <v>84</v>
      </c>
      <c r="F156" s="490">
        <v>0.30346499999999998</v>
      </c>
      <c r="G156" s="267" t="s">
        <v>84</v>
      </c>
      <c r="H156" s="267">
        <v>0.25212899999999999</v>
      </c>
      <c r="I156" s="267">
        <v>0.25040800000000002</v>
      </c>
    </row>
    <row r="157" spans="1:9" x14ac:dyDescent="0.2">
      <c r="A157" s="477" t="s">
        <v>336</v>
      </c>
      <c r="B157" s="501" t="s">
        <v>84</v>
      </c>
      <c r="C157" s="501" t="s">
        <v>84</v>
      </c>
      <c r="D157" s="501">
        <v>7.2259999999999998E-3</v>
      </c>
      <c r="E157" s="501">
        <v>1.1050949999999999</v>
      </c>
      <c r="F157" s="501">
        <v>1.1010679999999999</v>
      </c>
      <c r="G157" s="502">
        <v>7.2259999999999998E-3</v>
      </c>
      <c r="H157" s="502">
        <v>1.1017490000000001</v>
      </c>
      <c r="I157" s="502">
        <v>1.094279</v>
      </c>
    </row>
    <row r="158" spans="1:9" x14ac:dyDescent="0.2">
      <c r="A158" s="478" t="s">
        <v>342</v>
      </c>
      <c r="B158" s="490" t="s">
        <v>84</v>
      </c>
      <c r="C158" s="490" t="s">
        <v>84</v>
      </c>
      <c r="D158" s="490" t="s">
        <v>84</v>
      </c>
      <c r="E158" s="490">
        <v>0.252162</v>
      </c>
      <c r="F158" s="490">
        <v>9.9260000000000008E-3</v>
      </c>
      <c r="G158" s="267" t="s">
        <v>84</v>
      </c>
      <c r="H158" s="267">
        <v>5.0903999999999998E-2</v>
      </c>
      <c r="I158" s="267">
        <v>5.0556999999999998E-2</v>
      </c>
    </row>
    <row r="159" spans="1:9" x14ac:dyDescent="0.2">
      <c r="A159" s="479" t="s">
        <v>337</v>
      </c>
      <c r="B159" s="491" t="s">
        <v>84</v>
      </c>
      <c r="C159" s="491" t="s">
        <v>84</v>
      </c>
      <c r="D159" s="491" t="s">
        <v>84</v>
      </c>
      <c r="E159" s="491">
        <v>0.160001</v>
      </c>
      <c r="F159" s="491">
        <v>4.7393999999999999E-2</v>
      </c>
      <c r="G159" s="492" t="s">
        <v>84</v>
      </c>
      <c r="H159" s="492">
        <v>6.6444000000000003E-2</v>
      </c>
      <c r="I159" s="492">
        <v>6.5989999999999993E-2</v>
      </c>
    </row>
    <row r="160" spans="1:9" x14ac:dyDescent="0.2">
      <c r="A160" s="478" t="s">
        <v>338</v>
      </c>
      <c r="B160" s="490" t="s">
        <v>84</v>
      </c>
      <c r="C160" s="490" t="s">
        <v>84</v>
      </c>
      <c r="D160" s="490" t="s">
        <v>84</v>
      </c>
      <c r="E160" s="490">
        <v>0.446801</v>
      </c>
      <c r="F160" s="490">
        <v>0.84704599999999997</v>
      </c>
      <c r="G160" s="267" t="s">
        <v>84</v>
      </c>
      <c r="H160" s="267">
        <v>0.77933799999999998</v>
      </c>
      <c r="I160" s="267">
        <v>0.77402000000000004</v>
      </c>
    </row>
    <row r="161" spans="1:9" x14ac:dyDescent="0.2">
      <c r="A161" s="493" t="s">
        <v>339</v>
      </c>
      <c r="B161" s="491" t="s">
        <v>84</v>
      </c>
      <c r="C161" s="491" t="s">
        <v>84</v>
      </c>
      <c r="D161" s="491">
        <v>7.2259999999999998E-3</v>
      </c>
      <c r="E161" s="491">
        <v>1.8221000000000001E-2</v>
      </c>
      <c r="F161" s="491">
        <v>4.1577000000000003E-2</v>
      </c>
      <c r="G161" s="492">
        <v>7.2259999999999998E-3</v>
      </c>
      <c r="H161" s="492">
        <v>3.7626E-2</v>
      </c>
      <c r="I161" s="492">
        <v>3.7419000000000001E-2</v>
      </c>
    </row>
    <row r="162" spans="1:9" x14ac:dyDescent="0.2">
      <c r="A162" s="478" t="s">
        <v>340</v>
      </c>
      <c r="B162" s="490" t="s">
        <v>84</v>
      </c>
      <c r="C162" s="490" t="s">
        <v>84</v>
      </c>
      <c r="D162" s="490" t="s">
        <v>84</v>
      </c>
      <c r="E162" s="490">
        <v>0.22791</v>
      </c>
      <c r="F162" s="490">
        <v>0.15512300000000001</v>
      </c>
      <c r="G162" s="267" t="s">
        <v>84</v>
      </c>
      <c r="H162" s="267">
        <v>0.167436</v>
      </c>
      <c r="I162" s="267">
        <v>0.166294</v>
      </c>
    </row>
    <row r="163" spans="1:9" x14ac:dyDescent="0.2">
      <c r="A163" s="477" t="s">
        <v>341</v>
      </c>
      <c r="B163" s="501" t="s">
        <v>84</v>
      </c>
      <c r="C163" s="501" t="s">
        <v>84</v>
      </c>
      <c r="D163" s="501">
        <v>1.5937060000000001</v>
      </c>
      <c r="E163" s="501">
        <v>10.659503000000001</v>
      </c>
      <c r="F163" s="501">
        <v>8.2900580000000001</v>
      </c>
      <c r="G163" s="502">
        <v>1.5937060000000001</v>
      </c>
      <c r="H163" s="502">
        <v>8.6908879999999993</v>
      </c>
      <c r="I163" s="502">
        <v>8.6424520000000005</v>
      </c>
    </row>
    <row r="164" spans="1:9" x14ac:dyDescent="0.2">
      <c r="A164" s="478" t="s">
        <v>391</v>
      </c>
      <c r="B164" s="490" t="s">
        <v>84</v>
      </c>
      <c r="C164" s="490" t="s">
        <v>84</v>
      </c>
      <c r="D164" s="490" t="s">
        <v>84</v>
      </c>
      <c r="E164" s="490">
        <v>9.5919999999999998E-3</v>
      </c>
      <c r="F164" s="490">
        <v>1.3313999999999999E-2</v>
      </c>
      <c r="G164" s="267" t="s">
        <v>84</v>
      </c>
      <c r="H164" s="267">
        <v>1.2684000000000001E-2</v>
      </c>
      <c r="I164" s="267">
        <v>1.2598E-2</v>
      </c>
    </row>
    <row r="165" spans="1:9" x14ac:dyDescent="0.2">
      <c r="A165" s="493" t="s">
        <v>343</v>
      </c>
      <c r="B165" s="491" t="s">
        <v>84</v>
      </c>
      <c r="C165" s="491" t="s">
        <v>84</v>
      </c>
      <c r="D165" s="491" t="s">
        <v>84</v>
      </c>
      <c r="E165" s="491">
        <v>0.24404500000000001</v>
      </c>
      <c r="F165" s="491">
        <v>2.195881</v>
      </c>
      <c r="G165" s="492" t="s">
        <v>84</v>
      </c>
      <c r="H165" s="492">
        <v>1.865696</v>
      </c>
      <c r="I165" s="492">
        <v>1.8529629999999999</v>
      </c>
    </row>
    <row r="166" spans="1:9" x14ac:dyDescent="0.2">
      <c r="A166" s="478" t="s">
        <v>344</v>
      </c>
      <c r="B166" s="490" t="s">
        <v>84</v>
      </c>
      <c r="C166" s="490" t="s">
        <v>84</v>
      </c>
      <c r="D166" s="490" t="s">
        <v>84</v>
      </c>
      <c r="E166" s="490" t="s">
        <v>84</v>
      </c>
      <c r="F166" s="490">
        <v>3.4063469999999998</v>
      </c>
      <c r="G166" s="267" t="s">
        <v>84</v>
      </c>
      <c r="H166" s="267">
        <v>2.8301069999999999</v>
      </c>
      <c r="I166" s="267">
        <v>2.8107920000000002</v>
      </c>
    </row>
    <row r="167" spans="1:9" x14ac:dyDescent="0.2">
      <c r="A167" s="479" t="s">
        <v>345</v>
      </c>
      <c r="B167" s="491" t="s">
        <v>84</v>
      </c>
      <c r="C167" s="491" t="s">
        <v>84</v>
      </c>
      <c r="D167" s="491">
        <v>0.349638</v>
      </c>
      <c r="E167" s="491">
        <v>10.011717000000001</v>
      </c>
      <c r="F167" s="491">
        <v>2.6273080000000002</v>
      </c>
      <c r="G167" s="492">
        <v>0.349638</v>
      </c>
      <c r="H167" s="492">
        <v>3.876503</v>
      </c>
      <c r="I167" s="492">
        <v>3.852433</v>
      </c>
    </row>
    <row r="168" spans="1:9" x14ac:dyDescent="0.2">
      <c r="A168" s="478" t="s">
        <v>346</v>
      </c>
      <c r="B168" s="490" t="s">
        <v>84</v>
      </c>
      <c r="C168" s="490" t="s">
        <v>84</v>
      </c>
      <c r="D168" s="490">
        <v>1.244068</v>
      </c>
      <c r="E168" s="490">
        <v>1.2959E-2</v>
      </c>
      <c r="F168" s="490">
        <v>4.6857999999999997E-2</v>
      </c>
      <c r="G168" s="267">
        <v>1.244068</v>
      </c>
      <c r="H168" s="267">
        <v>4.1123E-2</v>
      </c>
      <c r="I168" s="267">
        <v>4.9333000000000002E-2</v>
      </c>
    </row>
    <row r="169" spans="1:9" x14ac:dyDescent="0.2">
      <c r="A169" s="479" t="s">
        <v>347</v>
      </c>
      <c r="B169" s="491" t="s">
        <v>84</v>
      </c>
      <c r="C169" s="491" t="s">
        <v>84</v>
      </c>
      <c r="D169" s="491" t="s">
        <v>84</v>
      </c>
      <c r="E169" s="491">
        <v>0.38118999999999997</v>
      </c>
      <c r="F169" s="491">
        <v>3.4900000000000003E-4</v>
      </c>
      <c r="G169" s="492" t="s">
        <v>84</v>
      </c>
      <c r="H169" s="492">
        <v>6.4774999999999999E-2</v>
      </c>
      <c r="I169" s="492">
        <v>6.4333000000000001E-2</v>
      </c>
    </row>
    <row r="170" spans="1:9" x14ac:dyDescent="0.2">
      <c r="A170" s="509" t="s">
        <v>348</v>
      </c>
      <c r="B170" s="510" t="s">
        <v>84</v>
      </c>
      <c r="C170" s="510" t="s">
        <v>84</v>
      </c>
      <c r="D170" s="510">
        <v>11.353519</v>
      </c>
      <c r="E170" s="510">
        <v>6.1436289999999998</v>
      </c>
      <c r="F170" s="510">
        <v>5.2736239999999999</v>
      </c>
      <c r="G170" s="511">
        <v>11.353519</v>
      </c>
      <c r="H170" s="511">
        <v>5.4207989999999997</v>
      </c>
      <c r="I170" s="511">
        <v>5.4612889999999998</v>
      </c>
    </row>
    <row r="171" spans="1:9" x14ac:dyDescent="0.2">
      <c r="A171" s="479" t="s">
        <v>392</v>
      </c>
      <c r="B171" s="491" t="s">
        <v>84</v>
      </c>
      <c r="C171" s="491" t="s">
        <v>84</v>
      </c>
      <c r="D171" s="491" t="s">
        <v>84</v>
      </c>
      <c r="E171" s="491">
        <v>0.31659100000000001</v>
      </c>
      <c r="F171" s="491">
        <v>0.13732900000000001</v>
      </c>
      <c r="G171" s="492" t="s">
        <v>84</v>
      </c>
      <c r="H171" s="492">
        <v>0.167654</v>
      </c>
      <c r="I171" s="492">
        <v>0.16650999999999999</v>
      </c>
    </row>
    <row r="172" spans="1:9" x14ac:dyDescent="0.2">
      <c r="A172" s="481" t="s">
        <v>349</v>
      </c>
      <c r="B172" s="494" t="s">
        <v>84</v>
      </c>
      <c r="C172" s="494" t="s">
        <v>84</v>
      </c>
      <c r="D172" s="494">
        <v>1.5559320000000001</v>
      </c>
      <c r="E172" s="494">
        <v>2.9659420000000001</v>
      </c>
      <c r="F172" s="494">
        <v>3.125308</v>
      </c>
      <c r="G172" s="495">
        <v>1.5559320000000001</v>
      </c>
      <c r="H172" s="495">
        <v>3.0983489999999998</v>
      </c>
      <c r="I172" s="495">
        <v>3.0878220000000001</v>
      </c>
    </row>
    <row r="173" spans="1:9" x14ac:dyDescent="0.2">
      <c r="A173" s="479" t="s">
        <v>350</v>
      </c>
      <c r="B173" s="491" t="s">
        <v>84</v>
      </c>
      <c r="C173" s="491" t="s">
        <v>84</v>
      </c>
      <c r="D173" s="491">
        <v>9.797587</v>
      </c>
      <c r="E173" s="491">
        <v>2.8610959999999999</v>
      </c>
      <c r="F173" s="491">
        <v>2.0109870000000001</v>
      </c>
      <c r="G173" s="492">
        <v>9.797587</v>
      </c>
      <c r="H173" s="492">
        <v>2.1547969999999999</v>
      </c>
      <c r="I173" s="492">
        <v>2.2069570000000001</v>
      </c>
    </row>
    <row r="174" spans="1:9" x14ac:dyDescent="0.2">
      <c r="A174" s="503" t="s">
        <v>351</v>
      </c>
      <c r="B174" s="504" t="s">
        <v>84</v>
      </c>
      <c r="C174" s="504" t="s">
        <v>84</v>
      </c>
      <c r="D174" s="504">
        <v>15.718534999999999</v>
      </c>
      <c r="E174" s="504">
        <v>11.384729999999999</v>
      </c>
      <c r="F174" s="504">
        <v>5.1426850000000002</v>
      </c>
      <c r="G174" s="505">
        <v>15.718534999999999</v>
      </c>
      <c r="H174" s="505">
        <v>6.1986299999999996</v>
      </c>
      <c r="I174" s="505">
        <v>6.2636010000000004</v>
      </c>
    </row>
    <row r="175" spans="1:9" x14ac:dyDescent="0.2">
      <c r="A175" s="479" t="s">
        <v>393</v>
      </c>
      <c r="B175" s="491" t="s">
        <v>84</v>
      </c>
      <c r="C175" s="491" t="s">
        <v>84</v>
      </c>
      <c r="D175" s="491" t="s">
        <v>84</v>
      </c>
      <c r="E175" s="491">
        <v>0.15806500000000001</v>
      </c>
      <c r="F175" s="491">
        <v>1.66E-3</v>
      </c>
      <c r="G175" s="492" t="s">
        <v>84</v>
      </c>
      <c r="H175" s="492">
        <v>2.8119000000000002E-2</v>
      </c>
      <c r="I175" s="492">
        <v>2.7927E-2</v>
      </c>
    </row>
    <row r="176" spans="1:9" x14ac:dyDescent="0.2">
      <c r="A176" s="478" t="s">
        <v>352</v>
      </c>
      <c r="B176" s="490" t="s">
        <v>84</v>
      </c>
      <c r="C176" s="490" t="s">
        <v>84</v>
      </c>
      <c r="D176" s="490">
        <v>15.336522</v>
      </c>
      <c r="E176" s="490">
        <v>11.020079000000001</v>
      </c>
      <c r="F176" s="490">
        <v>5.0581930000000002</v>
      </c>
      <c r="G176" s="267">
        <v>15.336522</v>
      </c>
      <c r="H176" s="267">
        <v>6.0667439999999999</v>
      </c>
      <c r="I176" s="267">
        <v>6.1300080000000001</v>
      </c>
    </row>
    <row r="177" spans="1:9" x14ac:dyDescent="0.2">
      <c r="A177" s="479" t="s">
        <v>353</v>
      </c>
      <c r="B177" s="491" t="s">
        <v>84</v>
      </c>
      <c r="C177" s="491" t="s">
        <v>84</v>
      </c>
      <c r="D177" s="491">
        <v>0.38201299999999999</v>
      </c>
      <c r="E177" s="491">
        <v>0.20658599999999999</v>
      </c>
      <c r="F177" s="491">
        <v>8.2832000000000003E-2</v>
      </c>
      <c r="G177" s="492">
        <v>0.38201299999999999</v>
      </c>
      <c r="H177" s="492">
        <v>0.103767</v>
      </c>
      <c r="I177" s="492">
        <v>0.105666</v>
      </c>
    </row>
    <row r="178" spans="1:9" x14ac:dyDescent="0.2">
      <c r="A178" s="503" t="s">
        <v>354</v>
      </c>
      <c r="B178" s="504" t="s">
        <v>84</v>
      </c>
      <c r="C178" s="504" t="s">
        <v>84</v>
      </c>
      <c r="D178" s="504">
        <v>13.172995999999999</v>
      </c>
      <c r="E178" s="504">
        <v>0.87024800000000002</v>
      </c>
      <c r="F178" s="504">
        <v>0.58679499999999996</v>
      </c>
      <c r="G178" s="505">
        <v>13.172995999999999</v>
      </c>
      <c r="H178" s="505">
        <v>0.63474600000000003</v>
      </c>
      <c r="I178" s="505">
        <v>0.72031599999999996</v>
      </c>
    </row>
    <row r="179" spans="1:9" x14ac:dyDescent="0.2">
      <c r="A179" s="479" t="s">
        <v>394</v>
      </c>
      <c r="B179" s="491" t="s">
        <v>84</v>
      </c>
      <c r="C179" s="491" t="s">
        <v>84</v>
      </c>
      <c r="D179" s="491">
        <v>10.286289999999999</v>
      </c>
      <c r="E179" s="491">
        <v>0.46840100000000001</v>
      </c>
      <c r="F179" s="491">
        <v>5.5981999999999997E-2</v>
      </c>
      <c r="G179" s="492">
        <v>10.286289999999999</v>
      </c>
      <c r="H179" s="492">
        <v>0.125749</v>
      </c>
      <c r="I179" s="492">
        <v>0.19509199999999999</v>
      </c>
    </row>
    <row r="180" spans="1:9" x14ac:dyDescent="0.2">
      <c r="A180" s="481" t="s">
        <v>355</v>
      </c>
      <c r="B180" s="494" t="s">
        <v>84</v>
      </c>
      <c r="C180" s="494" t="s">
        <v>84</v>
      </c>
      <c r="D180" s="494" t="s">
        <v>84</v>
      </c>
      <c r="E180" s="494">
        <v>0.12744800000000001</v>
      </c>
      <c r="F180" s="494">
        <v>3.0356000000000001E-2</v>
      </c>
      <c r="G180" s="495" t="s">
        <v>84</v>
      </c>
      <c r="H180" s="495">
        <v>4.6781000000000003E-2</v>
      </c>
      <c r="I180" s="495">
        <v>4.6461000000000002E-2</v>
      </c>
    </row>
    <row r="181" spans="1:9" x14ac:dyDescent="0.2">
      <c r="A181" s="480" t="s">
        <v>596</v>
      </c>
      <c r="B181" s="491" t="s">
        <v>84</v>
      </c>
      <c r="C181" s="491" t="s">
        <v>84</v>
      </c>
      <c r="D181" s="491">
        <v>2.8665159999999998</v>
      </c>
      <c r="E181" s="491">
        <v>7.4110000000000001E-3</v>
      </c>
      <c r="F181" s="491">
        <v>2.3670000000000002E-3</v>
      </c>
      <c r="G181" s="492">
        <v>2.8665159999999998</v>
      </c>
      <c r="H181" s="492">
        <v>3.2200000000000002E-3</v>
      </c>
      <c r="I181" s="492">
        <v>2.2761E-2</v>
      </c>
    </row>
    <row r="182" spans="1:9" x14ac:dyDescent="0.2">
      <c r="A182" s="481" t="s">
        <v>356</v>
      </c>
      <c r="B182" s="490" t="s">
        <v>84</v>
      </c>
      <c r="C182" s="490" t="s">
        <v>84</v>
      </c>
      <c r="D182" s="490" t="s">
        <v>84</v>
      </c>
      <c r="E182" s="490">
        <v>1.2342000000000001E-2</v>
      </c>
      <c r="F182" s="490" t="s">
        <v>84</v>
      </c>
      <c r="G182" s="267" t="s">
        <v>84</v>
      </c>
      <c r="H182" s="267">
        <v>2.088E-3</v>
      </c>
      <c r="I182" s="267">
        <v>2.0739999999999999E-3</v>
      </c>
    </row>
    <row r="183" spans="1:9" x14ac:dyDescent="0.2">
      <c r="A183" s="480" t="s">
        <v>357</v>
      </c>
      <c r="B183" s="496" t="s">
        <v>84</v>
      </c>
      <c r="C183" s="496" t="s">
        <v>84</v>
      </c>
      <c r="D183" s="496">
        <v>2.0188999999999999E-2</v>
      </c>
      <c r="E183" s="496" t="s">
        <v>84</v>
      </c>
      <c r="F183" s="496">
        <v>4.3890999999999999E-2</v>
      </c>
      <c r="G183" s="497">
        <v>2.0188999999999999E-2</v>
      </c>
      <c r="H183" s="497">
        <v>3.6465999999999998E-2</v>
      </c>
      <c r="I183" s="497">
        <v>3.6354999999999998E-2</v>
      </c>
    </row>
    <row r="184" spans="1:9" x14ac:dyDescent="0.2">
      <c r="A184" s="481" t="s">
        <v>358</v>
      </c>
      <c r="B184" s="494" t="s">
        <v>84</v>
      </c>
      <c r="C184" s="494" t="s">
        <v>84</v>
      </c>
      <c r="D184" s="494" t="s">
        <v>84</v>
      </c>
      <c r="E184" s="494">
        <v>0.25464599999999998</v>
      </c>
      <c r="F184" s="494">
        <v>0.23289799999999999</v>
      </c>
      <c r="G184" s="495" t="s">
        <v>84</v>
      </c>
      <c r="H184" s="495">
        <v>0.23657700000000001</v>
      </c>
      <c r="I184" s="495">
        <v>0.234962</v>
      </c>
    </row>
    <row r="185" spans="1:9" x14ac:dyDescent="0.2">
      <c r="A185" s="480" t="s">
        <v>385</v>
      </c>
      <c r="B185" s="496" t="s">
        <v>84</v>
      </c>
      <c r="C185" s="496" t="s">
        <v>84</v>
      </c>
      <c r="D185" s="496" t="s">
        <v>84</v>
      </c>
      <c r="E185" s="496" t="s">
        <v>84</v>
      </c>
      <c r="F185" s="496" t="s">
        <v>84</v>
      </c>
      <c r="G185" s="497" t="s">
        <v>84</v>
      </c>
      <c r="H185" s="497" t="s">
        <v>84</v>
      </c>
      <c r="I185" s="497" t="s">
        <v>84</v>
      </c>
    </row>
    <row r="186" spans="1:9" x14ac:dyDescent="0.2">
      <c r="A186" s="481" t="s">
        <v>386</v>
      </c>
      <c r="B186" s="494" t="s">
        <v>84</v>
      </c>
      <c r="C186" s="494" t="s">
        <v>84</v>
      </c>
      <c r="D186" s="494" t="s">
        <v>84</v>
      </c>
      <c r="E186" s="494" t="s">
        <v>84</v>
      </c>
      <c r="F186" s="494" t="s">
        <v>84</v>
      </c>
      <c r="G186" s="495" t="s">
        <v>84</v>
      </c>
      <c r="H186" s="495" t="s">
        <v>84</v>
      </c>
      <c r="I186" s="495" t="s">
        <v>84</v>
      </c>
    </row>
    <row r="187" spans="1:9" x14ac:dyDescent="0.2">
      <c r="A187" s="506" t="s">
        <v>409</v>
      </c>
      <c r="B187" s="507" t="s">
        <v>84</v>
      </c>
      <c r="C187" s="507" t="s">
        <v>84</v>
      </c>
      <c r="D187" s="507">
        <v>8.1304929999999995</v>
      </c>
      <c r="E187" s="507">
        <v>11.365252999999999</v>
      </c>
      <c r="F187" s="507">
        <v>17.223731999999998</v>
      </c>
      <c r="G187" s="508">
        <v>8.1304929999999995</v>
      </c>
      <c r="H187" s="508">
        <v>16.232672999999998</v>
      </c>
      <c r="I187" s="508">
        <v>16.177378000000001</v>
      </c>
    </row>
    <row r="188" spans="1:9" s="7" customFormat="1" x14ac:dyDescent="0.2">
      <c r="A188" s="481" t="s">
        <v>395</v>
      </c>
      <c r="B188" s="494" t="s">
        <v>84</v>
      </c>
      <c r="C188" s="494" t="s">
        <v>84</v>
      </c>
      <c r="D188" s="494">
        <v>2.5786389999999999</v>
      </c>
      <c r="E188" s="494">
        <v>1.11924</v>
      </c>
      <c r="F188" s="494">
        <v>0.93427700000000002</v>
      </c>
      <c r="G188" s="495">
        <v>2.5786389999999999</v>
      </c>
      <c r="H188" s="495">
        <v>0.96556699999999995</v>
      </c>
      <c r="I188" s="495">
        <v>0.976576</v>
      </c>
    </row>
    <row r="189" spans="1:9" x14ac:dyDescent="0.2">
      <c r="A189" s="480" t="s">
        <v>467</v>
      </c>
      <c r="B189" s="496" t="s">
        <v>84</v>
      </c>
      <c r="C189" s="496" t="s">
        <v>84</v>
      </c>
      <c r="D189" s="496">
        <v>5.5518539999999996</v>
      </c>
      <c r="E189" s="496">
        <v>10.246013</v>
      </c>
      <c r="F189" s="496">
        <v>16.289453999999999</v>
      </c>
      <c r="G189" s="497">
        <v>5.5518539999999996</v>
      </c>
      <c r="H189" s="497">
        <v>15.267106</v>
      </c>
      <c r="I189" s="497">
        <v>15.200801999999999</v>
      </c>
    </row>
    <row r="190" spans="1:9" s="47" customFormat="1" x14ac:dyDescent="0.2">
      <c r="A190" s="509" t="s">
        <v>359</v>
      </c>
      <c r="B190" s="510" t="s">
        <v>84</v>
      </c>
      <c r="C190" s="510" t="s">
        <v>84</v>
      </c>
      <c r="D190" s="510">
        <v>61.272143999999997</v>
      </c>
      <c r="E190" s="510">
        <v>49.904961</v>
      </c>
      <c r="F190" s="510">
        <v>59.437108000000002</v>
      </c>
      <c r="G190" s="511">
        <v>61.272143999999997</v>
      </c>
      <c r="H190" s="511">
        <v>57.824587999999999</v>
      </c>
      <c r="I190" s="511">
        <v>57.848117000000002</v>
      </c>
    </row>
    <row r="191" spans="1:9" s="7" customFormat="1" x14ac:dyDescent="0.2">
      <c r="A191" s="480" t="s">
        <v>396</v>
      </c>
      <c r="B191" s="496" t="s">
        <v>84</v>
      </c>
      <c r="C191" s="496" t="s">
        <v>84</v>
      </c>
      <c r="D191" s="496">
        <v>1.8586229999999999</v>
      </c>
      <c r="E191" s="496">
        <v>4.8334900000000003</v>
      </c>
      <c r="F191" s="496">
        <v>4.6299929999999998</v>
      </c>
      <c r="G191" s="497">
        <v>1.8586229999999999</v>
      </c>
      <c r="H191" s="497">
        <v>4.6644180000000004</v>
      </c>
      <c r="I191" s="497">
        <v>4.6452689999999999</v>
      </c>
    </row>
    <row r="192" spans="1:9" x14ac:dyDescent="0.2">
      <c r="A192" s="478" t="s">
        <v>360</v>
      </c>
      <c r="B192" s="490" t="s">
        <v>84</v>
      </c>
      <c r="C192" s="490" t="s">
        <v>84</v>
      </c>
      <c r="D192" s="490">
        <v>5.0722969999999998</v>
      </c>
      <c r="E192" s="490">
        <v>6.129232</v>
      </c>
      <c r="F192" s="490">
        <v>5.9755839999999996</v>
      </c>
      <c r="G192" s="267">
        <v>5.0722969999999998</v>
      </c>
      <c r="H192" s="267">
        <v>6.001576</v>
      </c>
      <c r="I192" s="267">
        <v>5.995234</v>
      </c>
    </row>
    <row r="193" spans="1:9" x14ac:dyDescent="0.2">
      <c r="A193" s="479" t="s">
        <v>361</v>
      </c>
      <c r="B193" s="491" t="s">
        <v>84</v>
      </c>
      <c r="C193" s="491" t="s">
        <v>84</v>
      </c>
      <c r="D193" s="491">
        <v>14.162909000000001</v>
      </c>
      <c r="E193" s="491">
        <v>7.6558060000000001</v>
      </c>
      <c r="F193" s="491">
        <v>3.7068340000000002</v>
      </c>
      <c r="G193" s="492">
        <v>14.162909000000001</v>
      </c>
      <c r="H193" s="492">
        <v>4.3748680000000002</v>
      </c>
      <c r="I193" s="492">
        <v>4.4416690000000001</v>
      </c>
    </row>
    <row r="194" spans="1:9" x14ac:dyDescent="0.2">
      <c r="A194" s="478" t="s">
        <v>362</v>
      </c>
      <c r="B194" s="490" t="s">
        <v>84</v>
      </c>
      <c r="C194" s="490" t="s">
        <v>84</v>
      </c>
      <c r="D194" s="490">
        <v>2.9673530000000001</v>
      </c>
      <c r="E194" s="490">
        <v>5.5859220000000001</v>
      </c>
      <c r="F194" s="490">
        <v>3.0711330000000001</v>
      </c>
      <c r="G194" s="267">
        <v>2.9673530000000001</v>
      </c>
      <c r="H194" s="267">
        <v>3.4965510000000002</v>
      </c>
      <c r="I194" s="267">
        <v>3.4929389999999998</v>
      </c>
    </row>
    <row r="195" spans="1:9" x14ac:dyDescent="0.2">
      <c r="A195" s="479" t="s">
        <v>363</v>
      </c>
      <c r="B195" s="491" t="s">
        <v>84</v>
      </c>
      <c r="C195" s="491" t="s">
        <v>84</v>
      </c>
      <c r="D195" s="491">
        <v>1.1042190000000001</v>
      </c>
      <c r="E195" s="491">
        <v>2.1805159999999999</v>
      </c>
      <c r="F195" s="491">
        <v>1.2995810000000001</v>
      </c>
      <c r="G195" s="492">
        <v>1.1042190000000001</v>
      </c>
      <c r="H195" s="492">
        <v>1.4486060000000001</v>
      </c>
      <c r="I195" s="492">
        <v>1.4462550000000001</v>
      </c>
    </row>
    <row r="196" spans="1:9" s="47" customFormat="1" x14ac:dyDescent="0.2">
      <c r="A196" s="478" t="s">
        <v>364</v>
      </c>
      <c r="B196" s="490" t="s">
        <v>84</v>
      </c>
      <c r="C196" s="490" t="s">
        <v>84</v>
      </c>
      <c r="D196" s="490">
        <v>36.106743000000002</v>
      </c>
      <c r="E196" s="490">
        <v>23.519995000000002</v>
      </c>
      <c r="F196" s="490">
        <v>40.753982999999998</v>
      </c>
      <c r="G196" s="267">
        <v>36.106743000000002</v>
      </c>
      <c r="H196" s="267">
        <v>37.838569999999997</v>
      </c>
      <c r="I196" s="267">
        <v>37.826749999999997</v>
      </c>
    </row>
    <row r="197" spans="1:9" x14ac:dyDescent="0.2">
      <c r="A197" s="477" t="s">
        <v>365</v>
      </c>
      <c r="B197" s="501" t="s">
        <v>84</v>
      </c>
      <c r="C197" s="501" t="s">
        <v>84</v>
      </c>
      <c r="D197" s="501">
        <v>22.097691999999999</v>
      </c>
      <c r="E197" s="501">
        <v>80.082297999999994</v>
      </c>
      <c r="F197" s="501">
        <v>63.008203000000002</v>
      </c>
      <c r="G197" s="502">
        <v>22.097691999999999</v>
      </c>
      <c r="H197" s="502">
        <v>65.896568000000002</v>
      </c>
      <c r="I197" s="502">
        <v>65.597652999999994</v>
      </c>
    </row>
    <row r="198" spans="1:9" s="7" customFormat="1" x14ac:dyDescent="0.2">
      <c r="A198" s="478" t="s">
        <v>397</v>
      </c>
      <c r="B198" s="490" t="s">
        <v>84</v>
      </c>
      <c r="C198" s="490" t="s">
        <v>84</v>
      </c>
      <c r="D198" s="490" t="s">
        <v>84</v>
      </c>
      <c r="E198" s="490">
        <v>8.1840999999999997E-2</v>
      </c>
      <c r="F198" s="490">
        <v>3.1751000000000001E-2</v>
      </c>
      <c r="G198" s="267" t="s">
        <v>84</v>
      </c>
      <c r="H198" s="267">
        <v>4.0224999999999997E-2</v>
      </c>
      <c r="I198" s="267">
        <v>3.9949999999999999E-2</v>
      </c>
    </row>
    <row r="199" spans="1:9" x14ac:dyDescent="0.2">
      <c r="A199" s="479" t="s">
        <v>366</v>
      </c>
      <c r="B199" s="491" t="s">
        <v>84</v>
      </c>
      <c r="C199" s="491" t="s">
        <v>84</v>
      </c>
      <c r="D199" s="491">
        <v>6.0410000000000004E-3</v>
      </c>
      <c r="E199" s="491" t="s">
        <v>84</v>
      </c>
      <c r="F199" s="491">
        <v>1.74E-4</v>
      </c>
      <c r="G199" s="492">
        <v>6.0410000000000004E-3</v>
      </c>
      <c r="H199" s="492">
        <v>1.45E-4</v>
      </c>
      <c r="I199" s="492">
        <v>1.85E-4</v>
      </c>
    </row>
    <row r="200" spans="1:9" x14ac:dyDescent="0.2">
      <c r="A200" s="478" t="s">
        <v>367</v>
      </c>
      <c r="B200" s="490" t="s">
        <v>84</v>
      </c>
      <c r="C200" s="490" t="s">
        <v>84</v>
      </c>
      <c r="D200" s="490" t="s">
        <v>84</v>
      </c>
      <c r="E200" s="490">
        <v>1.658139</v>
      </c>
      <c r="F200" s="490">
        <v>4.886234</v>
      </c>
      <c r="G200" s="267" t="s">
        <v>84</v>
      </c>
      <c r="H200" s="267">
        <v>4.3401490000000003</v>
      </c>
      <c r="I200" s="267">
        <v>4.3105279999999997</v>
      </c>
    </row>
    <row r="201" spans="1:9" x14ac:dyDescent="0.2">
      <c r="A201" s="479" t="s">
        <v>368</v>
      </c>
      <c r="B201" s="491" t="s">
        <v>84</v>
      </c>
      <c r="C201" s="491" t="s">
        <v>84</v>
      </c>
      <c r="D201" s="491">
        <v>22.091650000000001</v>
      </c>
      <c r="E201" s="491">
        <v>72.969403999999997</v>
      </c>
      <c r="F201" s="491">
        <v>51.180076</v>
      </c>
      <c r="G201" s="492">
        <v>22.091650000000001</v>
      </c>
      <c r="H201" s="492">
        <v>54.866101</v>
      </c>
      <c r="I201" s="492">
        <v>54.642423999999998</v>
      </c>
    </row>
    <row r="202" spans="1:9" x14ac:dyDescent="0.2">
      <c r="A202" s="478" t="s">
        <v>369</v>
      </c>
      <c r="B202" s="490" t="s">
        <v>84</v>
      </c>
      <c r="C202" s="490" t="s">
        <v>84</v>
      </c>
      <c r="D202" s="490" t="s">
        <v>84</v>
      </c>
      <c r="E202" s="490">
        <v>3.591961</v>
      </c>
      <c r="F202" s="490">
        <v>3.7649339999999998</v>
      </c>
      <c r="G202" s="267" t="s">
        <v>84</v>
      </c>
      <c r="H202" s="267">
        <v>3.7356729999999998</v>
      </c>
      <c r="I202" s="267">
        <v>3.710178</v>
      </c>
    </row>
    <row r="203" spans="1:9" s="47" customFormat="1" x14ac:dyDescent="0.2">
      <c r="A203" s="480" t="s">
        <v>387</v>
      </c>
      <c r="B203" s="496" t="s">
        <v>84</v>
      </c>
      <c r="C203" s="496" t="s">
        <v>84</v>
      </c>
      <c r="D203" s="496" t="s">
        <v>84</v>
      </c>
      <c r="E203" s="496">
        <v>1.7809539999999999</v>
      </c>
      <c r="F203" s="496">
        <v>3.1450330000000002</v>
      </c>
      <c r="G203" s="497" t="s">
        <v>84</v>
      </c>
      <c r="H203" s="497">
        <v>2.9142760000000001</v>
      </c>
      <c r="I203" s="497">
        <v>2.894387</v>
      </c>
    </row>
    <row r="204" spans="1:9" x14ac:dyDescent="0.2">
      <c r="A204" s="509" t="s">
        <v>370</v>
      </c>
      <c r="B204" s="510" t="s">
        <v>84</v>
      </c>
      <c r="C204" s="510" t="s">
        <v>84</v>
      </c>
      <c r="D204" s="510">
        <v>30.972079999999998</v>
      </c>
      <c r="E204" s="510">
        <v>43.104807999999998</v>
      </c>
      <c r="F204" s="510">
        <v>18.714984000000001</v>
      </c>
      <c r="G204" s="511">
        <v>30.972079999999998</v>
      </c>
      <c r="H204" s="511">
        <v>22.840926</v>
      </c>
      <c r="I204" s="511">
        <v>22.896419000000002</v>
      </c>
    </row>
    <row r="205" spans="1:9" s="7" customFormat="1" x14ac:dyDescent="0.2">
      <c r="A205" s="480" t="s">
        <v>468</v>
      </c>
      <c r="B205" s="496" t="s">
        <v>84</v>
      </c>
      <c r="C205" s="496" t="s">
        <v>84</v>
      </c>
      <c r="D205" s="496" t="s">
        <v>84</v>
      </c>
      <c r="E205" s="496">
        <v>4.4506709999999998</v>
      </c>
      <c r="F205" s="496">
        <v>0.68543100000000001</v>
      </c>
      <c r="G205" s="497" t="s">
        <v>84</v>
      </c>
      <c r="H205" s="497">
        <v>1.3223830000000001</v>
      </c>
      <c r="I205" s="497">
        <v>1.313358</v>
      </c>
    </row>
    <row r="206" spans="1:9" x14ac:dyDescent="0.2">
      <c r="A206" s="481" t="s">
        <v>371</v>
      </c>
      <c r="B206" s="494" t="s">
        <v>84</v>
      </c>
      <c r="C206" s="494" t="s">
        <v>84</v>
      </c>
      <c r="D206" s="494">
        <v>29.100777999999998</v>
      </c>
      <c r="E206" s="494">
        <v>10.843783</v>
      </c>
      <c r="F206" s="494">
        <v>7.1332890000000004</v>
      </c>
      <c r="G206" s="495">
        <v>29.100777999999998</v>
      </c>
      <c r="H206" s="495">
        <v>7.76098</v>
      </c>
      <c r="I206" s="495">
        <v>7.9066190000000001</v>
      </c>
    </row>
    <row r="207" spans="1:9" x14ac:dyDescent="0.2">
      <c r="A207" s="479" t="s">
        <v>372</v>
      </c>
      <c r="B207" s="491" t="s">
        <v>84</v>
      </c>
      <c r="C207" s="491" t="s">
        <v>84</v>
      </c>
      <c r="D207" s="491">
        <v>0.19487299999999999</v>
      </c>
      <c r="E207" s="491">
        <v>2.2409659999999998</v>
      </c>
      <c r="F207" s="491">
        <v>0.32952599999999999</v>
      </c>
      <c r="G207" s="492">
        <v>0.19487299999999999</v>
      </c>
      <c r="H207" s="492">
        <v>0.65287799999999996</v>
      </c>
      <c r="I207" s="492">
        <v>0.649752</v>
      </c>
    </row>
    <row r="208" spans="1:9" x14ac:dyDescent="0.2">
      <c r="A208" s="478" t="s">
        <v>373</v>
      </c>
      <c r="B208" s="490" t="s">
        <v>84</v>
      </c>
      <c r="C208" s="490" t="s">
        <v>84</v>
      </c>
      <c r="D208" s="490">
        <v>0.69404900000000003</v>
      </c>
      <c r="E208" s="490">
        <v>2.756551</v>
      </c>
      <c r="F208" s="490">
        <v>0.28671999999999997</v>
      </c>
      <c r="G208" s="267">
        <v>0.69404900000000003</v>
      </c>
      <c r="H208" s="267">
        <v>0.70453200000000005</v>
      </c>
      <c r="I208" s="267">
        <v>0.704461</v>
      </c>
    </row>
    <row r="209" spans="1:9" x14ac:dyDescent="0.2">
      <c r="A209" s="480" t="s">
        <v>374</v>
      </c>
      <c r="B209" s="496" t="s">
        <v>84</v>
      </c>
      <c r="C209" s="496" t="s">
        <v>84</v>
      </c>
      <c r="D209" s="496">
        <v>0.982379</v>
      </c>
      <c r="E209" s="496">
        <v>22.812837999999999</v>
      </c>
      <c r="F209" s="496">
        <v>10.280018999999999</v>
      </c>
      <c r="G209" s="497">
        <v>0.982379</v>
      </c>
      <c r="H209" s="497">
        <v>12.400152</v>
      </c>
      <c r="I209" s="497">
        <v>12.322229</v>
      </c>
    </row>
    <row r="210" spans="1:9" s="47" customFormat="1" x14ac:dyDescent="0.2">
      <c r="A210" s="509" t="s">
        <v>375</v>
      </c>
      <c r="B210" s="510" t="s">
        <v>84</v>
      </c>
      <c r="C210" s="510" t="s">
        <v>84</v>
      </c>
      <c r="D210" s="510">
        <v>6.5139100000000001</v>
      </c>
      <c r="E210" s="510">
        <v>10.006788999999999</v>
      </c>
      <c r="F210" s="510">
        <v>22.390564999999999</v>
      </c>
      <c r="G210" s="511">
        <v>6.5139100000000001</v>
      </c>
      <c r="H210" s="511">
        <v>20.295645</v>
      </c>
      <c r="I210" s="511">
        <v>20.201588000000001</v>
      </c>
    </row>
    <row r="211" spans="1:9" s="7" customFormat="1" x14ac:dyDescent="0.2">
      <c r="A211" s="776" t="s">
        <v>377</v>
      </c>
      <c r="B211" s="777" t="s">
        <v>84</v>
      </c>
      <c r="C211" s="777" t="s">
        <v>84</v>
      </c>
      <c r="D211" s="777">
        <f>SUM(D153,D157,D163,D170,D174,D178,D187,D190,D197,D204,D210)</f>
        <v>176.47999000000002</v>
      </c>
      <c r="E211" s="777">
        <f t="shared" ref="E211:I211" si="60">SUM(E153,E157,E163,E170,E174,E178,E187,E190,E197,E204,E210)</f>
        <v>250.58321299999997</v>
      </c>
      <c r="F211" s="777">
        <f t="shared" si="60"/>
        <v>217.32254100000003</v>
      </c>
      <c r="G211" s="777">
        <f t="shared" si="60"/>
        <v>176.47999000000002</v>
      </c>
      <c r="H211" s="777">
        <f t="shared" si="60"/>
        <v>222.94913200000002</v>
      </c>
      <c r="I211" s="777">
        <f t="shared" si="60"/>
        <v>222.63199400000002</v>
      </c>
    </row>
    <row r="212" spans="1:9" x14ac:dyDescent="0.2">
      <c r="A212" s="513" t="s">
        <v>597</v>
      </c>
      <c r="B212" s="3"/>
      <c r="C212" s="212"/>
      <c r="D212" s="3"/>
      <c r="E212" s="3"/>
      <c r="F212" s="212"/>
      <c r="G212" s="3"/>
      <c r="H212" s="3"/>
      <c r="I212" s="3"/>
    </row>
    <row r="213" spans="1:9" x14ac:dyDescent="0.2">
      <c r="A213" s="745" t="s">
        <v>598</v>
      </c>
      <c r="B213" s="3"/>
      <c r="C213" s="212"/>
      <c r="D213" s="3"/>
      <c r="E213" s="3"/>
      <c r="F213" s="212"/>
      <c r="G213" s="3"/>
      <c r="H213" s="3"/>
      <c r="I213" s="3"/>
    </row>
    <row r="214" spans="1:9" x14ac:dyDescent="0.2">
      <c r="A214" s="38" t="s">
        <v>410</v>
      </c>
      <c r="B214" s="3"/>
      <c r="C214" s="212"/>
      <c r="D214" s="3"/>
      <c r="E214" s="3"/>
      <c r="F214" s="212"/>
      <c r="G214" s="3"/>
      <c r="H214" s="3"/>
      <c r="I214" s="3"/>
    </row>
    <row r="215" spans="1:9" x14ac:dyDescent="0.2">
      <c r="A215" s="242" t="s">
        <v>723</v>
      </c>
      <c r="B215" s="3"/>
      <c r="C215" s="212"/>
      <c r="D215" s="3"/>
      <c r="E215" s="3"/>
      <c r="F215" s="212"/>
      <c r="G215" s="3"/>
      <c r="H215" s="3"/>
      <c r="I215" s="3"/>
    </row>
    <row r="217" spans="1:9" ht="87" customHeight="1" x14ac:dyDescent="0.2">
      <c r="A217" s="819" t="s">
        <v>411</v>
      </c>
      <c r="B217" s="820"/>
      <c r="C217" s="820"/>
      <c r="D217" s="820"/>
      <c r="E217" s="820"/>
      <c r="F217" s="820"/>
      <c r="G217" s="820"/>
      <c r="H217" s="820"/>
      <c r="I217" s="821"/>
    </row>
  </sheetData>
  <mergeCells count="1">
    <mergeCell ref="A217:I217"/>
  </mergeCells>
  <printOptions horizontalCentered="1" verticalCentered="1"/>
  <pageMargins left="0.70866141732283472" right="0.70866141732283472" top="0.19685039370078741" bottom="0.19685039370078741" header="0" footer="0"/>
  <pageSetup paperSize="9" scale="50" firstPageNumber="80" orientation="landscape" useFirstPageNumber="1" r:id="rId1"/>
  <headerFooter>
    <oddHeader>&amp;R&amp;12Les groupements à fiscalité prorpre en 2020</oddHeader>
    <oddFooter>&amp;L&amp;12Direction Générale des Collectivités Locales / DESL&amp;C&amp;12&amp;P&amp;R&amp;12Mise en ligne : avril 20221</oddFooter>
    <evenHeader>&amp;RLes groupements à fiscalité propre en 2019</evenHeader>
    <evenFooter>&amp;LDirection Générale des Collectivités Locales / DESL&amp;C81&amp;RMise en ligne : mai 2021</evenFooter>
    <firstHeader>&amp;RLes groupements à fiscalité prorpre en 2019</firstHeader>
    <firstFooter>&amp;LDirection Générale des Collectivités Locales / DESL&amp;C80&amp;RMise en ligne : mai 2021</firstFooter>
  </headerFooter>
  <rowBreaks count="2" manualBreakCount="2">
    <brk id="73" max="16383" man="1"/>
    <brk id="14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14"/>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21" x14ac:dyDescent="0.25">
      <c r="A1" s="9" t="s">
        <v>469</v>
      </c>
    </row>
    <row r="2" spans="1:9" ht="18" x14ac:dyDescent="0.25">
      <c r="A2" s="9"/>
    </row>
    <row r="3" spans="1:9" ht="16.5" x14ac:dyDescent="0.25">
      <c r="A3" s="88" t="s">
        <v>778</v>
      </c>
    </row>
    <row r="4" spans="1:9" ht="13.5" thickBot="1" x14ac:dyDescent="0.25">
      <c r="A4" s="205"/>
      <c r="I4" s="400" t="s">
        <v>376</v>
      </c>
    </row>
    <row r="5" spans="1:9" x14ac:dyDescent="0.2">
      <c r="A5" s="204" t="s">
        <v>404</v>
      </c>
      <c r="B5" s="482" t="s">
        <v>95</v>
      </c>
      <c r="C5" s="482" t="s">
        <v>535</v>
      </c>
      <c r="D5" s="482" t="s">
        <v>97</v>
      </c>
      <c r="E5" s="482" t="s">
        <v>278</v>
      </c>
      <c r="F5" s="483">
        <v>300000</v>
      </c>
      <c r="G5" s="484" t="s">
        <v>400</v>
      </c>
      <c r="H5" s="484" t="s">
        <v>400</v>
      </c>
      <c r="I5" s="484" t="s">
        <v>389</v>
      </c>
    </row>
    <row r="6" spans="1:9" x14ac:dyDescent="0.2">
      <c r="A6" s="203"/>
      <c r="B6" s="485" t="s">
        <v>35</v>
      </c>
      <c r="C6" s="485" t="s">
        <v>35</v>
      </c>
      <c r="D6" s="485" t="s">
        <v>35</v>
      </c>
      <c r="E6" s="485" t="s">
        <v>35</v>
      </c>
      <c r="F6" s="485" t="s">
        <v>36</v>
      </c>
      <c r="G6" s="486" t="s">
        <v>388</v>
      </c>
      <c r="H6" s="486" t="s">
        <v>293</v>
      </c>
      <c r="I6" s="486" t="s">
        <v>111</v>
      </c>
    </row>
    <row r="7" spans="1:9" ht="13.5" thickBot="1" x14ac:dyDescent="0.25">
      <c r="A7" s="206"/>
      <c r="B7" s="487" t="s">
        <v>534</v>
      </c>
      <c r="C7" s="487" t="s">
        <v>99</v>
      </c>
      <c r="D7" s="487" t="s">
        <v>100</v>
      </c>
      <c r="E7" s="487" t="s">
        <v>279</v>
      </c>
      <c r="F7" s="487" t="s">
        <v>101</v>
      </c>
      <c r="G7" s="488" t="s">
        <v>293</v>
      </c>
      <c r="H7" s="488" t="s">
        <v>101</v>
      </c>
      <c r="I7" s="488" t="s">
        <v>401</v>
      </c>
    </row>
    <row r="9" spans="1:9" x14ac:dyDescent="0.2">
      <c r="A9" s="498" t="s">
        <v>333</v>
      </c>
      <c r="B9" s="499" t="s">
        <v>84</v>
      </c>
      <c r="C9" s="499" t="s">
        <v>84</v>
      </c>
      <c r="D9" s="499">
        <v>17.777643000000001</v>
      </c>
      <c r="E9" s="499">
        <v>672.82218799999998</v>
      </c>
      <c r="F9" s="499">
        <v>2393.6532050000001</v>
      </c>
      <c r="G9" s="500">
        <v>17.777643000000001</v>
      </c>
      <c r="H9" s="500">
        <v>3066.4753930000002</v>
      </c>
      <c r="I9" s="500">
        <v>3084.2530360000001</v>
      </c>
    </row>
    <row r="10" spans="1:9" x14ac:dyDescent="0.2">
      <c r="A10" s="478" t="s">
        <v>334</v>
      </c>
      <c r="B10" s="490" t="s">
        <v>84</v>
      </c>
      <c r="C10" s="490" t="s">
        <v>84</v>
      </c>
      <c r="D10" s="490">
        <v>17.114070000000002</v>
      </c>
      <c r="E10" s="490">
        <v>656.19519700000001</v>
      </c>
      <c r="F10" s="490">
        <v>2316.6245950000002</v>
      </c>
      <c r="G10" s="267">
        <v>17.114070000000002</v>
      </c>
      <c r="H10" s="267">
        <v>2972.8197919999998</v>
      </c>
      <c r="I10" s="267">
        <v>2989.9338619999999</v>
      </c>
    </row>
    <row r="11" spans="1:9" x14ac:dyDescent="0.2">
      <c r="A11" s="479" t="s">
        <v>335</v>
      </c>
      <c r="B11" s="491" t="s">
        <v>84</v>
      </c>
      <c r="C11" s="491" t="s">
        <v>84</v>
      </c>
      <c r="D11" s="491">
        <v>0.65957200000000005</v>
      </c>
      <c r="E11" s="491">
        <v>15.652172999999999</v>
      </c>
      <c r="F11" s="491">
        <v>48.168658999999998</v>
      </c>
      <c r="G11" s="492">
        <v>0.65957200000000005</v>
      </c>
      <c r="H11" s="492">
        <v>63.820832000000003</v>
      </c>
      <c r="I11" s="492">
        <v>64.480403999999993</v>
      </c>
    </row>
    <row r="12" spans="1:9" x14ac:dyDescent="0.2">
      <c r="A12" s="478" t="s">
        <v>774</v>
      </c>
      <c r="B12" s="490" t="s">
        <v>84</v>
      </c>
      <c r="C12" s="490" t="s">
        <v>84</v>
      </c>
      <c r="D12" s="490">
        <v>4.0000000000000001E-3</v>
      </c>
      <c r="E12" s="490">
        <v>0.97481799999999996</v>
      </c>
      <c r="F12" s="490">
        <v>28.859950999999999</v>
      </c>
      <c r="G12" s="267">
        <v>4.0000000000000001E-3</v>
      </c>
      <c r="H12" s="267">
        <v>29.834769000000001</v>
      </c>
      <c r="I12" s="267">
        <v>29.838768999999999</v>
      </c>
    </row>
    <row r="13" spans="1:9" x14ac:dyDescent="0.2">
      <c r="A13" s="477" t="s">
        <v>336</v>
      </c>
      <c r="B13" s="501" t="s">
        <v>84</v>
      </c>
      <c r="C13" s="501" t="s">
        <v>84</v>
      </c>
      <c r="D13" s="501">
        <v>5.0649110000000004</v>
      </c>
      <c r="E13" s="501">
        <v>154.38177999999999</v>
      </c>
      <c r="F13" s="501">
        <v>563.51431100000002</v>
      </c>
      <c r="G13" s="502">
        <v>5.0649110000000004</v>
      </c>
      <c r="H13" s="502">
        <v>717.89609099999996</v>
      </c>
      <c r="I13" s="502">
        <v>722.96100200000001</v>
      </c>
    </row>
    <row r="14" spans="1:9" x14ac:dyDescent="0.2">
      <c r="A14" s="478" t="s">
        <v>342</v>
      </c>
      <c r="B14" s="490" t="s">
        <v>84</v>
      </c>
      <c r="C14" s="490" t="s">
        <v>84</v>
      </c>
      <c r="D14" s="490" t="s">
        <v>84</v>
      </c>
      <c r="E14" s="490">
        <v>3.4889890000000001</v>
      </c>
      <c r="F14" s="490">
        <v>11.162701999999999</v>
      </c>
      <c r="G14" s="267" t="s">
        <v>84</v>
      </c>
      <c r="H14" s="267">
        <v>14.651691</v>
      </c>
      <c r="I14" s="267">
        <v>14.651691</v>
      </c>
    </row>
    <row r="15" spans="1:9" x14ac:dyDescent="0.2">
      <c r="A15" s="479" t="s">
        <v>337</v>
      </c>
      <c r="B15" s="491" t="s">
        <v>84</v>
      </c>
      <c r="C15" s="491" t="s">
        <v>84</v>
      </c>
      <c r="D15" s="491">
        <v>5.5800000000000001E-4</v>
      </c>
      <c r="E15" s="491">
        <v>3.2233960000000002</v>
      </c>
      <c r="F15" s="491">
        <v>4.6282800000000002</v>
      </c>
      <c r="G15" s="492">
        <v>5.5800000000000001E-4</v>
      </c>
      <c r="H15" s="492">
        <v>7.8516760000000003</v>
      </c>
      <c r="I15" s="492">
        <v>7.8522340000000002</v>
      </c>
    </row>
    <row r="16" spans="1:9" x14ac:dyDescent="0.2">
      <c r="A16" s="478" t="s">
        <v>338</v>
      </c>
      <c r="B16" s="490" t="s">
        <v>84</v>
      </c>
      <c r="C16" s="490" t="s">
        <v>84</v>
      </c>
      <c r="D16" s="490">
        <v>5.0559370000000001</v>
      </c>
      <c r="E16" s="490">
        <v>134.455737</v>
      </c>
      <c r="F16" s="490">
        <v>528.60774400000003</v>
      </c>
      <c r="G16" s="267">
        <v>5.0559370000000001</v>
      </c>
      <c r="H16" s="267">
        <v>663.06348100000002</v>
      </c>
      <c r="I16" s="267">
        <v>668.119418</v>
      </c>
    </row>
    <row r="17" spans="1:9" x14ac:dyDescent="0.2">
      <c r="A17" s="493" t="s">
        <v>339</v>
      </c>
      <c r="B17" s="491" t="s">
        <v>84</v>
      </c>
      <c r="C17" s="491" t="s">
        <v>84</v>
      </c>
      <c r="D17" s="491">
        <v>8.4159999999999999E-3</v>
      </c>
      <c r="E17" s="491">
        <v>1.549884</v>
      </c>
      <c r="F17" s="491">
        <v>13.674693</v>
      </c>
      <c r="G17" s="492">
        <v>8.4159999999999999E-3</v>
      </c>
      <c r="H17" s="492">
        <v>15.224577</v>
      </c>
      <c r="I17" s="492">
        <v>15.232993</v>
      </c>
    </row>
    <row r="18" spans="1:9" x14ac:dyDescent="0.2">
      <c r="A18" s="478" t="s">
        <v>340</v>
      </c>
      <c r="B18" s="490" t="s">
        <v>84</v>
      </c>
      <c r="C18" s="490" t="s">
        <v>84</v>
      </c>
      <c r="D18" s="490" t="s">
        <v>84</v>
      </c>
      <c r="E18" s="490">
        <v>11.663773000000001</v>
      </c>
      <c r="F18" s="490">
        <v>5.4290529999999997</v>
      </c>
      <c r="G18" s="267" t="s">
        <v>84</v>
      </c>
      <c r="H18" s="267">
        <v>17.092825999999999</v>
      </c>
      <c r="I18" s="267">
        <v>17.092825999999999</v>
      </c>
    </row>
    <row r="19" spans="1:9" x14ac:dyDescent="0.2">
      <c r="A19" s="477" t="s">
        <v>341</v>
      </c>
      <c r="B19" s="501" t="s">
        <v>84</v>
      </c>
      <c r="C19" s="501" t="s">
        <v>84</v>
      </c>
      <c r="D19" s="501">
        <v>5.2619439999999997</v>
      </c>
      <c r="E19" s="501">
        <v>69.720688999999993</v>
      </c>
      <c r="F19" s="501">
        <v>243.084217</v>
      </c>
      <c r="G19" s="502">
        <v>5.2619439999999997</v>
      </c>
      <c r="H19" s="502">
        <v>312.80490600000002</v>
      </c>
      <c r="I19" s="502">
        <v>318.06684999999999</v>
      </c>
    </row>
    <row r="20" spans="1:9" x14ac:dyDescent="0.2">
      <c r="A20" s="478" t="s">
        <v>391</v>
      </c>
      <c r="B20" s="490" t="s">
        <v>84</v>
      </c>
      <c r="C20" s="490" t="s">
        <v>84</v>
      </c>
      <c r="D20" s="490">
        <v>3.2813880000000002</v>
      </c>
      <c r="E20" s="490">
        <v>0.18942300000000001</v>
      </c>
      <c r="F20" s="490">
        <v>0.79529000000000005</v>
      </c>
      <c r="G20" s="267">
        <v>3.2813880000000002</v>
      </c>
      <c r="H20" s="267">
        <v>0.98471299999999995</v>
      </c>
      <c r="I20" s="267">
        <v>4.2661009999999999</v>
      </c>
    </row>
    <row r="21" spans="1:9" x14ac:dyDescent="0.2">
      <c r="A21" s="493" t="s">
        <v>343</v>
      </c>
      <c r="B21" s="491" t="s">
        <v>84</v>
      </c>
      <c r="C21" s="491" t="s">
        <v>84</v>
      </c>
      <c r="D21" s="491" t="s">
        <v>84</v>
      </c>
      <c r="E21" s="491">
        <v>0.98662700000000003</v>
      </c>
      <c r="F21" s="491">
        <v>44.713897000000003</v>
      </c>
      <c r="G21" s="492" t="s">
        <v>84</v>
      </c>
      <c r="H21" s="492">
        <v>45.700524000000001</v>
      </c>
      <c r="I21" s="492">
        <v>45.700524000000001</v>
      </c>
    </row>
    <row r="22" spans="1:9" x14ac:dyDescent="0.2">
      <c r="A22" s="478" t="s">
        <v>344</v>
      </c>
      <c r="B22" s="490" t="s">
        <v>84</v>
      </c>
      <c r="C22" s="490" t="s">
        <v>84</v>
      </c>
      <c r="D22" s="490">
        <v>3.62E-3</v>
      </c>
      <c r="E22" s="490">
        <v>2.0465460000000002</v>
      </c>
      <c r="F22" s="490">
        <v>116.843923</v>
      </c>
      <c r="G22" s="267">
        <v>3.62E-3</v>
      </c>
      <c r="H22" s="267">
        <v>118.890468</v>
      </c>
      <c r="I22" s="267">
        <v>118.894088</v>
      </c>
    </row>
    <row r="23" spans="1:9" x14ac:dyDescent="0.2">
      <c r="A23" s="479" t="s">
        <v>345</v>
      </c>
      <c r="B23" s="491" t="s">
        <v>84</v>
      </c>
      <c r="C23" s="491" t="s">
        <v>84</v>
      </c>
      <c r="D23" s="491">
        <v>0.30088100000000001</v>
      </c>
      <c r="E23" s="491">
        <v>63.547240000000002</v>
      </c>
      <c r="F23" s="491">
        <v>69.469742999999994</v>
      </c>
      <c r="G23" s="492">
        <v>0.30088100000000001</v>
      </c>
      <c r="H23" s="492">
        <v>133.01698300000001</v>
      </c>
      <c r="I23" s="492">
        <v>133.31786500000001</v>
      </c>
    </row>
    <row r="24" spans="1:9" x14ac:dyDescent="0.2">
      <c r="A24" s="478" t="s">
        <v>346</v>
      </c>
      <c r="B24" s="490" t="s">
        <v>84</v>
      </c>
      <c r="C24" s="490" t="s">
        <v>84</v>
      </c>
      <c r="D24" s="490">
        <v>1.6760550000000001</v>
      </c>
      <c r="E24" s="490">
        <v>5.3981000000000001E-2</v>
      </c>
      <c r="F24" s="490">
        <v>11.018670999999999</v>
      </c>
      <c r="G24" s="267">
        <v>1.6760550000000001</v>
      </c>
      <c r="H24" s="267">
        <v>11.072651</v>
      </c>
      <c r="I24" s="267">
        <v>12.748707</v>
      </c>
    </row>
    <row r="25" spans="1:9" x14ac:dyDescent="0.2">
      <c r="A25" s="479" t="s">
        <v>347</v>
      </c>
      <c r="B25" s="491" t="s">
        <v>84</v>
      </c>
      <c r="C25" s="491" t="s">
        <v>84</v>
      </c>
      <c r="D25" s="491" t="s">
        <v>84</v>
      </c>
      <c r="E25" s="491">
        <v>2.8968720000000001</v>
      </c>
      <c r="F25" s="491">
        <v>0.24269299999999999</v>
      </c>
      <c r="G25" s="492" t="s">
        <v>84</v>
      </c>
      <c r="H25" s="492">
        <v>3.1395650000000002</v>
      </c>
      <c r="I25" s="492">
        <v>3.1395650000000002</v>
      </c>
    </row>
    <row r="26" spans="1:9" s="47" customFormat="1" x14ac:dyDescent="0.2">
      <c r="A26" s="509" t="s">
        <v>348</v>
      </c>
      <c r="B26" s="510" t="s">
        <v>84</v>
      </c>
      <c r="C26" s="510" t="s">
        <v>84</v>
      </c>
      <c r="D26" s="510">
        <v>7.654293</v>
      </c>
      <c r="E26" s="510">
        <v>170.67635200000001</v>
      </c>
      <c r="F26" s="510">
        <v>552.433584</v>
      </c>
      <c r="G26" s="511">
        <v>7.654293</v>
      </c>
      <c r="H26" s="511">
        <v>723.10993599999995</v>
      </c>
      <c r="I26" s="511">
        <v>730.764228</v>
      </c>
    </row>
    <row r="27" spans="1:9" s="7" customFormat="1" x14ac:dyDescent="0.2">
      <c r="A27" s="479" t="s">
        <v>392</v>
      </c>
      <c r="B27" s="491" t="s">
        <v>84</v>
      </c>
      <c r="C27" s="491" t="s">
        <v>84</v>
      </c>
      <c r="D27" s="491" t="s">
        <v>84</v>
      </c>
      <c r="E27" s="491">
        <v>11.627852000000001</v>
      </c>
      <c r="F27" s="491">
        <v>73.269621999999998</v>
      </c>
      <c r="G27" s="492" t="s">
        <v>84</v>
      </c>
      <c r="H27" s="492">
        <v>84.897474000000003</v>
      </c>
      <c r="I27" s="492">
        <v>84.897474000000003</v>
      </c>
    </row>
    <row r="28" spans="1:9" x14ac:dyDescent="0.2">
      <c r="A28" s="481" t="s">
        <v>349</v>
      </c>
      <c r="B28" s="494" t="s">
        <v>84</v>
      </c>
      <c r="C28" s="494" t="s">
        <v>84</v>
      </c>
      <c r="D28" s="494">
        <v>3.1259190000000001</v>
      </c>
      <c r="E28" s="494">
        <v>99.035899999999998</v>
      </c>
      <c r="F28" s="494">
        <v>300.51540499999999</v>
      </c>
      <c r="G28" s="495">
        <v>3.1259190000000001</v>
      </c>
      <c r="H28" s="495">
        <v>399.55130500000001</v>
      </c>
      <c r="I28" s="495">
        <v>402.67722400000002</v>
      </c>
    </row>
    <row r="29" spans="1:9" s="47" customFormat="1" x14ac:dyDescent="0.2">
      <c r="A29" s="479" t="s">
        <v>350</v>
      </c>
      <c r="B29" s="491" t="s">
        <v>84</v>
      </c>
      <c r="C29" s="491" t="s">
        <v>84</v>
      </c>
      <c r="D29" s="491">
        <v>4.5283730000000002</v>
      </c>
      <c r="E29" s="491">
        <v>60.012599000000002</v>
      </c>
      <c r="F29" s="491">
        <v>178.64855700000001</v>
      </c>
      <c r="G29" s="492">
        <v>4.5283730000000002</v>
      </c>
      <c r="H29" s="492">
        <v>238.66115600000001</v>
      </c>
      <c r="I29" s="492">
        <v>243.18952999999999</v>
      </c>
    </row>
    <row r="30" spans="1:9" x14ac:dyDescent="0.2">
      <c r="A30" s="503" t="s">
        <v>351</v>
      </c>
      <c r="B30" s="504" t="s">
        <v>84</v>
      </c>
      <c r="C30" s="504" t="s">
        <v>84</v>
      </c>
      <c r="D30" s="504">
        <v>5.1530180000000003</v>
      </c>
      <c r="E30" s="504">
        <v>126.841829</v>
      </c>
      <c r="F30" s="504">
        <v>233.959791</v>
      </c>
      <c r="G30" s="505">
        <v>5.1530180000000003</v>
      </c>
      <c r="H30" s="505">
        <v>360.80162000000001</v>
      </c>
      <c r="I30" s="505">
        <v>365.95463799999999</v>
      </c>
    </row>
    <row r="31" spans="1:9" s="7" customFormat="1" x14ac:dyDescent="0.2">
      <c r="A31" s="479" t="s">
        <v>393</v>
      </c>
      <c r="B31" s="491" t="s">
        <v>84</v>
      </c>
      <c r="C31" s="491" t="s">
        <v>84</v>
      </c>
      <c r="D31" s="491">
        <v>0.35247899999999999</v>
      </c>
      <c r="E31" s="491">
        <v>13.478161</v>
      </c>
      <c r="F31" s="491">
        <v>1.2644439999999999</v>
      </c>
      <c r="G31" s="492">
        <v>0.35247899999999999</v>
      </c>
      <c r="H31" s="492">
        <v>14.742604</v>
      </c>
      <c r="I31" s="492">
        <v>15.095083000000001</v>
      </c>
    </row>
    <row r="32" spans="1:9" s="47" customFormat="1" x14ac:dyDescent="0.2">
      <c r="A32" s="478" t="s">
        <v>352</v>
      </c>
      <c r="B32" s="490" t="s">
        <v>84</v>
      </c>
      <c r="C32" s="490" t="s">
        <v>84</v>
      </c>
      <c r="D32" s="490">
        <v>3.5593659999999998</v>
      </c>
      <c r="E32" s="490">
        <v>108.59001600000001</v>
      </c>
      <c r="F32" s="490">
        <v>227.98961</v>
      </c>
      <c r="G32" s="267">
        <v>3.5593659999999998</v>
      </c>
      <c r="H32" s="267">
        <v>336.57962600000002</v>
      </c>
      <c r="I32" s="267">
        <v>340.13899099999998</v>
      </c>
    </row>
    <row r="33" spans="1:9" x14ac:dyDescent="0.2">
      <c r="A33" s="479" t="s">
        <v>353</v>
      </c>
      <c r="B33" s="491" t="s">
        <v>84</v>
      </c>
      <c r="C33" s="491" t="s">
        <v>84</v>
      </c>
      <c r="D33" s="491">
        <v>1.241174</v>
      </c>
      <c r="E33" s="491">
        <v>4.7736520000000002</v>
      </c>
      <c r="F33" s="491">
        <v>4.7057370000000001</v>
      </c>
      <c r="G33" s="492">
        <v>1.241174</v>
      </c>
      <c r="H33" s="492">
        <v>9.4793900000000004</v>
      </c>
      <c r="I33" s="492">
        <v>10.720563</v>
      </c>
    </row>
    <row r="34" spans="1:9" x14ac:dyDescent="0.2">
      <c r="A34" s="503" t="s">
        <v>354</v>
      </c>
      <c r="B34" s="504" t="s">
        <v>84</v>
      </c>
      <c r="C34" s="504" t="s">
        <v>84</v>
      </c>
      <c r="D34" s="504">
        <v>8.1284740000000006</v>
      </c>
      <c r="E34" s="504">
        <v>25.545567999999999</v>
      </c>
      <c r="F34" s="504">
        <v>1036.7871950000001</v>
      </c>
      <c r="G34" s="505">
        <v>8.1284740000000006</v>
      </c>
      <c r="H34" s="505">
        <v>1062.3327630000001</v>
      </c>
      <c r="I34" s="505">
        <v>1070.4612380000001</v>
      </c>
    </row>
    <row r="35" spans="1:9" s="7" customFormat="1" x14ac:dyDescent="0.2">
      <c r="A35" s="479" t="s">
        <v>394</v>
      </c>
      <c r="B35" s="491" t="s">
        <v>84</v>
      </c>
      <c r="C35" s="491" t="s">
        <v>84</v>
      </c>
      <c r="D35" s="491">
        <v>3.337558</v>
      </c>
      <c r="E35" s="491">
        <v>8.9133270000000007</v>
      </c>
      <c r="F35" s="491">
        <v>103.925729</v>
      </c>
      <c r="G35" s="492">
        <v>3.337558</v>
      </c>
      <c r="H35" s="492">
        <v>112.839056</v>
      </c>
      <c r="I35" s="492">
        <v>116.176614</v>
      </c>
    </row>
    <row r="36" spans="1:9" x14ac:dyDescent="0.2">
      <c r="A36" s="481" t="s">
        <v>355</v>
      </c>
      <c r="B36" s="494" t="s">
        <v>84</v>
      </c>
      <c r="C36" s="494" t="s">
        <v>84</v>
      </c>
      <c r="D36" s="494" t="s">
        <v>84</v>
      </c>
      <c r="E36" s="494">
        <v>2.5983179999999999</v>
      </c>
      <c r="F36" s="494">
        <v>10.874563999999999</v>
      </c>
      <c r="G36" s="495" t="s">
        <v>84</v>
      </c>
      <c r="H36" s="495">
        <v>13.472882</v>
      </c>
      <c r="I36" s="495">
        <v>13.472882</v>
      </c>
    </row>
    <row r="37" spans="1:9" x14ac:dyDescent="0.2">
      <c r="A37" s="480" t="s">
        <v>596</v>
      </c>
      <c r="B37" s="491" t="s">
        <v>84</v>
      </c>
      <c r="C37" s="491" t="s">
        <v>84</v>
      </c>
      <c r="D37" s="491">
        <v>3.3458890000000001</v>
      </c>
      <c r="E37" s="491">
        <v>1.573688</v>
      </c>
      <c r="F37" s="491">
        <v>0.25462600000000002</v>
      </c>
      <c r="G37" s="492">
        <v>3.3458890000000001</v>
      </c>
      <c r="H37" s="492">
        <v>1.828314</v>
      </c>
      <c r="I37" s="492">
        <v>5.1742030000000003</v>
      </c>
    </row>
    <row r="38" spans="1:9" x14ac:dyDescent="0.2">
      <c r="A38" s="481" t="s">
        <v>356</v>
      </c>
      <c r="B38" s="490" t="s">
        <v>84</v>
      </c>
      <c r="C38" s="490" t="s">
        <v>84</v>
      </c>
      <c r="D38" s="490" t="s">
        <v>84</v>
      </c>
      <c r="E38" s="490">
        <v>9.9475999999999995E-2</v>
      </c>
      <c r="F38" s="490">
        <v>9.6728999999999996E-2</v>
      </c>
      <c r="G38" s="267" t="s">
        <v>84</v>
      </c>
      <c r="H38" s="267">
        <v>0.19620599999999999</v>
      </c>
      <c r="I38" s="267">
        <v>0.19620599999999999</v>
      </c>
    </row>
    <row r="39" spans="1:9" x14ac:dyDescent="0.2">
      <c r="A39" s="480" t="s">
        <v>357</v>
      </c>
      <c r="B39" s="496" t="s">
        <v>84</v>
      </c>
      <c r="C39" s="496" t="s">
        <v>84</v>
      </c>
      <c r="D39" s="496">
        <v>0.358958</v>
      </c>
      <c r="E39" s="496">
        <v>2.1393610000000001</v>
      </c>
      <c r="F39" s="496">
        <v>45.137658000000002</v>
      </c>
      <c r="G39" s="497">
        <v>0.358958</v>
      </c>
      <c r="H39" s="497">
        <v>47.277019000000003</v>
      </c>
      <c r="I39" s="497">
        <v>47.635975999999999</v>
      </c>
    </row>
    <row r="40" spans="1:9" x14ac:dyDescent="0.2">
      <c r="A40" s="481" t="s">
        <v>358</v>
      </c>
      <c r="B40" s="494" t="s">
        <v>84</v>
      </c>
      <c r="C40" s="494" t="s">
        <v>84</v>
      </c>
      <c r="D40" s="494">
        <v>1.0860700000000001</v>
      </c>
      <c r="E40" s="494">
        <v>10.125798</v>
      </c>
      <c r="F40" s="494">
        <v>472.855255</v>
      </c>
      <c r="G40" s="495">
        <v>1.0860700000000001</v>
      </c>
      <c r="H40" s="495">
        <v>482.98105199999998</v>
      </c>
      <c r="I40" s="495">
        <v>484.06712199999998</v>
      </c>
    </row>
    <row r="41" spans="1:9" x14ac:dyDescent="0.2">
      <c r="A41" s="480" t="s">
        <v>385</v>
      </c>
      <c r="B41" s="496" t="s">
        <v>84</v>
      </c>
      <c r="C41" s="496" t="s">
        <v>84</v>
      </c>
      <c r="D41" s="496" t="s">
        <v>84</v>
      </c>
      <c r="E41" s="496" t="s">
        <v>84</v>
      </c>
      <c r="F41" s="496">
        <v>112.022487</v>
      </c>
      <c r="G41" s="497" t="s">
        <v>84</v>
      </c>
      <c r="H41" s="497">
        <v>112.022487</v>
      </c>
      <c r="I41" s="497">
        <v>112.022487</v>
      </c>
    </row>
    <row r="42" spans="1:9" x14ac:dyDescent="0.2">
      <c r="A42" s="481" t="s">
        <v>386</v>
      </c>
      <c r="B42" s="494" t="s">
        <v>84</v>
      </c>
      <c r="C42" s="494" t="s">
        <v>84</v>
      </c>
      <c r="D42" s="494" t="s">
        <v>84</v>
      </c>
      <c r="E42" s="494" t="s">
        <v>84</v>
      </c>
      <c r="F42" s="494">
        <v>287.50171599999999</v>
      </c>
      <c r="G42" s="495" t="s">
        <v>84</v>
      </c>
      <c r="H42" s="495">
        <v>287.50171599999999</v>
      </c>
      <c r="I42" s="495">
        <v>287.50171599999999</v>
      </c>
    </row>
    <row r="43" spans="1:9" s="47" customFormat="1" x14ac:dyDescent="0.2">
      <c r="A43" s="506" t="s">
        <v>409</v>
      </c>
      <c r="B43" s="507" t="s">
        <v>84</v>
      </c>
      <c r="C43" s="507" t="s">
        <v>84</v>
      </c>
      <c r="D43" s="507">
        <v>1.3539920000000001</v>
      </c>
      <c r="E43" s="507">
        <v>60.483911999999997</v>
      </c>
      <c r="F43" s="507">
        <v>407.38046700000001</v>
      </c>
      <c r="G43" s="508">
        <v>1.3539920000000001</v>
      </c>
      <c r="H43" s="508">
        <v>467.86437899999999</v>
      </c>
      <c r="I43" s="508">
        <v>469.21837099999999</v>
      </c>
    </row>
    <row r="44" spans="1:9" s="7" customFormat="1" x14ac:dyDescent="0.2">
      <c r="A44" s="481" t="s">
        <v>395</v>
      </c>
      <c r="B44" s="494" t="s">
        <v>84</v>
      </c>
      <c r="C44" s="494" t="s">
        <v>84</v>
      </c>
      <c r="D44" s="494">
        <v>0.39690199999999998</v>
      </c>
      <c r="E44" s="494">
        <v>7.5266869999999999</v>
      </c>
      <c r="F44" s="494">
        <v>29.095092999999999</v>
      </c>
      <c r="G44" s="495">
        <v>0.39690199999999998</v>
      </c>
      <c r="H44" s="495">
        <v>36.621780000000001</v>
      </c>
      <c r="I44" s="495">
        <v>37.018681999999998</v>
      </c>
    </row>
    <row r="45" spans="1:9" x14ac:dyDescent="0.2">
      <c r="A45" s="480" t="s">
        <v>467</v>
      </c>
      <c r="B45" s="496" t="s">
        <v>84</v>
      </c>
      <c r="C45" s="496" t="s">
        <v>84</v>
      </c>
      <c r="D45" s="496">
        <v>0.95709100000000003</v>
      </c>
      <c r="E45" s="496">
        <v>52.957225000000001</v>
      </c>
      <c r="F45" s="496">
        <v>378.28537399999999</v>
      </c>
      <c r="G45" s="497">
        <v>0.95709100000000003</v>
      </c>
      <c r="H45" s="497">
        <v>431.24259899999998</v>
      </c>
      <c r="I45" s="497">
        <v>432.19968999999998</v>
      </c>
    </row>
    <row r="46" spans="1:9" s="47" customFormat="1" x14ac:dyDescent="0.2">
      <c r="A46" s="509" t="s">
        <v>359</v>
      </c>
      <c r="B46" s="510" t="s">
        <v>84</v>
      </c>
      <c r="C46" s="510" t="s">
        <v>84</v>
      </c>
      <c r="D46" s="510">
        <v>38.349473000000003</v>
      </c>
      <c r="E46" s="510">
        <v>686.189345</v>
      </c>
      <c r="F46" s="510">
        <v>3144.3730179999998</v>
      </c>
      <c r="G46" s="511">
        <v>38.349473000000003</v>
      </c>
      <c r="H46" s="511">
        <v>3830.562363</v>
      </c>
      <c r="I46" s="511">
        <v>3868.9118370000001</v>
      </c>
    </row>
    <row r="47" spans="1:9" s="7" customFormat="1" x14ac:dyDescent="0.2">
      <c r="A47" s="480" t="s">
        <v>396</v>
      </c>
      <c r="B47" s="496" t="s">
        <v>84</v>
      </c>
      <c r="C47" s="496" t="s">
        <v>84</v>
      </c>
      <c r="D47" s="496">
        <v>2.9965120000000001</v>
      </c>
      <c r="E47" s="496">
        <v>76.704476</v>
      </c>
      <c r="F47" s="496">
        <v>319.22466200000002</v>
      </c>
      <c r="G47" s="497">
        <v>2.9965120000000001</v>
      </c>
      <c r="H47" s="497">
        <v>395.92913800000002</v>
      </c>
      <c r="I47" s="497">
        <v>398.92565000000002</v>
      </c>
    </row>
    <row r="48" spans="1:9" s="47" customFormat="1" x14ac:dyDescent="0.2">
      <c r="A48" s="478" t="s">
        <v>360</v>
      </c>
      <c r="B48" s="490" t="s">
        <v>84</v>
      </c>
      <c r="C48" s="490" t="s">
        <v>84</v>
      </c>
      <c r="D48" s="490">
        <v>3.0593270000000001</v>
      </c>
      <c r="E48" s="490">
        <v>63.159072000000002</v>
      </c>
      <c r="F48" s="490">
        <v>250.53329099999999</v>
      </c>
      <c r="G48" s="267">
        <v>3.0593270000000001</v>
      </c>
      <c r="H48" s="267">
        <v>313.692363</v>
      </c>
      <c r="I48" s="267">
        <v>316.751689</v>
      </c>
    </row>
    <row r="49" spans="1:9" x14ac:dyDescent="0.2">
      <c r="A49" s="479" t="s">
        <v>361</v>
      </c>
      <c r="B49" s="491" t="s">
        <v>84</v>
      </c>
      <c r="C49" s="491" t="s">
        <v>84</v>
      </c>
      <c r="D49" s="491">
        <v>20.394441</v>
      </c>
      <c r="E49" s="491">
        <v>281.95412399999998</v>
      </c>
      <c r="F49" s="491">
        <v>1353.2756449999999</v>
      </c>
      <c r="G49" s="492">
        <v>20.394441</v>
      </c>
      <c r="H49" s="492">
        <v>1635.2297679999999</v>
      </c>
      <c r="I49" s="492">
        <v>1655.6242099999999</v>
      </c>
    </row>
    <row r="50" spans="1:9" x14ac:dyDescent="0.2">
      <c r="A50" s="478" t="s">
        <v>362</v>
      </c>
      <c r="B50" s="490" t="s">
        <v>84</v>
      </c>
      <c r="C50" s="490" t="s">
        <v>84</v>
      </c>
      <c r="D50" s="490">
        <v>1.950318</v>
      </c>
      <c r="E50" s="490">
        <v>64.548708000000005</v>
      </c>
      <c r="F50" s="490">
        <v>138.95995300000001</v>
      </c>
      <c r="G50" s="267">
        <v>1.950318</v>
      </c>
      <c r="H50" s="267">
        <v>203.50866199999999</v>
      </c>
      <c r="I50" s="267">
        <v>205.458979</v>
      </c>
    </row>
    <row r="51" spans="1:9" x14ac:dyDescent="0.2">
      <c r="A51" s="479" t="s">
        <v>363</v>
      </c>
      <c r="B51" s="491" t="s">
        <v>84</v>
      </c>
      <c r="C51" s="491" t="s">
        <v>84</v>
      </c>
      <c r="D51" s="491">
        <v>3.266813</v>
      </c>
      <c r="E51" s="491">
        <v>65.402559999999994</v>
      </c>
      <c r="F51" s="491">
        <v>113.12466999999999</v>
      </c>
      <c r="G51" s="492">
        <v>3.266813</v>
      </c>
      <c r="H51" s="492">
        <v>178.52723</v>
      </c>
      <c r="I51" s="492">
        <v>181.79404299999999</v>
      </c>
    </row>
    <row r="52" spans="1:9" s="47" customFormat="1" x14ac:dyDescent="0.2">
      <c r="A52" s="478" t="s">
        <v>364</v>
      </c>
      <c r="B52" s="490" t="s">
        <v>84</v>
      </c>
      <c r="C52" s="490" t="s">
        <v>84</v>
      </c>
      <c r="D52" s="490">
        <v>6.6820620000000002</v>
      </c>
      <c r="E52" s="490">
        <v>134.42040600000001</v>
      </c>
      <c r="F52" s="490">
        <v>969.25479700000005</v>
      </c>
      <c r="G52" s="267">
        <v>6.6820620000000002</v>
      </c>
      <c r="H52" s="267">
        <v>1103.675203</v>
      </c>
      <c r="I52" s="267">
        <v>1110.357266</v>
      </c>
    </row>
    <row r="53" spans="1:9" x14ac:dyDescent="0.2">
      <c r="A53" s="477" t="s">
        <v>365</v>
      </c>
      <c r="B53" s="501" t="s">
        <v>84</v>
      </c>
      <c r="C53" s="501" t="s">
        <v>84</v>
      </c>
      <c r="D53" s="501">
        <v>15.626986</v>
      </c>
      <c r="E53" s="501">
        <v>651.62814700000001</v>
      </c>
      <c r="F53" s="501">
        <v>2406.9112420000001</v>
      </c>
      <c r="G53" s="502">
        <v>15.626986</v>
      </c>
      <c r="H53" s="502">
        <v>3058.539389</v>
      </c>
      <c r="I53" s="502">
        <v>3074.1663760000001</v>
      </c>
    </row>
    <row r="54" spans="1:9" s="7" customFormat="1" x14ac:dyDescent="0.2">
      <c r="A54" s="478" t="s">
        <v>397</v>
      </c>
      <c r="B54" s="490" t="s">
        <v>84</v>
      </c>
      <c r="C54" s="490" t="s">
        <v>84</v>
      </c>
      <c r="D54" s="490" t="s">
        <v>84</v>
      </c>
      <c r="E54" s="490">
        <v>4.7824970000000002</v>
      </c>
      <c r="F54" s="490">
        <v>90.772779999999997</v>
      </c>
      <c r="G54" s="267" t="s">
        <v>84</v>
      </c>
      <c r="H54" s="267">
        <v>95.555277000000004</v>
      </c>
      <c r="I54" s="267">
        <v>95.555277000000004</v>
      </c>
    </row>
    <row r="55" spans="1:9" x14ac:dyDescent="0.2">
      <c r="A55" s="480" t="s">
        <v>366</v>
      </c>
      <c r="B55" s="496" t="s">
        <v>84</v>
      </c>
      <c r="C55" s="496" t="s">
        <v>84</v>
      </c>
      <c r="D55" s="496">
        <v>3.46434</v>
      </c>
      <c r="E55" s="496">
        <v>0.1</v>
      </c>
      <c r="F55" s="496">
        <v>18.231531</v>
      </c>
      <c r="G55" s="497">
        <v>3.46434</v>
      </c>
      <c r="H55" s="497">
        <v>18.331530999999998</v>
      </c>
      <c r="I55" s="497">
        <v>21.795871000000002</v>
      </c>
    </row>
    <row r="56" spans="1:9" x14ac:dyDescent="0.2">
      <c r="A56" s="481" t="s">
        <v>367</v>
      </c>
      <c r="B56" s="494" t="s">
        <v>84</v>
      </c>
      <c r="C56" s="494" t="s">
        <v>84</v>
      </c>
      <c r="D56" s="494">
        <v>0.33296700000000001</v>
      </c>
      <c r="E56" s="494">
        <v>137.59689399999999</v>
      </c>
      <c r="F56" s="494">
        <v>765.22092699999996</v>
      </c>
      <c r="G56" s="495">
        <v>0.33296700000000001</v>
      </c>
      <c r="H56" s="495">
        <v>902.81782099999998</v>
      </c>
      <c r="I56" s="495">
        <v>903.15078800000003</v>
      </c>
    </row>
    <row r="57" spans="1:9" x14ac:dyDescent="0.2">
      <c r="A57" s="480" t="s">
        <v>368</v>
      </c>
      <c r="B57" s="496" t="s">
        <v>84</v>
      </c>
      <c r="C57" s="496" t="s">
        <v>84</v>
      </c>
      <c r="D57" s="496">
        <v>11.271461</v>
      </c>
      <c r="E57" s="496">
        <v>462.94097399999998</v>
      </c>
      <c r="F57" s="496">
        <v>1330.3714239999999</v>
      </c>
      <c r="G57" s="497">
        <v>11.271461</v>
      </c>
      <c r="H57" s="497">
        <v>1793.3123969999999</v>
      </c>
      <c r="I57" s="497">
        <v>1804.583858</v>
      </c>
    </row>
    <row r="58" spans="1:9" x14ac:dyDescent="0.2">
      <c r="A58" s="481" t="s">
        <v>369</v>
      </c>
      <c r="B58" s="494" t="s">
        <v>84</v>
      </c>
      <c r="C58" s="494" t="s">
        <v>84</v>
      </c>
      <c r="D58" s="494">
        <v>0.55821900000000002</v>
      </c>
      <c r="E58" s="494">
        <v>35.322352000000002</v>
      </c>
      <c r="F58" s="494">
        <v>122.609458</v>
      </c>
      <c r="G58" s="495">
        <v>0.55821900000000002</v>
      </c>
      <c r="H58" s="495">
        <v>157.93181000000001</v>
      </c>
      <c r="I58" s="495">
        <v>158.49002899999999</v>
      </c>
    </row>
    <row r="59" spans="1:9" s="47" customFormat="1" x14ac:dyDescent="0.2">
      <c r="A59" s="479" t="s">
        <v>387</v>
      </c>
      <c r="B59" s="491" t="s">
        <v>84</v>
      </c>
      <c r="C59" s="491" t="s">
        <v>84</v>
      </c>
      <c r="D59" s="491" t="s">
        <v>84</v>
      </c>
      <c r="E59" s="491">
        <v>10.885431000000001</v>
      </c>
      <c r="F59" s="491">
        <v>79.705122000000003</v>
      </c>
      <c r="G59" s="492" t="s">
        <v>84</v>
      </c>
      <c r="H59" s="492">
        <v>90.590553</v>
      </c>
      <c r="I59" s="492">
        <v>90.590553</v>
      </c>
    </row>
    <row r="60" spans="1:9" s="47" customFormat="1" x14ac:dyDescent="0.2">
      <c r="A60" s="503" t="s">
        <v>370</v>
      </c>
      <c r="B60" s="504" t="s">
        <v>84</v>
      </c>
      <c r="C60" s="504" t="s">
        <v>84</v>
      </c>
      <c r="D60" s="504">
        <v>8.0750440000000001</v>
      </c>
      <c r="E60" s="504">
        <v>288.55797799999999</v>
      </c>
      <c r="F60" s="504">
        <v>734.83595100000002</v>
      </c>
      <c r="G60" s="505">
        <v>8.0750440000000001</v>
      </c>
      <c r="H60" s="505">
        <v>1023.393928</v>
      </c>
      <c r="I60" s="505">
        <v>1031.4689719999999</v>
      </c>
    </row>
    <row r="61" spans="1:9" s="7" customFormat="1" x14ac:dyDescent="0.2">
      <c r="A61" s="480" t="s">
        <v>468</v>
      </c>
      <c r="B61" s="496" t="s">
        <v>84</v>
      </c>
      <c r="C61" s="496" t="s">
        <v>84</v>
      </c>
      <c r="D61" s="496" t="s">
        <v>84</v>
      </c>
      <c r="E61" s="496">
        <v>24.825009000000001</v>
      </c>
      <c r="F61" s="496">
        <v>43.782350000000001</v>
      </c>
      <c r="G61" s="497" t="s">
        <v>84</v>
      </c>
      <c r="H61" s="497">
        <v>68.607359000000002</v>
      </c>
      <c r="I61" s="497">
        <v>68.607359000000002</v>
      </c>
    </row>
    <row r="62" spans="1:9" x14ac:dyDescent="0.2">
      <c r="A62" s="481" t="s">
        <v>371</v>
      </c>
      <c r="B62" s="494" t="s">
        <v>84</v>
      </c>
      <c r="C62" s="494" t="s">
        <v>84</v>
      </c>
      <c r="D62" s="494">
        <v>6.7293690000000002</v>
      </c>
      <c r="E62" s="494">
        <v>82.480833000000004</v>
      </c>
      <c r="F62" s="494">
        <v>296.83457299999998</v>
      </c>
      <c r="G62" s="495">
        <v>6.7293690000000002</v>
      </c>
      <c r="H62" s="495">
        <v>379.31540699999999</v>
      </c>
      <c r="I62" s="495">
        <v>386.04477600000001</v>
      </c>
    </row>
    <row r="63" spans="1:9" x14ac:dyDescent="0.2">
      <c r="A63" s="480" t="s">
        <v>372</v>
      </c>
      <c r="B63" s="496" t="s">
        <v>84</v>
      </c>
      <c r="C63" s="496" t="s">
        <v>84</v>
      </c>
      <c r="D63" s="496">
        <v>0.462785</v>
      </c>
      <c r="E63" s="496">
        <v>21.490670000000001</v>
      </c>
      <c r="F63" s="496">
        <v>18.814463</v>
      </c>
      <c r="G63" s="497">
        <v>0.462785</v>
      </c>
      <c r="H63" s="497">
        <v>40.305132999999998</v>
      </c>
      <c r="I63" s="497">
        <v>40.767918000000002</v>
      </c>
    </row>
    <row r="64" spans="1:9" x14ac:dyDescent="0.2">
      <c r="A64" s="481" t="s">
        <v>373</v>
      </c>
      <c r="B64" s="494" t="s">
        <v>84</v>
      </c>
      <c r="C64" s="494" t="s">
        <v>84</v>
      </c>
      <c r="D64" s="494">
        <v>0.67711500000000002</v>
      </c>
      <c r="E64" s="494">
        <v>35.443654000000002</v>
      </c>
      <c r="F64" s="494">
        <v>74.221187</v>
      </c>
      <c r="G64" s="495">
        <v>0.67711500000000002</v>
      </c>
      <c r="H64" s="495">
        <v>109.66484199999999</v>
      </c>
      <c r="I64" s="495">
        <v>110.34195699999999</v>
      </c>
    </row>
    <row r="65" spans="1:9" x14ac:dyDescent="0.2">
      <c r="A65" s="775" t="s">
        <v>374</v>
      </c>
      <c r="B65" s="537" t="s">
        <v>84</v>
      </c>
      <c r="C65" s="491" t="s">
        <v>84</v>
      </c>
      <c r="D65" s="491">
        <v>0.20577500000000001</v>
      </c>
      <c r="E65" s="491">
        <v>124.31781100000001</v>
      </c>
      <c r="F65" s="491">
        <v>301.18337700000001</v>
      </c>
      <c r="G65" s="492">
        <v>0.20577500000000001</v>
      </c>
      <c r="H65" s="492">
        <v>425.50118800000001</v>
      </c>
      <c r="I65" s="492">
        <v>425.70696199999998</v>
      </c>
    </row>
    <row r="66" spans="1:9" s="47" customFormat="1" x14ac:dyDescent="0.2">
      <c r="A66" s="503" t="s">
        <v>375</v>
      </c>
      <c r="B66" s="504" t="s">
        <v>84</v>
      </c>
      <c r="C66" s="504" t="s">
        <v>84</v>
      </c>
      <c r="D66" s="504">
        <v>4.5662469999999997</v>
      </c>
      <c r="E66" s="504">
        <v>110.02992</v>
      </c>
      <c r="F66" s="504">
        <v>811.334653</v>
      </c>
      <c r="G66" s="505">
        <v>4.5662469999999997</v>
      </c>
      <c r="H66" s="505">
        <v>921.36457299999995</v>
      </c>
      <c r="I66" s="505">
        <v>925.93082100000004</v>
      </c>
    </row>
    <row r="67" spans="1:9" s="7" customFormat="1" x14ac:dyDescent="0.2">
      <c r="A67" s="776" t="s">
        <v>377</v>
      </c>
      <c r="B67" s="777" t="s">
        <v>84</v>
      </c>
      <c r="C67" s="777" t="s">
        <v>84</v>
      </c>
      <c r="D67" s="777">
        <f>SUM(D9,D13,D19,D26,D30,D34,D43,D46,D53,D60,D66)</f>
        <v>117.01202500000002</v>
      </c>
      <c r="E67" s="777">
        <f t="shared" ref="E67:I67" si="0">SUM(E9,E13,E19,E26,E30,E34,E43,E46,E53,E60,E66)</f>
        <v>3016.8777079999995</v>
      </c>
      <c r="F67" s="777">
        <f t="shared" si="0"/>
        <v>12528.267633999998</v>
      </c>
      <c r="G67" s="777">
        <f t="shared" si="0"/>
        <v>117.01202500000002</v>
      </c>
      <c r="H67" s="777">
        <f t="shared" si="0"/>
        <v>15545.145341000001</v>
      </c>
      <c r="I67" s="777">
        <f t="shared" si="0"/>
        <v>15662.157369</v>
      </c>
    </row>
    <row r="68" spans="1:9" x14ac:dyDescent="0.2">
      <c r="A68" s="217" t="s">
        <v>508</v>
      </c>
      <c r="B68" s="532"/>
      <c r="C68" s="532"/>
      <c r="D68" s="532"/>
      <c r="E68" s="532"/>
      <c r="F68" s="532"/>
      <c r="G68" s="532"/>
      <c r="H68" s="532"/>
      <c r="I68" s="532"/>
    </row>
    <row r="69" spans="1:9" x14ac:dyDescent="0.2">
      <c r="A69" s="217" t="s">
        <v>390</v>
      </c>
      <c r="B69" s="532"/>
      <c r="C69" s="532"/>
      <c r="D69" s="532"/>
      <c r="E69" s="532"/>
      <c r="F69" s="532"/>
      <c r="G69" s="532"/>
      <c r="H69" s="532"/>
      <c r="I69" s="532"/>
    </row>
    <row r="70" spans="1:9" x14ac:dyDescent="0.2">
      <c r="A70" s="513" t="s">
        <v>406</v>
      </c>
      <c r="B70" s="3"/>
      <c r="C70" s="212"/>
      <c r="D70" s="3"/>
      <c r="E70" s="3"/>
      <c r="F70" s="212"/>
      <c r="G70" s="3"/>
      <c r="H70" s="3"/>
      <c r="I70" s="3"/>
    </row>
    <row r="71" spans="1:9" x14ac:dyDescent="0.2">
      <c r="A71" s="38" t="s">
        <v>410</v>
      </c>
      <c r="B71" s="3"/>
      <c r="C71" s="212"/>
      <c r="D71" s="3"/>
      <c r="E71" s="3"/>
      <c r="F71" s="212"/>
      <c r="G71" s="3"/>
      <c r="H71" s="3"/>
      <c r="I71" s="3"/>
    </row>
    <row r="72" spans="1:9" x14ac:dyDescent="0.2">
      <c r="A72" s="242" t="s">
        <v>723</v>
      </c>
      <c r="B72" s="3"/>
      <c r="C72" s="212"/>
      <c r="D72" s="3"/>
      <c r="E72" s="3"/>
      <c r="F72" s="212"/>
      <c r="G72" s="3"/>
      <c r="H72" s="3"/>
      <c r="I72" s="3"/>
    </row>
    <row r="75" spans="1:9" ht="16.5" x14ac:dyDescent="0.25">
      <c r="A75" s="88" t="s">
        <v>779</v>
      </c>
    </row>
    <row r="76" spans="1:9" ht="13.5" thickBot="1" x14ac:dyDescent="0.25">
      <c r="A76" s="205"/>
      <c r="I76" s="400" t="s">
        <v>24</v>
      </c>
    </row>
    <row r="77" spans="1:9" x14ac:dyDescent="0.2">
      <c r="A77" s="204" t="s">
        <v>404</v>
      </c>
      <c r="B77" s="482" t="s">
        <v>95</v>
      </c>
      <c r="C77" s="482" t="s">
        <v>535</v>
      </c>
      <c r="D77" s="482" t="s">
        <v>97</v>
      </c>
      <c r="E77" s="482" t="s">
        <v>278</v>
      </c>
      <c r="F77" s="483">
        <v>300000</v>
      </c>
      <c r="G77" s="484" t="s">
        <v>400</v>
      </c>
      <c r="H77" s="484" t="s">
        <v>400</v>
      </c>
      <c r="I77" s="484" t="s">
        <v>389</v>
      </c>
    </row>
    <row r="78" spans="1:9" x14ac:dyDescent="0.2">
      <c r="A78" s="203"/>
      <c r="B78" s="485" t="s">
        <v>35</v>
      </c>
      <c r="C78" s="485" t="s">
        <v>35</v>
      </c>
      <c r="D78" s="485" t="s">
        <v>35</v>
      </c>
      <c r="E78" s="485" t="s">
        <v>35</v>
      </c>
      <c r="F78" s="485" t="s">
        <v>36</v>
      </c>
      <c r="G78" s="486" t="s">
        <v>388</v>
      </c>
      <c r="H78" s="486" t="s">
        <v>293</v>
      </c>
      <c r="I78" s="486" t="s">
        <v>111</v>
      </c>
    </row>
    <row r="79" spans="1:9" ht="13.5" thickBot="1" x14ac:dyDescent="0.25">
      <c r="A79" s="206"/>
      <c r="B79" s="487" t="s">
        <v>534</v>
      </c>
      <c r="C79" s="487" t="s">
        <v>99</v>
      </c>
      <c r="D79" s="487" t="s">
        <v>100</v>
      </c>
      <c r="E79" s="487" t="s">
        <v>279</v>
      </c>
      <c r="F79" s="487" t="s">
        <v>101</v>
      </c>
      <c r="G79" s="488" t="s">
        <v>293</v>
      </c>
      <c r="H79" s="488" t="s">
        <v>101</v>
      </c>
      <c r="I79" s="488" t="s">
        <v>401</v>
      </c>
    </row>
    <row r="81" spans="1:9" x14ac:dyDescent="0.2">
      <c r="A81" s="498" t="s">
        <v>333</v>
      </c>
      <c r="B81" s="499" t="s">
        <v>84</v>
      </c>
      <c r="C81" s="499" t="s">
        <v>84</v>
      </c>
      <c r="D81" s="514">
        <f>IF(D9="-","-",D9/D$67)</f>
        <v>0.15193005163358209</v>
      </c>
      <c r="E81" s="514">
        <f t="shared" ref="E81:I81" si="1">IF(E9="-","-",E9/E$67)</f>
        <v>0.2230193773568763</v>
      </c>
      <c r="F81" s="514">
        <f t="shared" si="1"/>
        <v>0.19106019083627762</v>
      </c>
      <c r="G81" s="515">
        <f t="shared" si="1"/>
        <v>0.15193005163358209</v>
      </c>
      <c r="H81" s="515">
        <f t="shared" si="1"/>
        <v>0.19726257463236668</v>
      </c>
      <c r="I81" s="515">
        <f t="shared" si="1"/>
        <v>0.19692389517836417</v>
      </c>
    </row>
    <row r="82" spans="1:9" x14ac:dyDescent="0.2">
      <c r="A82" s="478" t="s">
        <v>334</v>
      </c>
      <c r="B82" s="490" t="s">
        <v>84</v>
      </c>
      <c r="C82" s="490" t="s">
        <v>84</v>
      </c>
      <c r="D82" s="516">
        <f t="shared" ref="D82:I82" si="2">IF(D10="-","-",D10/D$67)</f>
        <v>0.14625907038186886</v>
      </c>
      <c r="E82" s="516">
        <f t="shared" si="2"/>
        <v>0.21750805319683184</v>
      </c>
      <c r="F82" s="516">
        <f t="shared" si="2"/>
        <v>0.18491180605952248</v>
      </c>
      <c r="G82" s="517">
        <f t="shared" si="2"/>
        <v>0.14625907038186886</v>
      </c>
      <c r="H82" s="517">
        <f t="shared" si="2"/>
        <v>0.19123782549393403</v>
      </c>
      <c r="I82" s="517">
        <f t="shared" si="2"/>
        <v>0.1909017890420355</v>
      </c>
    </row>
    <row r="83" spans="1:9" x14ac:dyDescent="0.2">
      <c r="A83" s="479" t="s">
        <v>335</v>
      </c>
      <c r="B83" s="491" t="s">
        <v>84</v>
      </c>
      <c r="C83" s="491" t="s">
        <v>84</v>
      </c>
      <c r="D83" s="518">
        <f t="shared" ref="D83:I83" si="3">IF(D11="-","-",D11/D$67)</f>
        <v>5.6367881848040828E-3</v>
      </c>
      <c r="E83" s="518">
        <f t="shared" si="3"/>
        <v>5.1882026767258015E-3</v>
      </c>
      <c r="F83" s="518">
        <f t="shared" si="3"/>
        <v>3.8447980524679145E-3</v>
      </c>
      <c r="G83" s="519">
        <f t="shared" si="3"/>
        <v>5.6367881848040828E-3</v>
      </c>
      <c r="H83" s="519">
        <f t="shared" si="3"/>
        <v>4.1055152975426916E-3</v>
      </c>
      <c r="I83" s="519">
        <f t="shared" si="3"/>
        <v>4.1169554411211321E-3</v>
      </c>
    </row>
    <row r="84" spans="1:9" x14ac:dyDescent="0.2">
      <c r="A84" s="478" t="s">
        <v>774</v>
      </c>
      <c r="B84" s="490" t="s">
        <v>84</v>
      </c>
      <c r="C84" s="490" t="s">
        <v>84</v>
      </c>
      <c r="D84" s="516">
        <f t="shared" ref="D84:I84" si="4">IF(D12="-","-",D12/D$67)</f>
        <v>3.4184520778954123E-5</v>
      </c>
      <c r="E84" s="516">
        <f t="shared" si="4"/>
        <v>3.2312148331867355E-4</v>
      </c>
      <c r="F84" s="516">
        <f t="shared" si="4"/>
        <v>2.3035867242872472E-3</v>
      </c>
      <c r="G84" s="517">
        <f t="shared" si="4"/>
        <v>3.4184520778954123E-5</v>
      </c>
      <c r="H84" s="517">
        <f t="shared" si="4"/>
        <v>1.9192338408899536E-3</v>
      </c>
      <c r="I84" s="517">
        <f t="shared" si="4"/>
        <v>1.9051506313593597E-3</v>
      </c>
    </row>
    <row r="85" spans="1:9" x14ac:dyDescent="0.2">
      <c r="A85" s="477" t="s">
        <v>336</v>
      </c>
      <c r="B85" s="501" t="s">
        <v>84</v>
      </c>
      <c r="C85" s="501" t="s">
        <v>84</v>
      </c>
      <c r="D85" s="520">
        <f t="shared" ref="D85:I85" si="5">IF(D13="-","-",D13/D$67)</f>
        <v>4.3285388830763327E-2</v>
      </c>
      <c r="E85" s="520">
        <f t="shared" si="5"/>
        <v>5.1172700700004646E-2</v>
      </c>
      <c r="F85" s="520">
        <f t="shared" si="5"/>
        <v>4.4979427919523335E-2</v>
      </c>
      <c r="G85" s="521">
        <f t="shared" si="5"/>
        <v>4.3285388830763327E-2</v>
      </c>
      <c r="H85" s="521">
        <f t="shared" si="5"/>
        <v>4.618136886160619E-2</v>
      </c>
      <c r="I85" s="521">
        <f t="shared" si="5"/>
        <v>4.615973297720477E-2</v>
      </c>
    </row>
    <row r="86" spans="1:9" x14ac:dyDescent="0.2">
      <c r="A86" s="478" t="s">
        <v>342</v>
      </c>
      <c r="B86" s="490" t="s">
        <v>84</v>
      </c>
      <c r="C86" s="490" t="s">
        <v>84</v>
      </c>
      <c r="D86" s="516" t="str">
        <f t="shared" ref="D86:I86" si="6">IF(D14="-","-",D14/D$67)</f>
        <v>-</v>
      </c>
      <c r="E86" s="516">
        <f t="shared" si="6"/>
        <v>1.1564900329728582E-3</v>
      </c>
      <c r="F86" s="516">
        <f t="shared" si="6"/>
        <v>8.910012402437795E-4</v>
      </c>
      <c r="G86" s="517" t="str">
        <f t="shared" si="6"/>
        <v>-</v>
      </c>
      <c r="H86" s="517">
        <f t="shared" si="6"/>
        <v>9.4252518574763444E-4</v>
      </c>
      <c r="I86" s="517">
        <f t="shared" si="6"/>
        <v>9.3548357705816381E-4</v>
      </c>
    </row>
    <row r="87" spans="1:9" x14ac:dyDescent="0.2">
      <c r="A87" s="479" t="s">
        <v>337</v>
      </c>
      <c r="B87" s="491" t="s">
        <v>84</v>
      </c>
      <c r="C87" s="491" t="s">
        <v>84</v>
      </c>
      <c r="D87" s="518">
        <f t="shared" ref="D87:I87" si="7">IF(D15="-","-",D15/D$67)</f>
        <v>4.7687406486640999E-6</v>
      </c>
      <c r="E87" s="518">
        <f t="shared" si="7"/>
        <v>1.0684543133625756E-3</v>
      </c>
      <c r="F87" s="518">
        <f t="shared" si="7"/>
        <v>3.694269738810084E-4</v>
      </c>
      <c r="G87" s="519">
        <f t="shared" si="7"/>
        <v>4.7687406486640999E-6</v>
      </c>
      <c r="H87" s="519">
        <f t="shared" si="7"/>
        <v>5.0508861948632714E-4</v>
      </c>
      <c r="I87" s="519">
        <f t="shared" si="7"/>
        <v>5.0135072806393023E-4</v>
      </c>
    </row>
    <row r="88" spans="1:9" x14ac:dyDescent="0.2">
      <c r="A88" s="478" t="s">
        <v>338</v>
      </c>
      <c r="B88" s="490" t="s">
        <v>84</v>
      </c>
      <c r="C88" s="490" t="s">
        <v>84</v>
      </c>
      <c r="D88" s="516">
        <f t="shared" ref="D88:I88" si="8">IF(D16="-","-",D16/D$67)</f>
        <v>4.3208695858395742E-2</v>
      </c>
      <c r="E88" s="516">
        <f t="shared" si="8"/>
        <v>4.4567844643969907E-2</v>
      </c>
      <c r="F88" s="516">
        <f t="shared" si="8"/>
        <v>4.2193203357615956E-2</v>
      </c>
      <c r="G88" s="517">
        <f t="shared" si="8"/>
        <v>4.3208695858395742E-2</v>
      </c>
      <c r="H88" s="517">
        <f t="shared" si="8"/>
        <v>4.2654054783983507E-2</v>
      </c>
      <c r="I88" s="517">
        <f t="shared" si="8"/>
        <v>4.2658198500955181E-2</v>
      </c>
    </row>
    <row r="89" spans="1:9" x14ac:dyDescent="0.2">
      <c r="A89" s="493" t="s">
        <v>339</v>
      </c>
      <c r="B89" s="491" t="s">
        <v>84</v>
      </c>
      <c r="C89" s="491" t="s">
        <v>84</v>
      </c>
      <c r="D89" s="518">
        <f t="shared" ref="D89:I89" si="9">IF(D17="-","-",D17/D$67)</f>
        <v>7.1924231718919468E-5</v>
      </c>
      <c r="E89" s="518">
        <f t="shared" si="9"/>
        <v>5.1373776135840645E-4</v>
      </c>
      <c r="F89" s="518">
        <f t="shared" si="9"/>
        <v>1.0915070941563191E-3</v>
      </c>
      <c r="G89" s="519">
        <f t="shared" si="9"/>
        <v>7.1924231718919468E-5</v>
      </c>
      <c r="H89" s="519">
        <f t="shared" si="9"/>
        <v>9.7937823455696428E-4</v>
      </c>
      <c r="I89" s="519">
        <f t="shared" si="9"/>
        <v>9.7259864277385939E-4</v>
      </c>
    </row>
    <row r="90" spans="1:9" x14ac:dyDescent="0.2">
      <c r="A90" s="478" t="s">
        <v>340</v>
      </c>
      <c r="B90" s="490" t="s">
        <v>84</v>
      </c>
      <c r="C90" s="490" t="s">
        <v>84</v>
      </c>
      <c r="D90" s="516" t="str">
        <f t="shared" ref="D90:I90" si="10">IF(D18="-","-",D18/D$67)</f>
        <v>-</v>
      </c>
      <c r="E90" s="516">
        <f t="shared" si="10"/>
        <v>3.8661736168723758E-3</v>
      </c>
      <c r="F90" s="516">
        <f t="shared" si="10"/>
        <v>4.3334427062096721E-4</v>
      </c>
      <c r="G90" s="517" t="str">
        <f t="shared" si="10"/>
        <v>-</v>
      </c>
      <c r="H90" s="517">
        <f t="shared" si="10"/>
        <v>1.099560385255326E-3</v>
      </c>
      <c r="I90" s="517">
        <f t="shared" si="10"/>
        <v>1.0913455660860431E-3</v>
      </c>
    </row>
    <row r="91" spans="1:9" x14ac:dyDescent="0.2">
      <c r="A91" s="477" t="s">
        <v>341</v>
      </c>
      <c r="B91" s="501" t="s">
        <v>84</v>
      </c>
      <c r="C91" s="501" t="s">
        <v>84</v>
      </c>
      <c r="D91" s="520">
        <f t="shared" ref="D91:I91" si="11">IF(D19="-","-",D19/D$67)</f>
        <v>4.4969258501423241E-2</v>
      </c>
      <c r="E91" s="520">
        <f t="shared" si="11"/>
        <v>2.3110213852924263E-2</v>
      </c>
      <c r="F91" s="520">
        <f t="shared" si="11"/>
        <v>1.940285952547045E-2</v>
      </c>
      <c r="G91" s="521">
        <f t="shared" si="11"/>
        <v>4.4969258501423241E-2</v>
      </c>
      <c r="H91" s="521">
        <f t="shared" si="11"/>
        <v>2.0122353258092963E-2</v>
      </c>
      <c r="I91" s="521">
        <f t="shared" si="11"/>
        <v>2.0307984558343636E-2</v>
      </c>
    </row>
    <row r="92" spans="1:9" x14ac:dyDescent="0.2">
      <c r="A92" s="478" t="s">
        <v>391</v>
      </c>
      <c r="B92" s="490" t="s">
        <v>84</v>
      </c>
      <c r="C92" s="490" t="s">
        <v>84</v>
      </c>
      <c r="D92" s="516">
        <f t="shared" ref="D92:I92" si="12">IF(D20="-","-",D20/D$67)</f>
        <v>2.8043169067452679E-2</v>
      </c>
      <c r="E92" s="516">
        <f t="shared" si="12"/>
        <v>6.2787762161422035E-5</v>
      </c>
      <c r="F92" s="516">
        <f t="shared" si="12"/>
        <v>6.3479646447022912E-5</v>
      </c>
      <c r="G92" s="517">
        <f t="shared" si="12"/>
        <v>2.8043169067452679E-2</v>
      </c>
      <c r="H92" s="517">
        <f t="shared" si="12"/>
        <v>6.3345371072397741E-5</v>
      </c>
      <c r="I92" s="517">
        <f t="shared" si="12"/>
        <v>2.7238271838871087E-4</v>
      </c>
    </row>
    <row r="93" spans="1:9" x14ac:dyDescent="0.2">
      <c r="A93" s="493" t="s">
        <v>343</v>
      </c>
      <c r="B93" s="491" t="s">
        <v>84</v>
      </c>
      <c r="C93" s="491" t="s">
        <v>84</v>
      </c>
      <c r="D93" s="518" t="str">
        <f t="shared" ref="D93:I93" si="13">IF(D21="-","-",D21/D$67)</f>
        <v>-</v>
      </c>
      <c r="E93" s="518">
        <f t="shared" si="13"/>
        <v>3.2703579511483475E-4</v>
      </c>
      <c r="F93" s="518">
        <f t="shared" si="13"/>
        <v>3.5690406931164708E-3</v>
      </c>
      <c r="G93" s="519" t="str">
        <f t="shared" si="13"/>
        <v>-</v>
      </c>
      <c r="H93" s="519">
        <f t="shared" si="13"/>
        <v>2.9398582642688976E-3</v>
      </c>
      <c r="I93" s="519">
        <f t="shared" si="13"/>
        <v>2.9178945737357185E-3</v>
      </c>
    </row>
    <row r="94" spans="1:9" x14ac:dyDescent="0.2">
      <c r="A94" s="478" t="s">
        <v>344</v>
      </c>
      <c r="B94" s="490" t="s">
        <v>84</v>
      </c>
      <c r="C94" s="490" t="s">
        <v>84</v>
      </c>
      <c r="D94" s="516">
        <f t="shared" ref="D94:I94" si="14">IF(D22="-","-",D22/D$67)</f>
        <v>3.0936991304953478E-5</v>
      </c>
      <c r="E94" s="516">
        <f t="shared" si="14"/>
        <v>6.7836558126737321E-4</v>
      </c>
      <c r="F94" s="516">
        <f t="shared" si="14"/>
        <v>9.3264229671228965E-3</v>
      </c>
      <c r="G94" s="517">
        <f t="shared" si="14"/>
        <v>3.0936991304953478E-5</v>
      </c>
      <c r="H94" s="517">
        <f t="shared" si="14"/>
        <v>7.6480769649949062E-3</v>
      </c>
      <c r="I94" s="517">
        <f t="shared" si="14"/>
        <v>7.5911692877844682E-3</v>
      </c>
    </row>
    <row r="95" spans="1:9" x14ac:dyDescent="0.2">
      <c r="A95" s="479" t="s">
        <v>345</v>
      </c>
      <c r="B95" s="491" t="s">
        <v>84</v>
      </c>
      <c r="C95" s="491" t="s">
        <v>84</v>
      </c>
      <c r="D95" s="518">
        <f t="shared" ref="D95:I95" si="15">IF(D23="-","-",D23/D$67)</f>
        <v>2.5713681991231239E-3</v>
      </c>
      <c r="E95" s="518">
        <f t="shared" si="15"/>
        <v>2.1063909826867934E-2</v>
      </c>
      <c r="F95" s="518">
        <f t="shared" si="15"/>
        <v>5.5450398274912846E-3</v>
      </c>
      <c r="G95" s="519">
        <f t="shared" si="15"/>
        <v>2.5713681991231239E-3</v>
      </c>
      <c r="H95" s="519">
        <f t="shared" si="15"/>
        <v>8.5568182273066604E-3</v>
      </c>
      <c r="I95" s="519">
        <f t="shared" si="15"/>
        <v>8.5121009742805381E-3</v>
      </c>
    </row>
    <row r="96" spans="1:9" x14ac:dyDescent="0.2">
      <c r="A96" s="478" t="s">
        <v>346</v>
      </c>
      <c r="B96" s="490" t="s">
        <v>84</v>
      </c>
      <c r="C96" s="490" t="s">
        <v>84</v>
      </c>
      <c r="D96" s="516">
        <f t="shared" ref="D96:I96" si="16">IF(D24="-","-",D24/D$67)</f>
        <v>1.4323784243542489E-2</v>
      </c>
      <c r="E96" s="516">
        <f t="shared" si="16"/>
        <v>1.7893002376879909E-5</v>
      </c>
      <c r="F96" s="516">
        <f t="shared" si="16"/>
        <v>8.7950475851081278E-4</v>
      </c>
      <c r="G96" s="517">
        <f t="shared" si="16"/>
        <v>1.4323784243542489E-2</v>
      </c>
      <c r="H96" s="517">
        <f t="shared" si="16"/>
        <v>7.1228996301476262E-4</v>
      </c>
      <c r="I96" s="517">
        <f t="shared" si="16"/>
        <v>8.1398154159997317E-4</v>
      </c>
    </row>
    <row r="97" spans="1:9" x14ac:dyDescent="0.2">
      <c r="A97" s="479" t="s">
        <v>347</v>
      </c>
      <c r="B97" s="491" t="s">
        <v>84</v>
      </c>
      <c r="C97" s="491" t="s">
        <v>84</v>
      </c>
      <c r="D97" s="518" t="str">
        <f t="shared" ref="D97:I97" si="17">IF(D25="-","-",D25/D$67)</f>
        <v>-</v>
      </c>
      <c r="E97" s="518">
        <f t="shared" si="17"/>
        <v>9.6022188513582285E-4</v>
      </c>
      <c r="F97" s="518">
        <f t="shared" si="17"/>
        <v>1.9371632781962968E-5</v>
      </c>
      <c r="G97" s="519" t="str">
        <f t="shared" si="17"/>
        <v>-</v>
      </c>
      <c r="H97" s="519">
        <f t="shared" si="17"/>
        <v>2.0196433877780879E-4</v>
      </c>
      <c r="I97" s="519">
        <f t="shared" si="17"/>
        <v>2.0045546255422763E-4</v>
      </c>
    </row>
    <row r="98" spans="1:9" x14ac:dyDescent="0.2">
      <c r="A98" s="509" t="s">
        <v>348</v>
      </c>
      <c r="B98" s="510" t="s">
        <v>84</v>
      </c>
      <c r="C98" s="510" t="s">
        <v>84</v>
      </c>
      <c r="D98" s="526">
        <f t="shared" ref="D98:I98" si="18">IF(D26="-","-",D26/D$67)</f>
        <v>6.541458452667577E-2</v>
      </c>
      <c r="E98" s="526">
        <f t="shared" si="18"/>
        <v>5.6573838424875268E-2</v>
      </c>
      <c r="F98" s="526">
        <f t="shared" si="18"/>
        <v>4.4094969882409851E-2</v>
      </c>
      <c r="G98" s="527">
        <f t="shared" si="18"/>
        <v>6.541458452667577E-2</v>
      </c>
      <c r="H98" s="527">
        <f t="shared" si="18"/>
        <v>4.6516769070843768E-2</v>
      </c>
      <c r="I98" s="527">
        <f t="shared" si="18"/>
        <v>4.6657954634423258E-2</v>
      </c>
    </row>
    <row r="99" spans="1:9" x14ac:dyDescent="0.2">
      <c r="A99" s="479" t="s">
        <v>392</v>
      </c>
      <c r="B99" s="491" t="s">
        <v>84</v>
      </c>
      <c r="C99" s="491" t="s">
        <v>84</v>
      </c>
      <c r="D99" s="518" t="str">
        <f t="shared" ref="D99:I99" si="19">IF(D27="-","-",D27/D$67)</f>
        <v>-</v>
      </c>
      <c r="E99" s="518">
        <f t="shared" si="19"/>
        <v>3.8542669360331931E-3</v>
      </c>
      <c r="F99" s="518">
        <f t="shared" si="19"/>
        <v>5.8483442516151481E-3</v>
      </c>
      <c r="G99" s="519" t="str">
        <f t="shared" si="19"/>
        <v>-</v>
      </c>
      <c r="H99" s="519">
        <f t="shared" si="19"/>
        <v>5.4613496456726368E-3</v>
      </c>
      <c r="I99" s="519">
        <f t="shared" si="19"/>
        <v>5.4205478849316752E-3</v>
      </c>
    </row>
    <row r="100" spans="1:9" x14ac:dyDescent="0.2">
      <c r="A100" s="481" t="s">
        <v>349</v>
      </c>
      <c r="B100" s="494" t="s">
        <v>84</v>
      </c>
      <c r="C100" s="494" t="s">
        <v>84</v>
      </c>
      <c r="D100" s="524">
        <f t="shared" ref="D100:I100" si="20">IF(D28="-","-",D28/D$67)</f>
        <v>2.6714510752206874E-2</v>
      </c>
      <c r="E100" s="524">
        <f t="shared" si="20"/>
        <v>3.2827283564521609E-2</v>
      </c>
      <c r="F100" s="524">
        <f t="shared" si="20"/>
        <v>2.398698796826805E-2</v>
      </c>
      <c r="G100" s="525">
        <f t="shared" si="20"/>
        <v>2.6714510752206874E-2</v>
      </c>
      <c r="H100" s="525">
        <f t="shared" si="20"/>
        <v>2.5702641965411006E-2</v>
      </c>
      <c r="I100" s="525">
        <f t="shared" si="20"/>
        <v>2.5710201635249577E-2</v>
      </c>
    </row>
    <row r="101" spans="1:9" x14ac:dyDescent="0.2">
      <c r="A101" s="479" t="s">
        <v>350</v>
      </c>
      <c r="B101" s="491" t="s">
        <v>84</v>
      </c>
      <c r="C101" s="491" t="s">
        <v>84</v>
      </c>
      <c r="D101" s="518">
        <f t="shared" ref="D101:I101" si="21">IF(D29="-","-",D29/D$67)</f>
        <v>3.8700065228338708E-2</v>
      </c>
      <c r="E101" s="518">
        <f t="shared" si="21"/>
        <v>1.9892287592851943E-2</v>
      </c>
      <c r="F101" s="518">
        <f t="shared" si="21"/>
        <v>1.425963766252665E-2</v>
      </c>
      <c r="G101" s="519">
        <f t="shared" si="21"/>
        <v>3.8700065228338708E-2</v>
      </c>
      <c r="H101" s="519">
        <f t="shared" si="21"/>
        <v>1.5352777395431364E-2</v>
      </c>
      <c r="I101" s="519">
        <f t="shared" si="21"/>
        <v>1.552720511424201E-2</v>
      </c>
    </row>
    <row r="102" spans="1:9" x14ac:dyDescent="0.2">
      <c r="A102" s="503" t="s">
        <v>351</v>
      </c>
      <c r="B102" s="504" t="s">
        <v>84</v>
      </c>
      <c r="C102" s="504" t="s">
        <v>84</v>
      </c>
      <c r="D102" s="522">
        <f t="shared" ref="D102:I102" si="22">IF(D30="-","-",D30/D$67)</f>
        <v>4.4038362723831159E-2</v>
      </c>
      <c r="E102" s="522">
        <f t="shared" si="22"/>
        <v>4.204407379975908E-2</v>
      </c>
      <c r="F102" s="522">
        <f t="shared" si="22"/>
        <v>1.8674552446905367E-2</v>
      </c>
      <c r="G102" s="523">
        <f t="shared" si="22"/>
        <v>4.4038362723831159E-2</v>
      </c>
      <c r="H102" s="523">
        <f t="shared" si="22"/>
        <v>2.3209922589040911E-2</v>
      </c>
      <c r="I102" s="523">
        <f t="shared" si="22"/>
        <v>2.3365531923739413E-2</v>
      </c>
    </row>
    <row r="103" spans="1:9" x14ac:dyDescent="0.2">
      <c r="A103" s="479" t="s">
        <v>393</v>
      </c>
      <c r="B103" s="491" t="s">
        <v>84</v>
      </c>
      <c r="C103" s="491" t="s">
        <v>84</v>
      </c>
      <c r="D103" s="518">
        <f t="shared" ref="D103:I103" si="23">IF(D31="-","-",D31/D$67)</f>
        <v>3.0123314249112425E-3</v>
      </c>
      <c r="E103" s="518">
        <f t="shared" si="23"/>
        <v>4.4675861286187744E-3</v>
      </c>
      <c r="F103" s="518">
        <f t="shared" si="23"/>
        <v>1.0092728196262926E-4</v>
      </c>
      <c r="G103" s="519">
        <f t="shared" si="23"/>
        <v>3.0123314249112425E-3</v>
      </c>
      <c r="H103" s="519">
        <f t="shared" si="23"/>
        <v>9.4837350675111955E-4</v>
      </c>
      <c r="I103" s="519">
        <f t="shared" si="23"/>
        <v>9.6379334240872801E-4</v>
      </c>
    </row>
    <row r="104" spans="1:9" x14ac:dyDescent="0.2">
      <c r="A104" s="478" t="s">
        <v>352</v>
      </c>
      <c r="B104" s="490" t="s">
        <v>84</v>
      </c>
      <c r="C104" s="490" t="s">
        <v>84</v>
      </c>
      <c r="D104" s="516">
        <f t="shared" ref="D104:I104" si="24">IF(D32="-","-",D32/D$67)</f>
        <v>3.0418805246725703E-2</v>
      </c>
      <c r="E104" s="516">
        <f t="shared" si="24"/>
        <v>3.5994172290128516E-2</v>
      </c>
      <c r="F104" s="516">
        <f t="shared" si="24"/>
        <v>1.819801561241137E-2</v>
      </c>
      <c r="G104" s="517">
        <f t="shared" si="24"/>
        <v>3.0418805246725703E-2</v>
      </c>
      <c r="H104" s="517">
        <f t="shared" si="24"/>
        <v>2.1651751631570671E-2</v>
      </c>
      <c r="I104" s="517">
        <f t="shared" si="24"/>
        <v>2.171725024760859E-2</v>
      </c>
    </row>
    <row r="105" spans="1:9" x14ac:dyDescent="0.2">
      <c r="A105" s="479" t="s">
        <v>353</v>
      </c>
      <c r="B105" s="491" t="s">
        <v>84</v>
      </c>
      <c r="C105" s="491" t="s">
        <v>84</v>
      </c>
      <c r="D105" s="518">
        <f t="shared" ref="D105:I105" si="25">IF(D33="-","-",D33/D$67)</f>
        <v>1.0607234598324401E-2</v>
      </c>
      <c r="E105" s="518">
        <f t="shared" si="25"/>
        <v>1.5823153810117917E-3</v>
      </c>
      <c r="F105" s="518">
        <f t="shared" si="25"/>
        <v>3.7560955253137124E-4</v>
      </c>
      <c r="G105" s="519">
        <f t="shared" si="25"/>
        <v>1.0607234598324401E-2</v>
      </c>
      <c r="H105" s="519">
        <f t="shared" si="25"/>
        <v>6.0979745071911961E-4</v>
      </c>
      <c r="I105" s="519">
        <f t="shared" si="25"/>
        <v>6.8448826987392792E-4</v>
      </c>
    </row>
    <row r="106" spans="1:9" x14ac:dyDescent="0.2">
      <c r="A106" s="503" t="s">
        <v>354</v>
      </c>
      <c r="B106" s="504" t="s">
        <v>84</v>
      </c>
      <c r="C106" s="504" t="s">
        <v>84</v>
      </c>
      <c r="D106" s="522">
        <f t="shared" ref="D106:I106" si="26">IF(D34="-","-",D34/D$67)</f>
        <v>6.9466997088547089E-2</v>
      </c>
      <c r="E106" s="522">
        <f t="shared" si="26"/>
        <v>8.4675517115790234E-3</v>
      </c>
      <c r="F106" s="522">
        <f t="shared" si="26"/>
        <v>8.2755830677363723E-2</v>
      </c>
      <c r="G106" s="523">
        <f t="shared" si="26"/>
        <v>6.9466997088547089E-2</v>
      </c>
      <c r="H106" s="523">
        <f t="shared" si="26"/>
        <v>6.8338554558130718E-2</v>
      </c>
      <c r="I106" s="523">
        <f t="shared" si="26"/>
        <v>6.8346985206441391E-2</v>
      </c>
    </row>
    <row r="107" spans="1:9" x14ac:dyDescent="0.2">
      <c r="A107" s="479" t="s">
        <v>394</v>
      </c>
      <c r="B107" s="491" t="s">
        <v>84</v>
      </c>
      <c r="C107" s="491" t="s">
        <v>84</v>
      </c>
      <c r="D107" s="518">
        <f t="shared" ref="D107:I107" si="27">IF(D35="-","-",D35/D$67)</f>
        <v>2.852320520049114E-2</v>
      </c>
      <c r="E107" s="518">
        <f t="shared" si="27"/>
        <v>2.9544873417852182E-3</v>
      </c>
      <c r="F107" s="518">
        <f t="shared" si="27"/>
        <v>8.2952992413699595E-3</v>
      </c>
      <c r="G107" s="519">
        <f t="shared" si="27"/>
        <v>2.852320520049114E-2</v>
      </c>
      <c r="H107" s="519">
        <f t="shared" si="27"/>
        <v>7.2587971051251161E-3</v>
      </c>
      <c r="I107" s="519">
        <f t="shared" si="27"/>
        <v>7.417663560828955E-3</v>
      </c>
    </row>
    <row r="108" spans="1:9" x14ac:dyDescent="0.2">
      <c r="A108" s="481" t="s">
        <v>355</v>
      </c>
      <c r="B108" s="494" t="s">
        <v>84</v>
      </c>
      <c r="C108" s="494" t="s">
        <v>84</v>
      </c>
      <c r="D108" s="524" t="str">
        <f t="shared" ref="D108:I108" si="28">IF(D36="-","-",D36/D$67)</f>
        <v>-</v>
      </c>
      <c r="E108" s="524">
        <f t="shared" si="28"/>
        <v>8.6126063151645662E-4</v>
      </c>
      <c r="F108" s="524">
        <f t="shared" si="28"/>
        <v>8.6800221049620032E-4</v>
      </c>
      <c r="G108" s="525" t="str">
        <f t="shared" si="28"/>
        <v>-</v>
      </c>
      <c r="H108" s="525">
        <f t="shared" si="28"/>
        <v>8.6669385872292564E-4</v>
      </c>
      <c r="I108" s="525">
        <f t="shared" si="28"/>
        <v>8.6021878612117526E-4</v>
      </c>
    </row>
    <row r="109" spans="1:9" x14ac:dyDescent="0.2">
      <c r="A109" s="480" t="s">
        <v>596</v>
      </c>
      <c r="B109" s="491" t="s">
        <v>84</v>
      </c>
      <c r="C109" s="491" t="s">
        <v>84</v>
      </c>
      <c r="D109" s="518">
        <f t="shared" ref="D109:I109" si="29">IF(D37="-","-",D37/D$67)</f>
        <v>2.8594403011143507E-2</v>
      </c>
      <c r="E109" s="518">
        <f t="shared" si="29"/>
        <v>5.2162803809613356E-4</v>
      </c>
      <c r="F109" s="518">
        <f t="shared" si="29"/>
        <v>2.0324118819826296E-5</v>
      </c>
      <c r="G109" s="519">
        <f t="shared" si="29"/>
        <v>2.8594403011143507E-2</v>
      </c>
      <c r="H109" s="519">
        <f t="shared" si="29"/>
        <v>1.1761318147202262E-4</v>
      </c>
      <c r="I109" s="519">
        <f t="shared" si="29"/>
        <v>3.3036336426048589E-4</v>
      </c>
    </row>
    <row r="110" spans="1:9" x14ac:dyDescent="0.2">
      <c r="A110" s="481" t="s">
        <v>356</v>
      </c>
      <c r="B110" s="490" t="s">
        <v>84</v>
      </c>
      <c r="C110" s="490" t="s">
        <v>84</v>
      </c>
      <c r="D110" s="516" t="str">
        <f t="shared" ref="D110:I110" si="30">IF(D38="-","-",D38/D$67)</f>
        <v>-</v>
      </c>
      <c r="E110" s="516">
        <f t="shared" si="30"/>
        <v>3.2973162861794069E-5</v>
      </c>
      <c r="F110" s="516">
        <f t="shared" si="30"/>
        <v>7.7208599645086417E-6</v>
      </c>
      <c r="G110" s="517" t="str">
        <f t="shared" si="30"/>
        <v>-</v>
      </c>
      <c r="H110" s="517">
        <f t="shared" si="30"/>
        <v>1.2621689646253143E-5</v>
      </c>
      <c r="I110" s="517">
        <f t="shared" si="30"/>
        <v>1.2527392962373699E-5</v>
      </c>
    </row>
    <row r="111" spans="1:9" x14ac:dyDescent="0.2">
      <c r="A111" s="480" t="s">
        <v>357</v>
      </c>
      <c r="B111" s="496" t="s">
        <v>84</v>
      </c>
      <c r="C111" s="496" t="s">
        <v>84</v>
      </c>
      <c r="D111" s="528">
        <f t="shared" ref="D111:I111" si="31">IF(D39="-","-",D39/D$67)</f>
        <v>3.0677018024429536E-3</v>
      </c>
      <c r="E111" s="528">
        <f t="shared" si="31"/>
        <v>7.091308322929212E-4</v>
      </c>
      <c r="F111" s="528">
        <f t="shared" si="31"/>
        <v>3.6028650822802185E-3</v>
      </c>
      <c r="G111" s="529">
        <f t="shared" si="31"/>
        <v>3.0677018024429536E-3</v>
      </c>
      <c r="H111" s="529">
        <f t="shared" si="31"/>
        <v>3.0412722404922028E-3</v>
      </c>
      <c r="I111" s="529">
        <f t="shared" si="31"/>
        <v>3.0414696313986449E-3</v>
      </c>
    </row>
    <row r="112" spans="1:9" x14ac:dyDescent="0.2">
      <c r="A112" s="481" t="s">
        <v>358</v>
      </c>
      <c r="B112" s="494" t="s">
        <v>84</v>
      </c>
      <c r="C112" s="494" t="s">
        <v>84</v>
      </c>
      <c r="D112" s="524">
        <f t="shared" ref="D112:I112" si="32">IF(D40="-","-",D40/D$67)</f>
        <v>9.2816956205996771E-3</v>
      </c>
      <c r="E112" s="524">
        <f t="shared" si="32"/>
        <v>3.3563833141624982E-3</v>
      </c>
      <c r="F112" s="524">
        <f t="shared" si="32"/>
        <v>3.7743067821822053E-2</v>
      </c>
      <c r="G112" s="525">
        <f t="shared" si="32"/>
        <v>9.2816956205996771E-3</v>
      </c>
      <c r="H112" s="525">
        <f t="shared" si="32"/>
        <v>3.1069574545961137E-2</v>
      </c>
      <c r="I112" s="525">
        <f t="shared" si="32"/>
        <v>3.090679723076405E-2</v>
      </c>
    </row>
    <row r="113" spans="1:11" x14ac:dyDescent="0.2">
      <c r="A113" s="480" t="s">
        <v>385</v>
      </c>
      <c r="B113" s="496" t="s">
        <v>84</v>
      </c>
      <c r="C113" s="496" t="s">
        <v>84</v>
      </c>
      <c r="D113" s="528" t="str">
        <f t="shared" ref="D113:I113" si="33">IF(D41="-","-",D41/D$67)</f>
        <v>-</v>
      </c>
      <c r="E113" s="528" t="str">
        <f t="shared" si="33"/>
        <v>-</v>
      </c>
      <c r="F113" s="528">
        <f t="shared" si="33"/>
        <v>8.9415783788004619E-3</v>
      </c>
      <c r="G113" s="529" t="str">
        <f t="shared" si="33"/>
        <v>-</v>
      </c>
      <c r="H113" s="529">
        <f t="shared" si="33"/>
        <v>7.206268229898307E-3</v>
      </c>
      <c r="I113" s="529">
        <f t="shared" si="33"/>
        <v>7.1524301768111035E-3</v>
      </c>
    </row>
    <row r="114" spans="1:11" x14ac:dyDescent="0.2">
      <c r="A114" s="481" t="s">
        <v>386</v>
      </c>
      <c r="B114" s="494" t="s">
        <v>84</v>
      </c>
      <c r="C114" s="494" t="s">
        <v>84</v>
      </c>
      <c r="D114" s="524" t="str">
        <f t="shared" ref="D114:I114" si="34">IF(D42="-","-",D42/D$67)</f>
        <v>-</v>
      </c>
      <c r="E114" s="524" t="str">
        <f t="shared" si="34"/>
        <v>-</v>
      </c>
      <c r="F114" s="524">
        <f t="shared" si="34"/>
        <v>2.2948241879807853E-2</v>
      </c>
      <c r="G114" s="525" t="str">
        <f t="shared" si="34"/>
        <v>-</v>
      </c>
      <c r="H114" s="525">
        <f t="shared" si="34"/>
        <v>1.8494630297326339E-2</v>
      </c>
      <c r="I114" s="525">
        <f t="shared" si="34"/>
        <v>1.8356456854982835E-2</v>
      </c>
    </row>
    <row r="115" spans="1:11" x14ac:dyDescent="0.2">
      <c r="A115" s="506" t="s">
        <v>409</v>
      </c>
      <c r="B115" s="507" t="s">
        <v>84</v>
      </c>
      <c r="C115" s="507" t="s">
        <v>84</v>
      </c>
      <c r="D115" s="530">
        <f t="shared" ref="D115:I115" si="35">IF(D43="-","-",D43/D$67)</f>
        <v>1.1571391914634414E-2</v>
      </c>
      <c r="E115" s="530">
        <f t="shared" si="35"/>
        <v>2.0048513017154095E-2</v>
      </c>
      <c r="F115" s="530">
        <f t="shared" si="35"/>
        <v>3.2516903286327101E-2</v>
      </c>
      <c r="G115" s="531">
        <f t="shared" si="35"/>
        <v>1.1571391914634414E-2</v>
      </c>
      <c r="H115" s="531">
        <f t="shared" si="35"/>
        <v>3.0097137642452098E-2</v>
      </c>
      <c r="I115" s="531">
        <f t="shared" si="35"/>
        <v>2.9958731734411038E-2</v>
      </c>
    </row>
    <row r="116" spans="1:11" s="7" customFormat="1" x14ac:dyDescent="0.2">
      <c r="A116" s="481" t="s">
        <v>395</v>
      </c>
      <c r="B116" s="494" t="s">
        <v>84</v>
      </c>
      <c r="C116" s="494" t="s">
        <v>84</v>
      </c>
      <c r="D116" s="524">
        <f t="shared" ref="D116:I116" si="36">IF(D44="-","-",D44/D$67)</f>
        <v>3.3919761665521121E-3</v>
      </c>
      <c r="E116" s="524">
        <f t="shared" si="36"/>
        <v>2.4948598281067619E-3</v>
      </c>
      <c r="F116" s="524">
        <f t="shared" si="36"/>
        <v>2.3223556400599164E-3</v>
      </c>
      <c r="G116" s="525">
        <f t="shared" si="36"/>
        <v>3.3919761665521121E-3</v>
      </c>
      <c r="H116" s="525">
        <f t="shared" si="36"/>
        <v>2.3558338758924826E-3</v>
      </c>
      <c r="I116" s="525">
        <f t="shared" si="36"/>
        <v>2.3635748976236709E-3</v>
      </c>
    </row>
    <row r="117" spans="1:11" x14ac:dyDescent="0.2">
      <c r="A117" s="480" t="s">
        <v>467</v>
      </c>
      <c r="B117" s="496" t="s">
        <v>84</v>
      </c>
      <c r="C117" s="496" t="s">
        <v>84</v>
      </c>
      <c r="D117" s="528">
        <f t="shared" ref="D117:I117" si="37">IF(D45="-","-",D45/D$67)</f>
        <v>8.1794242942124958E-3</v>
      </c>
      <c r="E117" s="528">
        <f t="shared" si="37"/>
        <v>1.7553653189047332E-2</v>
      </c>
      <c r="F117" s="528">
        <f t="shared" si="37"/>
        <v>3.0194547646267184E-2</v>
      </c>
      <c r="G117" s="529">
        <f t="shared" si="37"/>
        <v>8.1794242942124958E-3</v>
      </c>
      <c r="H117" s="529">
        <f t="shared" si="37"/>
        <v>2.7741303766559616E-2</v>
      </c>
      <c r="I117" s="529">
        <f t="shared" si="37"/>
        <v>2.7595156900635531E-2</v>
      </c>
    </row>
    <row r="118" spans="1:11" x14ac:dyDescent="0.2">
      <c r="A118" s="509" t="s">
        <v>359</v>
      </c>
      <c r="B118" s="510" t="s">
        <v>84</v>
      </c>
      <c r="C118" s="510" t="s">
        <v>84</v>
      </c>
      <c r="D118" s="526">
        <f t="shared" ref="D118:I118" si="38">IF(D46="-","-",D46/D$67)</f>
        <v>0.32773958915761003</v>
      </c>
      <c r="E118" s="526">
        <f t="shared" si="38"/>
        <v>0.22745016915349228</v>
      </c>
      <c r="F118" s="526">
        <f t="shared" si="38"/>
        <v>0.25098226744985902</v>
      </c>
      <c r="G118" s="527">
        <f t="shared" si="38"/>
        <v>0.32773958915761003</v>
      </c>
      <c r="H118" s="527">
        <f t="shared" si="38"/>
        <v>0.24641534568975501</v>
      </c>
      <c r="I118" s="527">
        <f t="shared" si="38"/>
        <v>0.24702291937493301</v>
      </c>
    </row>
    <row r="119" spans="1:11" s="7" customFormat="1" x14ac:dyDescent="0.2">
      <c r="A119" s="480" t="s">
        <v>396</v>
      </c>
      <c r="B119" s="496" t="s">
        <v>84</v>
      </c>
      <c r="C119" s="496" t="s">
        <v>84</v>
      </c>
      <c r="D119" s="528">
        <f t="shared" ref="D119:I119" si="39">IF(D47="-","-",D47/D$67)</f>
        <v>2.5608581682096343E-2</v>
      </c>
      <c r="E119" s="528">
        <f t="shared" si="39"/>
        <v>2.542511941952405E-2</v>
      </c>
      <c r="F119" s="528">
        <f t="shared" si="39"/>
        <v>2.5480351420149115E-2</v>
      </c>
      <c r="G119" s="529">
        <f t="shared" si="39"/>
        <v>2.5608581682096343E-2</v>
      </c>
      <c r="H119" s="529">
        <f t="shared" si="39"/>
        <v>2.5469632436034229E-2</v>
      </c>
      <c r="I119" s="529">
        <f t="shared" si="39"/>
        <v>2.547067052139259E-2</v>
      </c>
    </row>
    <row r="120" spans="1:11" x14ac:dyDescent="0.2">
      <c r="A120" s="478" t="s">
        <v>360</v>
      </c>
      <c r="B120" s="490" t="s">
        <v>84</v>
      </c>
      <c r="C120" s="490" t="s">
        <v>84</v>
      </c>
      <c r="D120" s="516">
        <f t="shared" ref="D120:I120" si="40">IF(D48="-","-",D48/D$67)</f>
        <v>2.6145406850278847E-2</v>
      </c>
      <c r="E120" s="516">
        <f t="shared" si="40"/>
        <v>2.0935244352967328E-2</v>
      </c>
      <c r="F120" s="516">
        <f t="shared" si="40"/>
        <v>1.9997440852882728E-2</v>
      </c>
      <c r="G120" s="517">
        <f t="shared" si="40"/>
        <v>2.6145406850278847E-2</v>
      </c>
      <c r="H120" s="517">
        <f t="shared" si="40"/>
        <v>2.0179442270806106E-2</v>
      </c>
      <c r="I120" s="517">
        <f t="shared" si="40"/>
        <v>2.0224013942481796E-2</v>
      </c>
      <c r="K120" s="267"/>
    </row>
    <row r="121" spans="1:11" x14ac:dyDescent="0.2">
      <c r="A121" s="479" t="s">
        <v>361</v>
      </c>
      <c r="B121" s="491" t="s">
        <v>84</v>
      </c>
      <c r="C121" s="491" t="s">
        <v>84</v>
      </c>
      <c r="D121" s="518">
        <f t="shared" ref="D121:I121" si="41">IF(D49="-","-",D49/D$67)</f>
        <v>0.17429354803491348</v>
      </c>
      <c r="E121" s="518">
        <f t="shared" si="41"/>
        <v>9.3458917228341307E-2</v>
      </c>
      <c r="F121" s="518">
        <f t="shared" si="41"/>
        <v>0.1080177790365362</v>
      </c>
      <c r="G121" s="519">
        <f t="shared" si="41"/>
        <v>0.17429354803491348</v>
      </c>
      <c r="H121" s="519">
        <f t="shared" si="41"/>
        <v>0.10519231130551833</v>
      </c>
      <c r="I121" s="519">
        <f t="shared" si="41"/>
        <v>0.10570856689749303</v>
      </c>
    </row>
    <row r="122" spans="1:11" x14ac:dyDescent="0.2">
      <c r="A122" s="478" t="s">
        <v>362</v>
      </c>
      <c r="B122" s="490" t="s">
        <v>84</v>
      </c>
      <c r="C122" s="490" t="s">
        <v>84</v>
      </c>
      <c r="D122" s="516">
        <f t="shared" ref="D122:I122" si="42">IF(D50="-","-",D50/D$67)</f>
        <v>1.666767154914206E-2</v>
      </c>
      <c r="E122" s="516">
        <f t="shared" si="42"/>
        <v>2.1395864946342734E-2</v>
      </c>
      <c r="F122" s="516">
        <f t="shared" si="42"/>
        <v>1.1091713320593645E-2</v>
      </c>
      <c r="G122" s="517">
        <f t="shared" si="42"/>
        <v>1.666767154914206E-2</v>
      </c>
      <c r="H122" s="517">
        <f t="shared" si="42"/>
        <v>1.3091460873205866E-2</v>
      </c>
      <c r="I122" s="517">
        <f t="shared" si="42"/>
        <v>1.311817868760938E-2</v>
      </c>
    </row>
    <row r="123" spans="1:11" x14ac:dyDescent="0.2">
      <c r="A123" s="479" t="s">
        <v>363</v>
      </c>
      <c r="B123" s="491" t="s">
        <v>84</v>
      </c>
      <c r="C123" s="491" t="s">
        <v>84</v>
      </c>
      <c r="D123" s="518">
        <f t="shared" ref="D123:I123" si="43">IF(D51="-","-",D51/D$67)</f>
        <v>2.7918609219864363E-2</v>
      </c>
      <c r="E123" s="518">
        <f t="shared" si="43"/>
        <v>2.1678890008225683E-2</v>
      </c>
      <c r="F123" s="518">
        <f t="shared" si="43"/>
        <v>9.0295540696301198E-3</v>
      </c>
      <c r="G123" s="519">
        <f t="shared" si="43"/>
        <v>2.7918609219864363E-2</v>
      </c>
      <c r="H123" s="519">
        <f t="shared" si="43"/>
        <v>1.1484436207176403E-2</v>
      </c>
      <c r="I123" s="519">
        <f t="shared" si="43"/>
        <v>1.160721596118193E-2</v>
      </c>
    </row>
    <row r="124" spans="1:11" x14ac:dyDescent="0.2">
      <c r="A124" s="478" t="s">
        <v>364</v>
      </c>
      <c r="B124" s="490" t="s">
        <v>84</v>
      </c>
      <c r="C124" s="490" t="s">
        <v>84</v>
      </c>
      <c r="D124" s="516">
        <f t="shared" ref="D124:I124" si="44">IF(D52="-","-",D52/D$67)</f>
        <v>5.7105771821314939E-2</v>
      </c>
      <c r="E124" s="516">
        <f t="shared" si="44"/>
        <v>4.4556133529559706E-2</v>
      </c>
      <c r="F124" s="516">
        <f t="shared" si="44"/>
        <v>7.7365428750067217E-2</v>
      </c>
      <c r="G124" s="517">
        <f t="shared" si="44"/>
        <v>5.7105771821314939E-2</v>
      </c>
      <c r="H124" s="517">
        <f t="shared" si="44"/>
        <v>7.0998062661342856E-2</v>
      </c>
      <c r="I124" s="517">
        <f t="shared" si="44"/>
        <v>7.0894273364774288E-2</v>
      </c>
    </row>
    <row r="125" spans="1:11" x14ac:dyDescent="0.2">
      <c r="A125" s="477" t="s">
        <v>365</v>
      </c>
      <c r="B125" s="501" t="s">
        <v>84</v>
      </c>
      <c r="C125" s="501" t="s">
        <v>84</v>
      </c>
      <c r="D125" s="520">
        <f t="shared" ref="D125:I125" si="45">IF(D53="-","-",D53/D$67)</f>
        <v>0.13355025690735631</v>
      </c>
      <c r="E125" s="520">
        <f t="shared" si="45"/>
        <v>0.21599421987574979</v>
      </c>
      <c r="F125" s="520">
        <f t="shared" si="45"/>
        <v>0.19211844065878458</v>
      </c>
      <c r="G125" s="521">
        <f t="shared" si="45"/>
        <v>0.13355025690735631</v>
      </c>
      <c r="H125" s="521">
        <f t="shared" si="45"/>
        <v>0.19675206129679376</v>
      </c>
      <c r="I125" s="521">
        <f t="shared" si="45"/>
        <v>0.19627988045150641</v>
      </c>
    </row>
    <row r="126" spans="1:11" s="7" customFormat="1" x14ac:dyDescent="0.2">
      <c r="A126" s="478" t="s">
        <v>397</v>
      </c>
      <c r="B126" s="490" t="s">
        <v>84</v>
      </c>
      <c r="C126" s="490" t="s">
        <v>84</v>
      </c>
      <c r="D126" s="516" t="str">
        <f t="shared" ref="D126:I126" si="46">IF(D54="-","-",D54/D$67)</f>
        <v>-</v>
      </c>
      <c r="E126" s="516">
        <f t="shared" si="46"/>
        <v>1.5852472201037594E-3</v>
      </c>
      <c r="F126" s="516">
        <f t="shared" si="46"/>
        <v>7.2454374899890497E-3</v>
      </c>
      <c r="G126" s="517" t="str">
        <f t="shared" si="46"/>
        <v>-</v>
      </c>
      <c r="H126" s="517">
        <f t="shared" si="46"/>
        <v>6.1469529492255643E-3</v>
      </c>
      <c r="I126" s="517">
        <f t="shared" si="46"/>
        <v>6.1010290440020667E-3</v>
      </c>
    </row>
    <row r="127" spans="1:11" x14ac:dyDescent="0.2">
      <c r="A127" s="480" t="s">
        <v>366</v>
      </c>
      <c r="B127" s="491" t="s">
        <v>84</v>
      </c>
      <c r="C127" s="491" t="s">
        <v>84</v>
      </c>
      <c r="D127" s="518">
        <f t="shared" ref="D127:I127" si="47">IF(D55="-","-",D55/D$67)</f>
        <v>2.960670067884048E-2</v>
      </c>
      <c r="E127" s="518">
        <f t="shared" si="47"/>
        <v>3.3146852368203455E-5</v>
      </c>
      <c r="F127" s="518">
        <f t="shared" si="47"/>
        <v>1.4552316036514201E-3</v>
      </c>
      <c r="G127" s="519">
        <f t="shared" si="47"/>
        <v>2.960670067884048E-2</v>
      </c>
      <c r="H127" s="519">
        <f t="shared" si="47"/>
        <v>1.1792447479825718E-3</v>
      </c>
      <c r="I127" s="519">
        <f t="shared" si="47"/>
        <v>1.3916263568606723E-3</v>
      </c>
    </row>
    <row r="128" spans="1:11" x14ac:dyDescent="0.2">
      <c r="A128" s="481" t="s">
        <v>367</v>
      </c>
      <c r="B128" s="490" t="s">
        <v>84</v>
      </c>
      <c r="C128" s="490" t="s">
        <v>84</v>
      </c>
      <c r="D128" s="516">
        <f t="shared" ref="D128:I128" si="48">IF(D56="-","-",D56/D$67)</f>
        <v>2.8455793325515046E-3</v>
      </c>
      <c r="E128" s="516">
        <f t="shared" si="48"/>
        <v>4.5609039317413398E-2</v>
      </c>
      <c r="F128" s="516">
        <f t="shared" si="48"/>
        <v>6.1079548214894086E-2</v>
      </c>
      <c r="G128" s="517">
        <f t="shared" si="48"/>
        <v>2.8455793325515046E-3</v>
      </c>
      <c r="H128" s="517">
        <f t="shared" si="48"/>
        <v>5.807715535594489E-2</v>
      </c>
      <c r="I128" s="517">
        <f t="shared" si="48"/>
        <v>5.7664520073562799E-2</v>
      </c>
    </row>
    <row r="129" spans="1:9" x14ac:dyDescent="0.2">
      <c r="A129" s="480" t="s">
        <v>368</v>
      </c>
      <c r="B129" s="491" t="s">
        <v>84</v>
      </c>
      <c r="C129" s="491" t="s">
        <v>84</v>
      </c>
      <c r="D129" s="518">
        <f t="shared" ref="D129:I129" si="49">IF(D57="-","-",D57/D$67)</f>
        <v>9.6327373190917762E-2</v>
      </c>
      <c r="E129" s="518">
        <f t="shared" si="49"/>
        <v>0.15345036120370315</v>
      </c>
      <c r="F129" s="518">
        <f t="shared" si="49"/>
        <v>0.10618957567521582</v>
      </c>
      <c r="G129" s="519">
        <f t="shared" si="49"/>
        <v>9.6327373190917762E-2</v>
      </c>
      <c r="H129" s="519">
        <f t="shared" si="49"/>
        <v>0.11536157158146186</v>
      </c>
      <c r="I129" s="519">
        <f t="shared" si="49"/>
        <v>0.11521936700571023</v>
      </c>
    </row>
    <row r="130" spans="1:9" x14ac:dyDescent="0.2">
      <c r="A130" s="481" t="s">
        <v>369</v>
      </c>
      <c r="B130" s="490" t="s">
        <v>84</v>
      </c>
      <c r="C130" s="490" t="s">
        <v>84</v>
      </c>
      <c r="D130" s="516">
        <f t="shared" ref="D130:I130" si="50">IF(D58="-","-",D58/D$67)</f>
        <v>4.7706122511767483E-3</v>
      </c>
      <c r="E130" s="516">
        <f t="shared" si="50"/>
        <v>1.1708247870417162E-2</v>
      </c>
      <c r="F130" s="516">
        <f t="shared" si="50"/>
        <v>9.7866250611740417E-3</v>
      </c>
      <c r="G130" s="517">
        <f t="shared" si="50"/>
        <v>4.7706122511767483E-3</v>
      </c>
      <c r="H130" s="517">
        <f t="shared" si="50"/>
        <v>1.0159558275949863E-2</v>
      </c>
      <c r="I130" s="517">
        <f t="shared" si="50"/>
        <v>1.0119297441979367E-2</v>
      </c>
    </row>
    <row r="131" spans="1:9" x14ac:dyDescent="0.2">
      <c r="A131" s="479" t="s">
        <v>387</v>
      </c>
      <c r="B131" s="496" t="s">
        <v>84</v>
      </c>
      <c r="C131" s="496" t="s">
        <v>84</v>
      </c>
      <c r="D131" s="528" t="str">
        <f t="shared" ref="D131:I131" si="51">IF(D59="-","-",D59/D$67)</f>
        <v>-</v>
      </c>
      <c r="E131" s="528">
        <f t="shared" si="51"/>
        <v>3.6081777432126535E-3</v>
      </c>
      <c r="F131" s="528">
        <f t="shared" si="51"/>
        <v>6.3620226138601356E-3</v>
      </c>
      <c r="G131" s="529" t="str">
        <f t="shared" si="51"/>
        <v>-</v>
      </c>
      <c r="H131" s="529">
        <f t="shared" si="51"/>
        <v>5.8275783862289975E-3</v>
      </c>
      <c r="I131" s="529">
        <f t="shared" si="51"/>
        <v>5.7840405293912607E-3</v>
      </c>
    </row>
    <row r="132" spans="1:9" x14ac:dyDescent="0.2">
      <c r="A132" s="503" t="s">
        <v>370</v>
      </c>
      <c r="B132" s="510" t="s">
        <v>84</v>
      </c>
      <c r="C132" s="510" t="s">
        <v>84</v>
      </c>
      <c r="D132" s="526">
        <f t="shared" ref="D132:I132" si="52">IF(D60="-","-",D60/D$67)</f>
        <v>6.9010377352242205E-2</v>
      </c>
      <c r="E132" s="526">
        <f t="shared" si="52"/>
        <v>9.5647886964333004E-2</v>
      </c>
      <c r="F132" s="526">
        <f t="shared" si="52"/>
        <v>5.8654234764729654E-2</v>
      </c>
      <c r="G132" s="527">
        <f t="shared" si="52"/>
        <v>6.9010377352242205E-2</v>
      </c>
      <c r="H132" s="527">
        <f t="shared" si="52"/>
        <v>6.5833667395879508E-2</v>
      </c>
      <c r="I132" s="527">
        <f t="shared" si="52"/>
        <v>6.5857400592946369E-2</v>
      </c>
    </row>
    <row r="133" spans="1:9" s="7" customFormat="1" x14ac:dyDescent="0.2">
      <c r="A133" s="480" t="s">
        <v>468</v>
      </c>
      <c r="B133" s="496" t="s">
        <v>84</v>
      </c>
      <c r="C133" s="496" t="s">
        <v>84</v>
      </c>
      <c r="D133" s="528" t="str">
        <f t="shared" ref="D133:I133" si="53">IF(D61="-","-",D61/D$67)</f>
        <v>-</v>
      </c>
      <c r="E133" s="528">
        <f t="shared" si="53"/>
        <v>8.2287090836232219E-3</v>
      </c>
      <c r="F133" s="528">
        <f t="shared" si="53"/>
        <v>3.4946850816932355E-3</v>
      </c>
      <c r="G133" s="529" t="str">
        <f t="shared" si="53"/>
        <v>-</v>
      </c>
      <c r="H133" s="529">
        <f t="shared" si="53"/>
        <v>4.4134266676201152E-3</v>
      </c>
      <c r="I133" s="529">
        <f t="shared" si="53"/>
        <v>4.3804539428134006E-3</v>
      </c>
    </row>
    <row r="134" spans="1:9" x14ac:dyDescent="0.2">
      <c r="A134" s="481" t="s">
        <v>371</v>
      </c>
      <c r="B134" s="494" t="s">
        <v>84</v>
      </c>
      <c r="C134" s="494" t="s">
        <v>84</v>
      </c>
      <c r="D134" s="524">
        <f t="shared" ref="D134:I134" si="54">IF(D62="-","-",D62/D$67)</f>
        <v>5.7510063602437433E-2</v>
      </c>
      <c r="E134" s="524">
        <f t="shared" si="54"/>
        <v>2.7339799946574438E-2</v>
      </c>
      <c r="F134" s="524">
        <f t="shared" si="54"/>
        <v>2.3693185815605641E-2</v>
      </c>
      <c r="G134" s="525">
        <f t="shared" si="54"/>
        <v>5.7510063602437433E-2</v>
      </c>
      <c r="H134" s="525">
        <f t="shared" si="54"/>
        <v>2.4400891640399359E-2</v>
      </c>
      <c r="I134" s="525">
        <f t="shared" si="54"/>
        <v>2.4648250359436165E-2</v>
      </c>
    </row>
    <row r="135" spans="1:9" x14ac:dyDescent="0.2">
      <c r="A135" s="480" t="s">
        <v>372</v>
      </c>
      <c r="B135" s="491" t="s">
        <v>84</v>
      </c>
      <c r="C135" s="491" t="s">
        <v>84</v>
      </c>
      <c r="D135" s="518">
        <f t="shared" ref="D135:I135" si="55">IF(D63="-","-",D63/D$67)</f>
        <v>3.9550208621720708E-3</v>
      </c>
      <c r="E135" s="518">
        <f t="shared" si="55"/>
        <v>7.1234806578377901E-3</v>
      </c>
      <c r="F135" s="518">
        <f t="shared" si="55"/>
        <v>1.5017609417075455E-3</v>
      </c>
      <c r="G135" s="519">
        <f t="shared" si="55"/>
        <v>3.9550208621720708E-3</v>
      </c>
      <c r="H135" s="519">
        <f t="shared" si="55"/>
        <v>2.5927794250785187E-3</v>
      </c>
      <c r="I135" s="519">
        <f t="shared" si="55"/>
        <v>2.6029567344720761E-3</v>
      </c>
    </row>
    <row r="136" spans="1:9" x14ac:dyDescent="0.2">
      <c r="A136" s="481" t="s">
        <v>373</v>
      </c>
      <c r="B136" s="490" t="s">
        <v>84</v>
      </c>
      <c r="C136" s="490" t="s">
        <v>84</v>
      </c>
      <c r="D136" s="516">
        <f t="shared" ref="D136:I136" si="56">IF(D64="-","-",D64/D$67)</f>
        <v>5.7867129468103804E-3</v>
      </c>
      <c r="E136" s="516">
        <f t="shared" si="56"/>
        <v>1.174845566527684E-2</v>
      </c>
      <c r="F136" s="516">
        <f t="shared" si="56"/>
        <v>5.9242976896960514E-3</v>
      </c>
      <c r="G136" s="517">
        <f t="shared" si="56"/>
        <v>5.7867129468103804E-3</v>
      </c>
      <c r="H136" s="517">
        <f t="shared" si="56"/>
        <v>7.0546038389722367E-3</v>
      </c>
      <c r="I136" s="517">
        <f t="shared" si="56"/>
        <v>7.0451314209368796E-3</v>
      </c>
    </row>
    <row r="137" spans="1:9" x14ac:dyDescent="0.2">
      <c r="A137" s="479" t="s">
        <v>374</v>
      </c>
      <c r="B137" s="496" t="s">
        <v>84</v>
      </c>
      <c r="C137" s="496" t="s">
        <v>84</v>
      </c>
      <c r="D137" s="528">
        <f t="shared" ref="D137:I137" si="57">IF(D65="-","-",D65/D$67)</f>
        <v>1.7585799408223212E-3</v>
      </c>
      <c r="E137" s="528">
        <f t="shared" si="57"/>
        <v>4.1207441279552198E-2</v>
      </c>
      <c r="F137" s="528">
        <f t="shared" si="57"/>
        <v>2.4040305156207684E-2</v>
      </c>
      <c r="G137" s="529">
        <f t="shared" si="57"/>
        <v>1.7585799408223212E-3</v>
      </c>
      <c r="H137" s="529">
        <f t="shared" si="57"/>
        <v>2.737196588813804E-2</v>
      </c>
      <c r="I137" s="529">
        <f t="shared" si="57"/>
        <v>2.7180608135287852E-2</v>
      </c>
    </row>
    <row r="138" spans="1:9" x14ac:dyDescent="0.2">
      <c r="A138" s="503" t="s">
        <v>375</v>
      </c>
      <c r="B138" s="510" t="s">
        <v>84</v>
      </c>
      <c r="C138" s="510" t="s">
        <v>84</v>
      </c>
      <c r="D138" s="526">
        <f t="shared" ref="D138:I138" si="58">IF(D66="-","-",D66/D$67)</f>
        <v>3.9023741363334231E-2</v>
      </c>
      <c r="E138" s="526">
        <f t="shared" si="58"/>
        <v>3.6471455143252368E-2</v>
      </c>
      <c r="F138" s="526">
        <f t="shared" si="58"/>
        <v>6.4760322552349467E-2</v>
      </c>
      <c r="G138" s="527">
        <f t="shared" si="58"/>
        <v>3.9023741363334231E-2</v>
      </c>
      <c r="H138" s="527">
        <f t="shared" si="58"/>
        <v>5.9270245005038316E-2</v>
      </c>
      <c r="I138" s="527">
        <f t="shared" si="58"/>
        <v>5.9118983367686527E-2</v>
      </c>
    </row>
    <row r="139" spans="1:9" s="7" customFormat="1" x14ac:dyDescent="0.2">
      <c r="A139" s="656" t="s">
        <v>377</v>
      </c>
      <c r="B139" s="657" t="s">
        <v>84</v>
      </c>
      <c r="C139" s="657" t="s">
        <v>84</v>
      </c>
      <c r="D139" s="658">
        <f t="shared" ref="D139:I139" si="59">IF(D67="-","-",D67/D$67)</f>
        <v>1</v>
      </c>
      <c r="E139" s="658">
        <f t="shared" si="59"/>
        <v>1</v>
      </c>
      <c r="F139" s="658">
        <f t="shared" si="59"/>
        <v>1</v>
      </c>
      <c r="G139" s="658">
        <f t="shared" si="59"/>
        <v>1</v>
      </c>
      <c r="H139" s="658">
        <f t="shared" si="59"/>
        <v>1</v>
      </c>
      <c r="I139" s="658">
        <f t="shared" si="59"/>
        <v>1</v>
      </c>
    </row>
    <row r="140" spans="1:9" x14ac:dyDescent="0.2">
      <c r="A140" s="513" t="s">
        <v>406</v>
      </c>
      <c r="B140" s="3"/>
      <c r="C140" s="212"/>
      <c r="D140" s="3"/>
      <c r="E140" s="3"/>
      <c r="F140" s="212"/>
      <c r="G140" s="3"/>
      <c r="H140" s="3"/>
      <c r="I140" s="3"/>
    </row>
    <row r="141" spans="1:9" x14ac:dyDescent="0.2">
      <c r="A141" s="38" t="s">
        <v>410</v>
      </c>
      <c r="B141" s="3"/>
      <c r="C141" s="212"/>
      <c r="D141" s="3"/>
      <c r="E141" s="3"/>
      <c r="F141" s="212"/>
      <c r="G141" s="3"/>
      <c r="H141" s="3"/>
      <c r="I141" s="3"/>
    </row>
    <row r="142" spans="1:9" x14ac:dyDescent="0.2">
      <c r="A142" s="242" t="s">
        <v>723</v>
      </c>
      <c r="B142" s="3"/>
      <c r="C142" s="212"/>
      <c r="D142" s="3"/>
      <c r="E142" s="3"/>
      <c r="F142" s="212"/>
      <c r="G142" s="3"/>
      <c r="H142" s="3"/>
      <c r="I142" s="3"/>
    </row>
    <row r="145" spans="1:9" ht="16.5" x14ac:dyDescent="0.25">
      <c r="A145" s="88" t="s">
        <v>780</v>
      </c>
    </row>
    <row r="146" spans="1:9" ht="13.5" thickBot="1" x14ac:dyDescent="0.25">
      <c r="A146" s="205"/>
      <c r="I146" s="400" t="s">
        <v>384</v>
      </c>
    </row>
    <row r="147" spans="1:9" x14ac:dyDescent="0.2">
      <c r="A147" s="204" t="s">
        <v>404</v>
      </c>
      <c r="B147" s="482" t="s">
        <v>95</v>
      </c>
      <c r="C147" s="482" t="s">
        <v>535</v>
      </c>
      <c r="D147" s="482" t="s">
        <v>97</v>
      </c>
      <c r="E147" s="482" t="s">
        <v>278</v>
      </c>
      <c r="F147" s="483">
        <v>300000</v>
      </c>
      <c r="G147" s="484" t="s">
        <v>400</v>
      </c>
      <c r="H147" s="484" t="s">
        <v>400</v>
      </c>
      <c r="I147" s="484" t="s">
        <v>389</v>
      </c>
    </row>
    <row r="148" spans="1:9" x14ac:dyDescent="0.2">
      <c r="A148" s="203"/>
      <c r="B148" s="485" t="s">
        <v>35</v>
      </c>
      <c r="C148" s="485" t="s">
        <v>35</v>
      </c>
      <c r="D148" s="485" t="s">
        <v>35</v>
      </c>
      <c r="E148" s="485" t="s">
        <v>35</v>
      </c>
      <c r="F148" s="485" t="s">
        <v>36</v>
      </c>
      <c r="G148" s="486" t="s">
        <v>388</v>
      </c>
      <c r="H148" s="486" t="s">
        <v>293</v>
      </c>
      <c r="I148" s="486" t="s">
        <v>111</v>
      </c>
    </row>
    <row r="149" spans="1:9" ht="13.5" thickBot="1" x14ac:dyDescent="0.25">
      <c r="A149" s="206"/>
      <c r="B149" s="487" t="s">
        <v>534</v>
      </c>
      <c r="C149" s="487" t="s">
        <v>99</v>
      </c>
      <c r="D149" s="487" t="s">
        <v>100</v>
      </c>
      <c r="E149" s="487" t="s">
        <v>279</v>
      </c>
      <c r="F149" s="487" t="s">
        <v>101</v>
      </c>
      <c r="G149" s="488" t="s">
        <v>293</v>
      </c>
      <c r="H149" s="488" t="s">
        <v>101</v>
      </c>
      <c r="I149" s="488" t="s">
        <v>401</v>
      </c>
    </row>
    <row r="151" spans="1:9" x14ac:dyDescent="0.2">
      <c r="A151" s="498" t="s">
        <v>333</v>
      </c>
      <c r="B151" s="499" t="s">
        <v>84</v>
      </c>
      <c r="C151" s="499" t="s">
        <v>84</v>
      </c>
      <c r="D151" s="499">
        <v>115.499988</v>
      </c>
      <c r="E151" s="499">
        <v>177.563264</v>
      </c>
      <c r="F151" s="499">
        <v>128.621757</v>
      </c>
      <c r="G151" s="500">
        <v>115.499988</v>
      </c>
      <c r="H151" s="500">
        <v>136.90102099999999</v>
      </c>
      <c r="I151" s="500">
        <v>136.754964</v>
      </c>
    </row>
    <row r="152" spans="1:9" x14ac:dyDescent="0.2">
      <c r="A152" s="478" t="s">
        <v>334</v>
      </c>
      <c r="B152" s="490" t="s">
        <v>84</v>
      </c>
      <c r="C152" s="490" t="s">
        <v>84</v>
      </c>
      <c r="D152" s="490">
        <v>111.18880799999999</v>
      </c>
      <c r="E152" s="490">
        <v>173.17526599999999</v>
      </c>
      <c r="F152" s="490">
        <v>124.482663</v>
      </c>
      <c r="G152" s="267">
        <v>111.18880799999999</v>
      </c>
      <c r="H152" s="267">
        <v>132.71982</v>
      </c>
      <c r="I152" s="267">
        <v>132.57287700000001</v>
      </c>
    </row>
    <row r="153" spans="1:9" x14ac:dyDescent="0.2">
      <c r="A153" s="479" t="s">
        <v>335</v>
      </c>
      <c r="B153" s="491" t="s">
        <v>84</v>
      </c>
      <c r="C153" s="491" t="s">
        <v>84</v>
      </c>
      <c r="D153" s="491">
        <v>4.2851920000000003</v>
      </c>
      <c r="E153" s="491">
        <v>4.1307359999999997</v>
      </c>
      <c r="F153" s="491">
        <v>2.5883189999999998</v>
      </c>
      <c r="G153" s="492">
        <v>4.2851920000000003</v>
      </c>
      <c r="H153" s="492">
        <v>2.8492440000000001</v>
      </c>
      <c r="I153" s="492">
        <v>2.8590439999999999</v>
      </c>
    </row>
    <row r="154" spans="1:9" x14ac:dyDescent="0.2">
      <c r="A154" s="478" t="s">
        <v>774</v>
      </c>
      <c r="B154" s="490" t="s">
        <v>84</v>
      </c>
      <c r="C154" s="490" t="s">
        <v>84</v>
      </c>
      <c r="D154" s="490">
        <v>2.5988000000000001E-2</v>
      </c>
      <c r="E154" s="490">
        <v>0.25726199999999999</v>
      </c>
      <c r="F154" s="490">
        <v>1.550775</v>
      </c>
      <c r="G154" s="267">
        <v>2.5988000000000001E-2</v>
      </c>
      <c r="H154" s="267">
        <v>1.3319559999999999</v>
      </c>
      <c r="I154" s="267">
        <v>1.323043</v>
      </c>
    </row>
    <row r="155" spans="1:9" x14ac:dyDescent="0.2">
      <c r="A155" s="477" t="s">
        <v>336</v>
      </c>
      <c r="B155" s="501" t="s">
        <v>84</v>
      </c>
      <c r="C155" s="501" t="s">
        <v>84</v>
      </c>
      <c r="D155" s="501">
        <v>32.906343</v>
      </c>
      <c r="E155" s="501">
        <v>40.742610999999997</v>
      </c>
      <c r="F155" s="501">
        <v>30.280159000000001</v>
      </c>
      <c r="G155" s="502">
        <v>32.906343</v>
      </c>
      <c r="H155" s="502">
        <v>32.050055999999998</v>
      </c>
      <c r="I155" s="502">
        <v>32.055900000000001</v>
      </c>
    </row>
    <row r="156" spans="1:9" x14ac:dyDescent="0.2">
      <c r="A156" s="478" t="s">
        <v>342</v>
      </c>
      <c r="B156" s="490" t="s">
        <v>84</v>
      </c>
      <c r="C156" s="490" t="s">
        <v>84</v>
      </c>
      <c r="D156" s="490" t="s">
        <v>84</v>
      </c>
      <c r="E156" s="490">
        <v>0.92077299999999995</v>
      </c>
      <c r="F156" s="490">
        <v>0.59982199999999997</v>
      </c>
      <c r="G156" s="267" t="s">
        <v>84</v>
      </c>
      <c r="H156" s="267">
        <v>0.65411600000000003</v>
      </c>
      <c r="I156" s="267">
        <v>0.64965200000000001</v>
      </c>
    </row>
    <row r="157" spans="1:9" x14ac:dyDescent="0.2">
      <c r="A157" s="479" t="s">
        <v>337</v>
      </c>
      <c r="B157" s="491" t="s">
        <v>84</v>
      </c>
      <c r="C157" s="491" t="s">
        <v>84</v>
      </c>
      <c r="D157" s="491">
        <v>3.6250000000000002E-3</v>
      </c>
      <c r="E157" s="491">
        <v>0.85068100000000002</v>
      </c>
      <c r="F157" s="491">
        <v>0.248698</v>
      </c>
      <c r="G157" s="492">
        <v>3.6250000000000002E-3</v>
      </c>
      <c r="H157" s="492">
        <v>0.35053400000000001</v>
      </c>
      <c r="I157" s="492">
        <v>0.34816599999999998</v>
      </c>
    </row>
    <row r="158" spans="1:9" x14ac:dyDescent="0.2">
      <c r="A158" s="478" t="s">
        <v>338</v>
      </c>
      <c r="B158" s="490" t="s">
        <v>84</v>
      </c>
      <c r="C158" s="490" t="s">
        <v>84</v>
      </c>
      <c r="D158" s="490">
        <v>32.848039</v>
      </c>
      <c r="E158" s="490">
        <v>35.483966000000002</v>
      </c>
      <c r="F158" s="490">
        <v>28.404471999999998</v>
      </c>
      <c r="G158" s="267">
        <v>32.848039</v>
      </c>
      <c r="H158" s="267">
        <v>29.602086</v>
      </c>
      <c r="I158" s="267">
        <v>29.624237999999998</v>
      </c>
    </row>
    <row r="159" spans="1:9" x14ac:dyDescent="0.2">
      <c r="A159" s="493" t="s">
        <v>339</v>
      </c>
      <c r="B159" s="491" t="s">
        <v>84</v>
      </c>
      <c r="C159" s="491" t="s">
        <v>84</v>
      </c>
      <c r="D159" s="491">
        <v>5.4678999999999998E-2</v>
      </c>
      <c r="E159" s="491">
        <v>0.40902699999999997</v>
      </c>
      <c r="F159" s="491">
        <v>0.73480299999999998</v>
      </c>
      <c r="G159" s="492">
        <v>5.4678999999999998E-2</v>
      </c>
      <c r="H159" s="492">
        <v>0.67969199999999996</v>
      </c>
      <c r="I159" s="492">
        <v>0.675427</v>
      </c>
    </row>
    <row r="160" spans="1:9" x14ac:dyDescent="0.2">
      <c r="A160" s="478" t="s">
        <v>340</v>
      </c>
      <c r="B160" s="490" t="s">
        <v>84</v>
      </c>
      <c r="C160" s="490" t="s">
        <v>84</v>
      </c>
      <c r="D160" s="490" t="s">
        <v>84</v>
      </c>
      <c r="E160" s="490">
        <v>3.0781649999999998</v>
      </c>
      <c r="F160" s="490">
        <v>0.29172700000000001</v>
      </c>
      <c r="G160" s="267" t="s">
        <v>84</v>
      </c>
      <c r="H160" s="267">
        <v>0.76309899999999997</v>
      </c>
      <c r="I160" s="267">
        <v>0.75789099999999998</v>
      </c>
    </row>
    <row r="161" spans="1:9" x14ac:dyDescent="0.2">
      <c r="A161" s="477" t="s">
        <v>341</v>
      </c>
      <c r="B161" s="501" t="s">
        <v>84</v>
      </c>
      <c r="C161" s="501" t="s">
        <v>84</v>
      </c>
      <c r="D161" s="501">
        <v>34.186450999999998</v>
      </c>
      <c r="E161" s="501">
        <v>18.399858999999999</v>
      </c>
      <c r="F161" s="501">
        <v>13.062009</v>
      </c>
      <c r="G161" s="502">
        <v>34.186450999999998</v>
      </c>
      <c r="H161" s="502">
        <v>13.964994000000001</v>
      </c>
      <c r="I161" s="502">
        <v>14.103</v>
      </c>
    </row>
    <row r="162" spans="1:9" x14ac:dyDescent="0.2">
      <c r="A162" s="478" t="s">
        <v>391</v>
      </c>
      <c r="B162" s="490" t="s">
        <v>84</v>
      </c>
      <c r="C162" s="490" t="s">
        <v>84</v>
      </c>
      <c r="D162" s="490">
        <v>21.318928</v>
      </c>
      <c r="E162" s="490">
        <v>4.999E-2</v>
      </c>
      <c r="F162" s="490">
        <v>4.2734000000000001E-2</v>
      </c>
      <c r="G162" s="267">
        <v>21.318928</v>
      </c>
      <c r="H162" s="267">
        <v>4.3962000000000001E-2</v>
      </c>
      <c r="I162" s="267">
        <v>0.18915799999999999</v>
      </c>
    </row>
    <row r="163" spans="1:9" x14ac:dyDescent="0.2">
      <c r="A163" s="493" t="s">
        <v>343</v>
      </c>
      <c r="B163" s="491" t="s">
        <v>84</v>
      </c>
      <c r="C163" s="491" t="s">
        <v>84</v>
      </c>
      <c r="D163" s="491" t="s">
        <v>84</v>
      </c>
      <c r="E163" s="491">
        <v>0.26037900000000003</v>
      </c>
      <c r="F163" s="491">
        <v>2.402679</v>
      </c>
      <c r="G163" s="492" t="s">
        <v>84</v>
      </c>
      <c r="H163" s="492">
        <v>2.040273</v>
      </c>
      <c r="I163" s="492">
        <v>2.0263490000000002</v>
      </c>
    </row>
    <row r="164" spans="1:9" x14ac:dyDescent="0.2">
      <c r="A164" s="478" t="s">
        <v>344</v>
      </c>
      <c r="B164" s="490" t="s">
        <v>84</v>
      </c>
      <c r="C164" s="490" t="s">
        <v>84</v>
      </c>
      <c r="D164" s="490">
        <v>2.3519000000000002E-2</v>
      </c>
      <c r="E164" s="490">
        <v>0.54010000000000002</v>
      </c>
      <c r="F164" s="490">
        <v>6.2785500000000001</v>
      </c>
      <c r="G164" s="267">
        <v>2.3519000000000002E-2</v>
      </c>
      <c r="H164" s="267">
        <v>5.3077959999999997</v>
      </c>
      <c r="I164" s="267">
        <v>5.2717320000000001</v>
      </c>
    </row>
    <row r="165" spans="1:9" x14ac:dyDescent="0.2">
      <c r="A165" s="479" t="s">
        <v>345</v>
      </c>
      <c r="B165" s="491" t="s">
        <v>84</v>
      </c>
      <c r="C165" s="491" t="s">
        <v>84</v>
      </c>
      <c r="D165" s="491">
        <v>1.954801</v>
      </c>
      <c r="E165" s="491">
        <v>16.770634999999999</v>
      </c>
      <c r="F165" s="491">
        <v>3.7329219999999999</v>
      </c>
      <c r="G165" s="492">
        <v>1.954801</v>
      </c>
      <c r="H165" s="492">
        <v>5.938466</v>
      </c>
      <c r="I165" s="492">
        <v>5.9112790000000004</v>
      </c>
    </row>
    <row r="166" spans="1:9" x14ac:dyDescent="0.2">
      <c r="A166" s="478" t="s">
        <v>346</v>
      </c>
      <c r="B166" s="490" t="s">
        <v>84</v>
      </c>
      <c r="C166" s="490" t="s">
        <v>84</v>
      </c>
      <c r="D166" s="490">
        <v>10.889203</v>
      </c>
      <c r="E166" s="490">
        <v>1.4246E-2</v>
      </c>
      <c r="F166" s="490">
        <v>0.59208300000000003</v>
      </c>
      <c r="G166" s="267">
        <v>10.889203</v>
      </c>
      <c r="H166" s="267">
        <v>0.49433199999999999</v>
      </c>
      <c r="I166" s="267">
        <v>0.56527400000000005</v>
      </c>
    </row>
    <row r="167" spans="1:9" x14ac:dyDescent="0.2">
      <c r="A167" s="479" t="s">
        <v>347</v>
      </c>
      <c r="B167" s="491" t="s">
        <v>84</v>
      </c>
      <c r="C167" s="491" t="s">
        <v>84</v>
      </c>
      <c r="D167" s="491" t="s">
        <v>84</v>
      </c>
      <c r="E167" s="491">
        <v>0.76450799999999997</v>
      </c>
      <c r="F167" s="491">
        <v>1.3041000000000001E-2</v>
      </c>
      <c r="G167" s="492" t="s">
        <v>84</v>
      </c>
      <c r="H167" s="492">
        <v>0.14016400000000001</v>
      </c>
      <c r="I167" s="492">
        <v>0.139207</v>
      </c>
    </row>
    <row r="168" spans="1:9" x14ac:dyDescent="0.2">
      <c r="A168" s="509" t="s">
        <v>348</v>
      </c>
      <c r="B168" s="510" t="s">
        <v>84</v>
      </c>
      <c r="C168" s="510" t="s">
        <v>84</v>
      </c>
      <c r="D168" s="510">
        <v>49.729356000000003</v>
      </c>
      <c r="E168" s="510">
        <v>45.042881999999999</v>
      </c>
      <c r="F168" s="510">
        <v>29.684742</v>
      </c>
      <c r="G168" s="511">
        <v>49.729356000000003</v>
      </c>
      <c r="H168" s="511">
        <v>32.282825000000003</v>
      </c>
      <c r="I168" s="511">
        <v>32.401893000000001</v>
      </c>
    </row>
    <row r="169" spans="1:9" x14ac:dyDescent="0.2">
      <c r="A169" s="479" t="s">
        <v>392</v>
      </c>
      <c r="B169" s="491" t="s">
        <v>84</v>
      </c>
      <c r="C169" s="491" t="s">
        <v>84</v>
      </c>
      <c r="D169" s="491" t="s">
        <v>84</v>
      </c>
      <c r="E169" s="491">
        <v>3.0686849999999999</v>
      </c>
      <c r="F169" s="491">
        <v>3.937106</v>
      </c>
      <c r="G169" s="492" t="s">
        <v>84</v>
      </c>
      <c r="H169" s="492">
        <v>3.7901989999999999</v>
      </c>
      <c r="I169" s="492">
        <v>3.764332</v>
      </c>
    </row>
    <row r="170" spans="1:9" x14ac:dyDescent="0.2">
      <c r="A170" s="481" t="s">
        <v>349</v>
      </c>
      <c r="B170" s="494" t="s">
        <v>84</v>
      </c>
      <c r="C170" s="494" t="s">
        <v>84</v>
      </c>
      <c r="D170" s="494">
        <v>20.308859999999999</v>
      </c>
      <c r="E170" s="494">
        <v>26.136382000000001</v>
      </c>
      <c r="F170" s="494">
        <v>16.148045</v>
      </c>
      <c r="G170" s="495">
        <v>20.308859999999999</v>
      </c>
      <c r="H170" s="495">
        <v>17.837737000000001</v>
      </c>
      <c r="I170" s="495">
        <v>17.854602</v>
      </c>
    </row>
    <row r="171" spans="1:9" x14ac:dyDescent="0.2">
      <c r="A171" s="479" t="s">
        <v>350</v>
      </c>
      <c r="B171" s="491" t="s">
        <v>84</v>
      </c>
      <c r="C171" s="491" t="s">
        <v>84</v>
      </c>
      <c r="D171" s="491">
        <v>29.420496</v>
      </c>
      <c r="E171" s="491">
        <v>15.837815000000001</v>
      </c>
      <c r="F171" s="491">
        <v>9.5995910000000002</v>
      </c>
      <c r="G171" s="492">
        <v>29.420496</v>
      </c>
      <c r="H171" s="492">
        <v>10.654889000000001</v>
      </c>
      <c r="I171" s="492">
        <v>10.782959</v>
      </c>
    </row>
    <row r="172" spans="1:9" x14ac:dyDescent="0.2">
      <c r="A172" s="503" t="s">
        <v>351</v>
      </c>
      <c r="B172" s="504" t="s">
        <v>84</v>
      </c>
      <c r="C172" s="504" t="s">
        <v>84</v>
      </c>
      <c r="D172" s="504">
        <v>33.478763000000001</v>
      </c>
      <c r="E172" s="504">
        <v>33.474592999999999</v>
      </c>
      <c r="F172" s="504">
        <v>12.571712</v>
      </c>
      <c r="G172" s="505">
        <v>33.478763000000001</v>
      </c>
      <c r="H172" s="505">
        <v>16.107780000000002</v>
      </c>
      <c r="I172" s="505">
        <v>16.226331999999999</v>
      </c>
    </row>
    <row r="173" spans="1:9" x14ac:dyDescent="0.2">
      <c r="A173" s="479" t="s">
        <v>393</v>
      </c>
      <c r="B173" s="491" t="s">
        <v>84</v>
      </c>
      <c r="C173" s="491" t="s">
        <v>84</v>
      </c>
      <c r="D173" s="491">
        <v>2.2900269999999998</v>
      </c>
      <c r="E173" s="491">
        <v>3.556997</v>
      </c>
      <c r="F173" s="491">
        <v>6.7944000000000004E-2</v>
      </c>
      <c r="G173" s="492">
        <v>2.2900269999999998</v>
      </c>
      <c r="H173" s="492">
        <v>0.65817499999999995</v>
      </c>
      <c r="I173" s="492">
        <v>0.66931200000000002</v>
      </c>
    </row>
    <row r="174" spans="1:9" x14ac:dyDescent="0.2">
      <c r="A174" s="478" t="s">
        <v>352</v>
      </c>
      <c r="B174" s="490" t="s">
        <v>84</v>
      </c>
      <c r="C174" s="490" t="s">
        <v>84</v>
      </c>
      <c r="D174" s="490">
        <v>23.124925999999999</v>
      </c>
      <c r="E174" s="490">
        <v>28.657791</v>
      </c>
      <c r="F174" s="490">
        <v>12.250908000000001</v>
      </c>
      <c r="G174" s="267">
        <v>23.124925999999999</v>
      </c>
      <c r="H174" s="267">
        <v>15.026403</v>
      </c>
      <c r="I174" s="267">
        <v>15.081673</v>
      </c>
    </row>
    <row r="175" spans="1:9" x14ac:dyDescent="0.2">
      <c r="A175" s="479" t="s">
        <v>353</v>
      </c>
      <c r="B175" s="491" t="s">
        <v>84</v>
      </c>
      <c r="C175" s="491" t="s">
        <v>84</v>
      </c>
      <c r="D175" s="491">
        <v>8.0638100000000001</v>
      </c>
      <c r="E175" s="491">
        <v>1.259806</v>
      </c>
      <c r="F175" s="491">
        <v>0.25285999999999997</v>
      </c>
      <c r="G175" s="492">
        <v>8.0638100000000001</v>
      </c>
      <c r="H175" s="492">
        <v>0.42320200000000002</v>
      </c>
      <c r="I175" s="492">
        <v>0.47534700000000002</v>
      </c>
    </row>
    <row r="176" spans="1:9" x14ac:dyDescent="0.2">
      <c r="A176" s="503" t="s">
        <v>354</v>
      </c>
      <c r="B176" s="504" t="s">
        <v>84</v>
      </c>
      <c r="C176" s="504" t="s">
        <v>84</v>
      </c>
      <c r="D176" s="504">
        <v>52.810076000000002</v>
      </c>
      <c r="E176" s="504">
        <v>6.7416840000000002</v>
      </c>
      <c r="F176" s="504">
        <v>55.711241000000001</v>
      </c>
      <c r="G176" s="505">
        <v>52.810076000000002</v>
      </c>
      <c r="H176" s="505">
        <v>47.427231999999997</v>
      </c>
      <c r="I176" s="505">
        <v>47.463968000000001</v>
      </c>
    </row>
    <row r="177" spans="1:9" x14ac:dyDescent="0.2">
      <c r="A177" s="479" t="s">
        <v>394</v>
      </c>
      <c r="B177" s="491" t="s">
        <v>84</v>
      </c>
      <c r="C177" s="491" t="s">
        <v>84</v>
      </c>
      <c r="D177" s="491">
        <v>21.683859999999999</v>
      </c>
      <c r="E177" s="491">
        <v>2.3523000000000001</v>
      </c>
      <c r="F177" s="491">
        <v>5.5843970000000001</v>
      </c>
      <c r="G177" s="492">
        <v>21.683859999999999</v>
      </c>
      <c r="H177" s="492">
        <v>5.0376339999999997</v>
      </c>
      <c r="I177" s="492">
        <v>5.1512399999999996</v>
      </c>
    </row>
    <row r="178" spans="1:9" x14ac:dyDescent="0.2">
      <c r="A178" s="481" t="s">
        <v>355</v>
      </c>
      <c r="B178" s="494" t="s">
        <v>84</v>
      </c>
      <c r="C178" s="494" t="s">
        <v>84</v>
      </c>
      <c r="D178" s="494" t="s">
        <v>84</v>
      </c>
      <c r="E178" s="494">
        <v>0.68571700000000002</v>
      </c>
      <c r="F178" s="494">
        <v>0.58433900000000005</v>
      </c>
      <c r="G178" s="495" t="s">
        <v>84</v>
      </c>
      <c r="H178" s="495">
        <v>0.60148900000000005</v>
      </c>
      <c r="I178" s="495">
        <v>0.59738400000000003</v>
      </c>
    </row>
    <row r="179" spans="1:9" x14ac:dyDescent="0.2">
      <c r="A179" s="480" t="s">
        <v>596</v>
      </c>
      <c r="B179" s="491" t="s">
        <v>84</v>
      </c>
      <c r="C179" s="491" t="s">
        <v>84</v>
      </c>
      <c r="D179" s="491">
        <v>21.737983</v>
      </c>
      <c r="E179" s="491">
        <v>0.41530899999999998</v>
      </c>
      <c r="F179" s="491">
        <v>1.3682E-2</v>
      </c>
      <c r="G179" s="492">
        <v>21.737983</v>
      </c>
      <c r="H179" s="492">
        <v>8.1624000000000002E-2</v>
      </c>
      <c r="I179" s="492">
        <v>0.22942299999999999</v>
      </c>
    </row>
    <row r="180" spans="1:9" x14ac:dyDescent="0.2">
      <c r="A180" s="481" t="s">
        <v>356</v>
      </c>
      <c r="B180" s="490" t="s">
        <v>84</v>
      </c>
      <c r="C180" s="490" t="s">
        <v>84</v>
      </c>
      <c r="D180" s="490" t="s">
        <v>84</v>
      </c>
      <c r="E180" s="490">
        <v>2.6252999999999999E-2</v>
      </c>
      <c r="F180" s="490">
        <v>5.1980000000000004E-3</v>
      </c>
      <c r="G180" s="267" t="s">
        <v>84</v>
      </c>
      <c r="H180" s="267">
        <v>8.7589999999999994E-3</v>
      </c>
      <c r="I180" s="267">
        <v>8.6999999999999994E-3</v>
      </c>
    </row>
    <row r="181" spans="1:9" x14ac:dyDescent="0.2">
      <c r="A181" s="480" t="s">
        <v>357</v>
      </c>
      <c r="B181" s="496" t="s">
        <v>84</v>
      </c>
      <c r="C181" s="496" t="s">
        <v>84</v>
      </c>
      <c r="D181" s="496">
        <v>2.3321200000000002</v>
      </c>
      <c r="E181" s="496">
        <v>0.56459499999999996</v>
      </c>
      <c r="F181" s="496">
        <v>2.425449</v>
      </c>
      <c r="G181" s="497">
        <v>2.3321200000000002</v>
      </c>
      <c r="H181" s="497">
        <v>2.1106549999999999</v>
      </c>
      <c r="I181" s="497">
        <v>2.1121669999999999</v>
      </c>
    </row>
    <row r="182" spans="1:9" x14ac:dyDescent="0.2">
      <c r="A182" s="481" t="s">
        <v>358</v>
      </c>
      <c r="B182" s="494" t="s">
        <v>84</v>
      </c>
      <c r="C182" s="494" t="s">
        <v>84</v>
      </c>
      <c r="D182" s="494">
        <v>7.0561129999999999</v>
      </c>
      <c r="E182" s="494">
        <v>2.6722809999999999</v>
      </c>
      <c r="F182" s="494">
        <v>25.408639999999998</v>
      </c>
      <c r="G182" s="495">
        <v>7.0561129999999999</v>
      </c>
      <c r="H182" s="495">
        <v>21.56241</v>
      </c>
      <c r="I182" s="495">
        <v>21.463408000000001</v>
      </c>
    </row>
    <row r="183" spans="1:9" x14ac:dyDescent="0.2">
      <c r="A183" s="480" t="s">
        <v>385</v>
      </c>
      <c r="B183" s="496" t="s">
        <v>84</v>
      </c>
      <c r="C183" s="496" t="s">
        <v>84</v>
      </c>
      <c r="D183" s="496" t="s">
        <v>84</v>
      </c>
      <c r="E183" s="496" t="s">
        <v>84</v>
      </c>
      <c r="F183" s="496">
        <v>6.0194720000000004</v>
      </c>
      <c r="G183" s="497" t="s">
        <v>84</v>
      </c>
      <c r="H183" s="497">
        <v>5.0011789999999996</v>
      </c>
      <c r="I183" s="497">
        <v>4.967047</v>
      </c>
    </row>
    <row r="184" spans="1:9" x14ac:dyDescent="0.2">
      <c r="A184" s="481" t="s">
        <v>386</v>
      </c>
      <c r="B184" s="494" t="s">
        <v>84</v>
      </c>
      <c r="C184" s="494" t="s">
        <v>84</v>
      </c>
      <c r="D184" s="494" t="s">
        <v>84</v>
      </c>
      <c r="E184" s="494" t="s">
        <v>84</v>
      </c>
      <c r="F184" s="494">
        <v>15.448760999999999</v>
      </c>
      <c r="G184" s="495" t="s">
        <v>84</v>
      </c>
      <c r="H184" s="495">
        <v>12.835348</v>
      </c>
      <c r="I184" s="495">
        <v>12.74775</v>
      </c>
    </row>
    <row r="185" spans="1:9" x14ac:dyDescent="0.2">
      <c r="A185" s="506" t="s">
        <v>409</v>
      </c>
      <c r="B185" s="507" t="s">
        <v>84</v>
      </c>
      <c r="C185" s="507" t="s">
        <v>84</v>
      </c>
      <c r="D185" s="507">
        <v>8.7967860000000009</v>
      </c>
      <c r="E185" s="507">
        <v>15.962198000000001</v>
      </c>
      <c r="F185" s="507">
        <v>21.890384999999998</v>
      </c>
      <c r="G185" s="508">
        <v>8.7967860000000009</v>
      </c>
      <c r="H185" s="508">
        <v>20.887535</v>
      </c>
      <c r="I185" s="508">
        <v>20.805019000000001</v>
      </c>
    </row>
    <row r="186" spans="1:9" s="7" customFormat="1" x14ac:dyDescent="0.2">
      <c r="A186" s="481" t="s">
        <v>395</v>
      </c>
      <c r="B186" s="494" t="s">
        <v>84</v>
      </c>
      <c r="C186" s="494" t="s">
        <v>84</v>
      </c>
      <c r="D186" s="494">
        <v>2.5786389999999999</v>
      </c>
      <c r="E186" s="494">
        <v>1.986354</v>
      </c>
      <c r="F186" s="494">
        <v>1.56341</v>
      </c>
      <c r="G186" s="495">
        <v>2.5786389999999999</v>
      </c>
      <c r="H186" s="495">
        <v>1.6349579999999999</v>
      </c>
      <c r="I186" s="495">
        <v>1.6413990000000001</v>
      </c>
    </row>
    <row r="187" spans="1:9" x14ac:dyDescent="0.2">
      <c r="A187" s="480" t="s">
        <v>467</v>
      </c>
      <c r="B187" s="496" t="s">
        <v>84</v>
      </c>
      <c r="C187" s="496" t="s">
        <v>84</v>
      </c>
      <c r="D187" s="496">
        <v>6.2181470000000001</v>
      </c>
      <c r="E187" s="496">
        <v>13.975844</v>
      </c>
      <c r="F187" s="496">
        <v>20.326975000000001</v>
      </c>
      <c r="G187" s="497">
        <v>6.2181470000000001</v>
      </c>
      <c r="H187" s="497">
        <v>19.252576000000001</v>
      </c>
      <c r="I187" s="497">
        <v>19.163620000000002</v>
      </c>
    </row>
    <row r="188" spans="1:9" s="47" customFormat="1" x14ac:dyDescent="0.2">
      <c r="A188" s="509" t="s">
        <v>359</v>
      </c>
      <c r="B188" s="510" t="s">
        <v>84</v>
      </c>
      <c r="C188" s="510" t="s">
        <v>84</v>
      </c>
      <c r="D188" s="510">
        <v>249.15360200000001</v>
      </c>
      <c r="E188" s="510">
        <v>181.09096600000001</v>
      </c>
      <c r="F188" s="510">
        <v>168.96131</v>
      </c>
      <c r="G188" s="511">
        <v>249.15360200000001</v>
      </c>
      <c r="H188" s="511">
        <v>171.01324099999999</v>
      </c>
      <c r="I188" s="511">
        <v>171.546528</v>
      </c>
    </row>
    <row r="189" spans="1:9" s="7" customFormat="1" x14ac:dyDescent="0.2">
      <c r="A189" s="480" t="s">
        <v>396</v>
      </c>
      <c r="B189" s="496" t="s">
        <v>84</v>
      </c>
      <c r="C189" s="496" t="s">
        <v>84</v>
      </c>
      <c r="D189" s="496">
        <v>19.468111</v>
      </c>
      <c r="E189" s="496">
        <v>20.242937000000001</v>
      </c>
      <c r="F189" s="496">
        <v>17.153376999999999</v>
      </c>
      <c r="G189" s="497">
        <v>19.468111</v>
      </c>
      <c r="H189" s="497">
        <v>17.676027000000001</v>
      </c>
      <c r="I189" s="497">
        <v>17.688258000000001</v>
      </c>
    </row>
    <row r="190" spans="1:9" x14ac:dyDescent="0.2">
      <c r="A190" s="478" t="s">
        <v>360</v>
      </c>
      <c r="B190" s="490" t="s">
        <v>84</v>
      </c>
      <c r="C190" s="490" t="s">
        <v>84</v>
      </c>
      <c r="D190" s="490">
        <v>19.876211999999999</v>
      </c>
      <c r="E190" s="490">
        <v>16.668194</v>
      </c>
      <c r="F190" s="490">
        <v>13.462281000000001</v>
      </c>
      <c r="G190" s="267">
        <v>19.876211999999999</v>
      </c>
      <c r="H190" s="267">
        <v>14.004614</v>
      </c>
      <c r="I190" s="267">
        <v>14.044686</v>
      </c>
    </row>
    <row r="191" spans="1:9" x14ac:dyDescent="0.2">
      <c r="A191" s="479" t="s">
        <v>361</v>
      </c>
      <c r="B191" s="491" t="s">
        <v>84</v>
      </c>
      <c r="C191" s="491" t="s">
        <v>84</v>
      </c>
      <c r="D191" s="491">
        <v>132.50112999999999</v>
      </c>
      <c r="E191" s="491">
        <v>74.409993</v>
      </c>
      <c r="F191" s="491">
        <v>72.717589000000004</v>
      </c>
      <c r="G191" s="492">
        <v>132.50112999999999</v>
      </c>
      <c r="H191" s="492">
        <v>73.003887000000006</v>
      </c>
      <c r="I191" s="492">
        <v>73.409940000000006</v>
      </c>
    </row>
    <row r="192" spans="1:9" x14ac:dyDescent="0.2">
      <c r="A192" s="478" t="s">
        <v>362</v>
      </c>
      <c r="B192" s="490" t="s">
        <v>84</v>
      </c>
      <c r="C192" s="490" t="s">
        <v>84</v>
      </c>
      <c r="D192" s="490">
        <v>12.671065</v>
      </c>
      <c r="E192" s="490">
        <v>17.034931</v>
      </c>
      <c r="F192" s="490">
        <v>7.4669439999999998</v>
      </c>
      <c r="G192" s="267">
        <v>12.671065</v>
      </c>
      <c r="H192" s="267">
        <v>9.0855270000000008</v>
      </c>
      <c r="I192" s="267">
        <v>9.1099969999999999</v>
      </c>
    </row>
    <row r="193" spans="1:9" x14ac:dyDescent="0.2">
      <c r="A193" s="479" t="s">
        <v>363</v>
      </c>
      <c r="B193" s="491" t="s">
        <v>84</v>
      </c>
      <c r="C193" s="491" t="s">
        <v>84</v>
      </c>
      <c r="D193" s="491">
        <v>21.224236000000001</v>
      </c>
      <c r="E193" s="491">
        <v>17.260269000000001</v>
      </c>
      <c r="F193" s="491">
        <v>6.078697</v>
      </c>
      <c r="G193" s="492">
        <v>21.224236000000001</v>
      </c>
      <c r="H193" s="492">
        <v>7.9702450000000002</v>
      </c>
      <c r="I193" s="492">
        <v>8.0607000000000006</v>
      </c>
    </row>
    <row r="194" spans="1:9" s="47" customFormat="1" x14ac:dyDescent="0.2">
      <c r="A194" s="478" t="s">
        <v>364</v>
      </c>
      <c r="B194" s="490" t="s">
        <v>84</v>
      </c>
      <c r="C194" s="490" t="s">
        <v>84</v>
      </c>
      <c r="D194" s="490">
        <v>43.412849000000001</v>
      </c>
      <c r="E194" s="490">
        <v>35.474642000000003</v>
      </c>
      <c r="F194" s="490">
        <v>52.082420999999997</v>
      </c>
      <c r="G194" s="267">
        <v>43.412849000000001</v>
      </c>
      <c r="H194" s="267">
        <v>49.272941000000003</v>
      </c>
      <c r="I194" s="267">
        <v>49.232948</v>
      </c>
    </row>
    <row r="195" spans="1:9" x14ac:dyDescent="0.2">
      <c r="A195" s="477" t="s">
        <v>365</v>
      </c>
      <c r="B195" s="501" t="s">
        <v>84</v>
      </c>
      <c r="C195" s="501" t="s">
        <v>84</v>
      </c>
      <c r="D195" s="501">
        <v>101.527339</v>
      </c>
      <c r="E195" s="501">
        <v>171.96998400000001</v>
      </c>
      <c r="F195" s="501">
        <v>129.334171</v>
      </c>
      <c r="G195" s="502">
        <v>101.527339</v>
      </c>
      <c r="H195" s="502">
        <v>136.54672199999999</v>
      </c>
      <c r="I195" s="502">
        <v>136.30772400000001</v>
      </c>
    </row>
    <row r="196" spans="1:9" s="7" customFormat="1" x14ac:dyDescent="0.2">
      <c r="A196" s="478" t="s">
        <v>397</v>
      </c>
      <c r="B196" s="490" t="s">
        <v>84</v>
      </c>
      <c r="C196" s="490" t="s">
        <v>84</v>
      </c>
      <c r="D196" s="490" t="s">
        <v>84</v>
      </c>
      <c r="E196" s="490">
        <v>1.26214</v>
      </c>
      <c r="F196" s="490">
        <v>4.8776299999999999</v>
      </c>
      <c r="G196" s="267" t="s">
        <v>84</v>
      </c>
      <c r="H196" s="267">
        <v>4.2660099999999996</v>
      </c>
      <c r="I196" s="267">
        <v>4.2368959999999998</v>
      </c>
    </row>
    <row r="197" spans="1:9" x14ac:dyDescent="0.2">
      <c r="A197" s="479" t="s">
        <v>366</v>
      </c>
      <c r="B197" s="491" t="s">
        <v>84</v>
      </c>
      <c r="C197" s="491" t="s">
        <v>84</v>
      </c>
      <c r="D197" s="491">
        <v>22.507552</v>
      </c>
      <c r="E197" s="491">
        <v>2.6391000000000001E-2</v>
      </c>
      <c r="F197" s="491">
        <v>0.97966200000000003</v>
      </c>
      <c r="G197" s="492">
        <v>22.507552</v>
      </c>
      <c r="H197" s="492">
        <v>0.81840100000000005</v>
      </c>
      <c r="I197" s="492">
        <v>0.96642300000000003</v>
      </c>
    </row>
    <row r="198" spans="1:9" x14ac:dyDescent="0.2">
      <c r="A198" s="478" t="s">
        <v>367</v>
      </c>
      <c r="B198" s="490" t="s">
        <v>84</v>
      </c>
      <c r="C198" s="490" t="s">
        <v>84</v>
      </c>
      <c r="D198" s="490">
        <v>2.1632609999999999</v>
      </c>
      <c r="E198" s="490">
        <v>36.312942999999997</v>
      </c>
      <c r="F198" s="490">
        <v>41.118763000000001</v>
      </c>
      <c r="G198" s="267">
        <v>2.1632609999999999</v>
      </c>
      <c r="H198" s="267">
        <v>40.305779999999999</v>
      </c>
      <c r="I198" s="267">
        <v>40.045467000000002</v>
      </c>
    </row>
    <row r="199" spans="1:9" x14ac:dyDescent="0.2">
      <c r="A199" s="479" t="s">
        <v>368</v>
      </c>
      <c r="B199" s="491" t="s">
        <v>84</v>
      </c>
      <c r="C199" s="491" t="s">
        <v>84</v>
      </c>
      <c r="D199" s="491">
        <v>73.229821999999999</v>
      </c>
      <c r="E199" s="491">
        <v>122.1739</v>
      </c>
      <c r="F199" s="491">
        <v>71.486841999999996</v>
      </c>
      <c r="G199" s="492">
        <v>73.229821999999999</v>
      </c>
      <c r="H199" s="492">
        <v>80.061395000000005</v>
      </c>
      <c r="I199" s="492">
        <v>80.014770999999996</v>
      </c>
    </row>
    <row r="200" spans="1:9" x14ac:dyDescent="0.2">
      <c r="A200" s="478" t="s">
        <v>369</v>
      </c>
      <c r="B200" s="490" t="s">
        <v>84</v>
      </c>
      <c r="C200" s="490" t="s">
        <v>84</v>
      </c>
      <c r="D200" s="490">
        <v>3.626703</v>
      </c>
      <c r="E200" s="490">
        <v>9.3218569999999996</v>
      </c>
      <c r="F200" s="490">
        <v>6.5883580000000004</v>
      </c>
      <c r="G200" s="267">
        <v>3.626703</v>
      </c>
      <c r="H200" s="267">
        <v>7.0507739999999997</v>
      </c>
      <c r="I200" s="267">
        <v>7.027406</v>
      </c>
    </row>
    <row r="201" spans="1:9" s="47" customFormat="1" x14ac:dyDescent="0.2">
      <c r="A201" s="480" t="s">
        <v>387</v>
      </c>
      <c r="B201" s="496" t="s">
        <v>84</v>
      </c>
      <c r="C201" s="496" t="s">
        <v>84</v>
      </c>
      <c r="D201" s="496" t="s">
        <v>84</v>
      </c>
      <c r="E201" s="496">
        <v>2.872754</v>
      </c>
      <c r="F201" s="496">
        <v>4.282915</v>
      </c>
      <c r="G201" s="497" t="s">
        <v>84</v>
      </c>
      <c r="H201" s="497">
        <v>4.0443629999999997</v>
      </c>
      <c r="I201" s="497">
        <v>4.0167609999999998</v>
      </c>
    </row>
    <row r="202" spans="1:9" x14ac:dyDescent="0.2">
      <c r="A202" s="509" t="s">
        <v>370</v>
      </c>
      <c r="B202" s="510" t="s">
        <v>84</v>
      </c>
      <c r="C202" s="510" t="s">
        <v>84</v>
      </c>
      <c r="D202" s="510">
        <v>52.462944</v>
      </c>
      <c r="E202" s="510">
        <v>76.152804000000003</v>
      </c>
      <c r="F202" s="510">
        <v>39.486041999999998</v>
      </c>
      <c r="G202" s="511">
        <v>52.462944</v>
      </c>
      <c r="H202" s="511">
        <v>45.688830000000003</v>
      </c>
      <c r="I202" s="511">
        <v>45.735061999999999</v>
      </c>
    </row>
    <row r="203" spans="1:9" s="7" customFormat="1" x14ac:dyDescent="0.2">
      <c r="A203" s="480" t="s">
        <v>468</v>
      </c>
      <c r="B203" s="496" t="s">
        <v>84</v>
      </c>
      <c r="C203" s="496" t="s">
        <v>84</v>
      </c>
      <c r="D203" s="496" t="s">
        <v>84</v>
      </c>
      <c r="E203" s="496">
        <v>6.5515220000000003</v>
      </c>
      <c r="F203" s="496">
        <v>2.3526229999999999</v>
      </c>
      <c r="G203" s="497" t="s">
        <v>84</v>
      </c>
      <c r="H203" s="497">
        <v>3.0629360000000001</v>
      </c>
      <c r="I203" s="497">
        <v>3.0420319999999998</v>
      </c>
    </row>
    <row r="204" spans="1:9" x14ac:dyDescent="0.2">
      <c r="A204" s="481" t="s">
        <v>371</v>
      </c>
      <c r="B204" s="494" t="s">
        <v>84</v>
      </c>
      <c r="C204" s="494" t="s">
        <v>84</v>
      </c>
      <c r="D204" s="494">
        <v>43.720198000000003</v>
      </c>
      <c r="E204" s="494">
        <v>21.767365000000002</v>
      </c>
      <c r="F204" s="494">
        <v>15.950257000000001</v>
      </c>
      <c r="G204" s="495">
        <v>43.720198000000003</v>
      </c>
      <c r="H204" s="495">
        <v>16.934317</v>
      </c>
      <c r="I204" s="495">
        <v>17.117122999999999</v>
      </c>
    </row>
    <row r="205" spans="1:9" x14ac:dyDescent="0.2">
      <c r="A205" s="479" t="s">
        <v>372</v>
      </c>
      <c r="B205" s="491" t="s">
        <v>84</v>
      </c>
      <c r="C205" s="491" t="s">
        <v>84</v>
      </c>
      <c r="D205" s="491">
        <v>3.0066809999999999</v>
      </c>
      <c r="E205" s="491">
        <v>5.6715629999999999</v>
      </c>
      <c r="F205" s="491">
        <v>1.0109859999999999</v>
      </c>
      <c r="G205" s="492">
        <v>3.0066809999999999</v>
      </c>
      <c r="H205" s="492">
        <v>1.799399</v>
      </c>
      <c r="I205" s="492">
        <v>1.807639</v>
      </c>
    </row>
    <row r="206" spans="1:9" x14ac:dyDescent="0.2">
      <c r="A206" s="478" t="s">
        <v>373</v>
      </c>
      <c r="B206" s="490" t="s">
        <v>84</v>
      </c>
      <c r="C206" s="490" t="s">
        <v>84</v>
      </c>
      <c r="D206" s="490">
        <v>4.3991619999999996</v>
      </c>
      <c r="E206" s="490">
        <v>9.3538700000000006</v>
      </c>
      <c r="F206" s="490">
        <v>3.9882379999999999</v>
      </c>
      <c r="G206" s="267">
        <v>4.3991619999999996</v>
      </c>
      <c r="H206" s="267">
        <v>4.8959229999999998</v>
      </c>
      <c r="I206" s="267">
        <v>4.8925330000000002</v>
      </c>
    </row>
    <row r="207" spans="1:9" x14ac:dyDescent="0.2">
      <c r="A207" s="480" t="s">
        <v>374</v>
      </c>
      <c r="B207" s="496" t="s">
        <v>84</v>
      </c>
      <c r="C207" s="496" t="s">
        <v>84</v>
      </c>
      <c r="D207" s="496">
        <v>1.336903</v>
      </c>
      <c r="E207" s="496">
        <v>32.808484</v>
      </c>
      <c r="F207" s="496">
        <v>16.183938000000001</v>
      </c>
      <c r="G207" s="497">
        <v>1.336903</v>
      </c>
      <c r="H207" s="497">
        <v>18.996254</v>
      </c>
      <c r="I207" s="497">
        <v>18.875734000000001</v>
      </c>
    </row>
    <row r="208" spans="1:9" s="47" customFormat="1" x14ac:dyDescent="0.2">
      <c r="A208" s="509" t="s">
        <v>375</v>
      </c>
      <c r="B208" s="510" t="s">
        <v>84</v>
      </c>
      <c r="C208" s="510" t="s">
        <v>84</v>
      </c>
      <c r="D208" s="510">
        <v>29.666561000000002</v>
      </c>
      <c r="E208" s="510">
        <v>29.037794000000002</v>
      </c>
      <c r="F208" s="510">
        <v>43.596660999999997</v>
      </c>
      <c r="G208" s="511">
        <v>29.666561000000002</v>
      </c>
      <c r="H208" s="511">
        <v>41.133789</v>
      </c>
      <c r="I208" s="511">
        <v>41.055528000000002</v>
      </c>
    </row>
    <row r="209" spans="1:9" s="7" customFormat="1" x14ac:dyDescent="0.2">
      <c r="A209" s="776" t="s">
        <v>377</v>
      </c>
      <c r="B209" s="777" t="s">
        <v>84</v>
      </c>
      <c r="C209" s="777" t="s">
        <v>84</v>
      </c>
      <c r="D209" s="777">
        <f>SUM(D151,D155,D161,D168,D172,D176,D185,D188,D195,D202,D208)</f>
        <v>760.218209</v>
      </c>
      <c r="E209" s="777">
        <f t="shared" ref="E209:I209" si="60">SUM(E151,E155,E161,E168,E172,E176,E185,E188,E195,E202,E208)</f>
        <v>796.17863900000009</v>
      </c>
      <c r="F209" s="777">
        <f t="shared" si="60"/>
        <v>673.20018899999991</v>
      </c>
      <c r="G209" s="777">
        <f t="shared" si="60"/>
        <v>760.218209</v>
      </c>
      <c r="H209" s="777">
        <f t="shared" si="60"/>
        <v>694.00402499999996</v>
      </c>
      <c r="I209" s="777">
        <f t="shared" si="60"/>
        <v>694.455918</v>
      </c>
    </row>
    <row r="210" spans="1:9" x14ac:dyDescent="0.2">
      <c r="A210" s="513" t="s">
        <v>406</v>
      </c>
      <c r="B210" s="3"/>
      <c r="C210" s="212"/>
      <c r="D210" s="3"/>
      <c r="E210" s="3"/>
      <c r="F210" s="212"/>
      <c r="G210" s="3"/>
      <c r="H210" s="3"/>
      <c r="I210" s="3"/>
    </row>
    <row r="211" spans="1:9" x14ac:dyDescent="0.2">
      <c r="A211" s="38" t="s">
        <v>410</v>
      </c>
      <c r="B211" s="3"/>
      <c r="C211" s="212"/>
      <c r="D211" s="3"/>
      <c r="E211" s="3"/>
      <c r="F211" s="212"/>
      <c r="G211" s="3"/>
      <c r="H211" s="3"/>
      <c r="I211" s="3"/>
    </row>
    <row r="212" spans="1:9" x14ac:dyDescent="0.2">
      <c r="A212" s="242" t="s">
        <v>723</v>
      </c>
      <c r="B212" s="3"/>
      <c r="C212" s="212"/>
      <c r="D212" s="3"/>
      <c r="E212" s="3"/>
      <c r="F212" s="212"/>
      <c r="G212" s="3"/>
      <c r="H212" s="3"/>
      <c r="I212" s="3"/>
    </row>
    <row r="213" spans="1:9" x14ac:dyDescent="0.2">
      <c r="D213" s="534"/>
      <c r="E213" s="534"/>
      <c r="F213" s="534"/>
      <c r="G213" s="534"/>
      <c r="H213" s="534"/>
      <c r="I213" s="534"/>
    </row>
    <row r="214" spans="1:9" ht="87" customHeight="1" x14ac:dyDescent="0.2">
      <c r="A214" s="819" t="s">
        <v>411</v>
      </c>
      <c r="B214" s="820"/>
      <c r="C214" s="820"/>
      <c r="D214" s="820"/>
      <c r="E214" s="820"/>
      <c r="F214" s="820"/>
      <c r="G214" s="820"/>
      <c r="H214" s="820"/>
      <c r="I214" s="821"/>
    </row>
  </sheetData>
  <mergeCells count="1">
    <mergeCell ref="A214:I214"/>
  </mergeCells>
  <printOptions horizontalCentered="1" verticalCentered="1"/>
  <pageMargins left="0.70866141732283472" right="0.70866141732283472" top="0.19685039370078741" bottom="0.19685039370078741" header="0" footer="0"/>
  <pageSetup paperSize="9" scale="50" firstPageNumber="83" orientation="landscape" useFirstPageNumber="1" r:id="rId1"/>
  <headerFooter>
    <oddHeader>&amp;R&amp;12Les groupements à fiscalité propre en 2020</oddHeader>
    <oddFooter>&amp;L&amp;12Direction Générale des Collectivités Locales / DESL&amp;C&amp;12&amp;P&amp;R&amp;12Mise en ligne : avril 2022</oddFooter>
    <evenHeader>&amp;RLes groupements à fiscalité propre en 2019</evenHeader>
    <evenFooter>&amp;LDirection Générale des Collectivités Locales / DESL&amp;C84&amp;RMise en ligne : mai 2021</evenFooter>
    <firstHeader>&amp;R&amp;12Les groupements à fiscalité propre en 2019</firstHeader>
    <firstFooter>&amp;L&amp;12Direction Générale des Collectivités Locales / DESL&amp;C&amp;12 83&amp;R&amp;12Mise en ligne : mai 2021</firstFooter>
  </headerFooter>
  <rowBreaks count="2" manualBreakCount="2">
    <brk id="72" max="16383" man="1"/>
    <brk id="142"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7"/>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18" x14ac:dyDescent="0.25">
      <c r="A1" s="9" t="s">
        <v>647</v>
      </c>
    </row>
    <row r="2" spans="1:9" ht="18" x14ac:dyDescent="0.25">
      <c r="A2" s="9"/>
    </row>
    <row r="3" spans="1:9" ht="16.5" x14ac:dyDescent="0.25">
      <c r="A3" s="88" t="s">
        <v>781</v>
      </c>
    </row>
    <row r="4" spans="1:9" ht="13.5" thickBot="1" x14ac:dyDescent="0.25">
      <c r="A4" s="205"/>
      <c r="I4" s="400" t="s">
        <v>376</v>
      </c>
    </row>
    <row r="5" spans="1:9" x14ac:dyDescent="0.2">
      <c r="A5" s="204" t="s">
        <v>380</v>
      </c>
      <c r="B5" s="482" t="s">
        <v>95</v>
      </c>
      <c r="C5" s="482" t="s">
        <v>535</v>
      </c>
      <c r="D5" s="482" t="s">
        <v>97</v>
      </c>
      <c r="E5" s="482" t="s">
        <v>278</v>
      </c>
      <c r="F5" s="483">
        <v>300000</v>
      </c>
      <c r="G5" s="484" t="s">
        <v>398</v>
      </c>
      <c r="H5" s="484" t="s">
        <v>398</v>
      </c>
      <c r="I5" s="484" t="s">
        <v>389</v>
      </c>
    </row>
    <row r="6" spans="1:9" x14ac:dyDescent="0.2">
      <c r="A6" s="203"/>
      <c r="B6" s="485" t="s">
        <v>35</v>
      </c>
      <c r="C6" s="485" t="s">
        <v>35</v>
      </c>
      <c r="D6" s="485" t="s">
        <v>35</v>
      </c>
      <c r="E6" s="485" t="s">
        <v>35</v>
      </c>
      <c r="F6" s="485" t="s">
        <v>36</v>
      </c>
      <c r="G6" s="486" t="s">
        <v>600</v>
      </c>
      <c r="H6" s="486" t="s">
        <v>293</v>
      </c>
      <c r="I6" s="486" t="s">
        <v>111</v>
      </c>
    </row>
    <row r="7" spans="1:9" ht="13.5" thickBot="1" x14ac:dyDescent="0.25">
      <c r="A7" s="206"/>
      <c r="B7" s="487" t="s">
        <v>534</v>
      </c>
      <c r="C7" s="487" t="s">
        <v>99</v>
      </c>
      <c r="D7" s="487" t="s">
        <v>100</v>
      </c>
      <c r="E7" s="487" t="s">
        <v>279</v>
      </c>
      <c r="F7" s="487" t="s">
        <v>101</v>
      </c>
      <c r="G7" s="488" t="s">
        <v>293</v>
      </c>
      <c r="H7" s="488" t="s">
        <v>101</v>
      </c>
      <c r="I7" s="488" t="s">
        <v>399</v>
      </c>
    </row>
    <row r="9" spans="1:9" x14ac:dyDescent="0.2">
      <c r="A9" s="498" t="s">
        <v>333</v>
      </c>
      <c r="B9" s="499">
        <v>4.4234410000000004</v>
      </c>
      <c r="C9" s="499">
        <v>91.968626</v>
      </c>
      <c r="D9" s="499">
        <v>743.58385499999997</v>
      </c>
      <c r="E9" s="499">
        <v>1183.0907810000001</v>
      </c>
      <c r="F9" s="499">
        <v>74.284150999999994</v>
      </c>
      <c r="G9" s="500">
        <v>839.97592199999997</v>
      </c>
      <c r="H9" s="500">
        <v>1257.3749330000001</v>
      </c>
      <c r="I9" s="500">
        <v>2097.3508539999998</v>
      </c>
    </row>
    <row r="10" spans="1:9" x14ac:dyDescent="0.2">
      <c r="A10" s="478" t="s">
        <v>334</v>
      </c>
      <c r="B10" s="490">
        <v>4.1497840000000004</v>
      </c>
      <c r="C10" s="490">
        <v>86.513362000000001</v>
      </c>
      <c r="D10" s="490">
        <v>713.07508399999995</v>
      </c>
      <c r="E10" s="490">
        <v>1118.449932</v>
      </c>
      <c r="F10" s="490">
        <v>68.372727999999995</v>
      </c>
      <c r="G10" s="267">
        <v>803.73823000000004</v>
      </c>
      <c r="H10" s="267">
        <v>1186.82266</v>
      </c>
      <c r="I10" s="267">
        <v>1990.56089</v>
      </c>
    </row>
    <row r="11" spans="1:9" x14ac:dyDescent="0.2">
      <c r="A11" s="479" t="s">
        <v>335</v>
      </c>
      <c r="B11" s="491">
        <v>0.27365699999999998</v>
      </c>
      <c r="C11" s="491">
        <v>3.1209980000000002</v>
      </c>
      <c r="D11" s="491">
        <v>29.918962000000001</v>
      </c>
      <c r="E11" s="491">
        <v>50.968667000000003</v>
      </c>
      <c r="F11" s="491">
        <v>4.9285750000000004</v>
      </c>
      <c r="G11" s="492">
        <v>33.313617000000001</v>
      </c>
      <c r="H11" s="492">
        <v>55.897241000000001</v>
      </c>
      <c r="I11" s="492">
        <v>89.210858000000002</v>
      </c>
    </row>
    <row r="12" spans="1:9" x14ac:dyDescent="0.2">
      <c r="A12" s="478" t="s">
        <v>774</v>
      </c>
      <c r="B12" s="490" t="s">
        <v>84</v>
      </c>
      <c r="C12" s="490">
        <v>7.7377000000000001E-2</v>
      </c>
      <c r="D12" s="490">
        <v>0.57615700000000003</v>
      </c>
      <c r="E12" s="490">
        <v>1.913872</v>
      </c>
      <c r="F12" s="490">
        <v>0.98284800000000005</v>
      </c>
      <c r="G12" s="267">
        <v>0.65353300000000003</v>
      </c>
      <c r="H12" s="267">
        <v>2.8967209999999999</v>
      </c>
      <c r="I12" s="267">
        <v>3.5502539999999998</v>
      </c>
    </row>
    <row r="13" spans="1:9" x14ac:dyDescent="0.2">
      <c r="A13" s="477" t="s">
        <v>336</v>
      </c>
      <c r="B13" s="501">
        <v>1.465112</v>
      </c>
      <c r="C13" s="501">
        <v>15.292687000000001</v>
      </c>
      <c r="D13" s="501">
        <v>159.86837399999999</v>
      </c>
      <c r="E13" s="501">
        <v>276.37917399999998</v>
      </c>
      <c r="F13" s="501">
        <v>14.838206</v>
      </c>
      <c r="G13" s="502">
        <v>176.62617299999999</v>
      </c>
      <c r="H13" s="502">
        <v>291.21737999999999</v>
      </c>
      <c r="I13" s="502">
        <v>467.84355199999999</v>
      </c>
    </row>
    <row r="14" spans="1:9" x14ac:dyDescent="0.2">
      <c r="A14" s="478" t="s">
        <v>337</v>
      </c>
      <c r="B14" s="490">
        <v>0.142237</v>
      </c>
      <c r="C14" s="490">
        <v>7.9380000000000006E-2</v>
      </c>
      <c r="D14" s="490">
        <v>9.0507500000000007</v>
      </c>
      <c r="E14" s="490">
        <v>24.734860999999999</v>
      </c>
      <c r="F14" s="490">
        <v>5.5634930000000002</v>
      </c>
      <c r="G14" s="267">
        <v>9.2723669999999991</v>
      </c>
      <c r="H14" s="267">
        <v>30.298354</v>
      </c>
      <c r="I14" s="267">
        <v>39.570720999999999</v>
      </c>
    </row>
    <row r="15" spans="1:9" x14ac:dyDescent="0.2">
      <c r="A15" s="479" t="s">
        <v>338</v>
      </c>
      <c r="B15" s="491">
        <v>1.0600799999999999</v>
      </c>
      <c r="C15" s="491">
        <v>14.969559</v>
      </c>
      <c r="D15" s="491">
        <v>145.579992</v>
      </c>
      <c r="E15" s="491">
        <v>232.97863699999999</v>
      </c>
      <c r="F15" s="491">
        <v>9.2619009999999999</v>
      </c>
      <c r="G15" s="492">
        <v>161.60963100000001</v>
      </c>
      <c r="H15" s="492">
        <v>242.24053900000001</v>
      </c>
      <c r="I15" s="492">
        <v>403.85016999999999</v>
      </c>
    </row>
    <row r="16" spans="1:9" x14ac:dyDescent="0.2">
      <c r="A16" s="478" t="s">
        <v>339</v>
      </c>
      <c r="B16" s="490">
        <v>0.196044</v>
      </c>
      <c r="C16" s="490">
        <v>0.24374799999999999</v>
      </c>
      <c r="D16" s="490">
        <v>2.4875569999999998</v>
      </c>
      <c r="E16" s="490">
        <v>6.5611439999999996</v>
      </c>
      <c r="F16" s="490">
        <v>1.2810999999999999E-2</v>
      </c>
      <c r="G16" s="267">
        <v>2.927349</v>
      </c>
      <c r="H16" s="267">
        <v>6.5739549999999998</v>
      </c>
      <c r="I16" s="267">
        <v>9.5013039999999993</v>
      </c>
    </row>
    <row r="17" spans="1:9" x14ac:dyDescent="0.2">
      <c r="A17" s="493" t="s">
        <v>340</v>
      </c>
      <c r="B17" s="491">
        <v>6.6751000000000005E-2</v>
      </c>
      <c r="C17" s="491" t="s">
        <v>84</v>
      </c>
      <c r="D17" s="491">
        <v>2.7500110000000002</v>
      </c>
      <c r="E17" s="491">
        <v>5.1509710000000002</v>
      </c>
      <c r="F17" s="491" t="s">
        <v>84</v>
      </c>
      <c r="G17" s="492">
        <v>2.8167620000000002</v>
      </c>
      <c r="H17" s="492">
        <v>5.1509710000000002</v>
      </c>
      <c r="I17" s="492">
        <v>7.967733</v>
      </c>
    </row>
    <row r="18" spans="1:9" x14ac:dyDescent="0.2">
      <c r="A18" s="503" t="s">
        <v>341</v>
      </c>
      <c r="B18" s="504">
        <v>3.3883779999999999</v>
      </c>
      <c r="C18" s="504">
        <v>15.967288999999999</v>
      </c>
      <c r="D18" s="504">
        <v>71.721209000000002</v>
      </c>
      <c r="E18" s="504">
        <v>121.74037800000001</v>
      </c>
      <c r="F18" s="504">
        <v>4.724564</v>
      </c>
      <c r="G18" s="505">
        <v>91.076876999999996</v>
      </c>
      <c r="H18" s="505">
        <v>126.46494300000001</v>
      </c>
      <c r="I18" s="505">
        <v>217.541819</v>
      </c>
    </row>
    <row r="19" spans="1:9" x14ac:dyDescent="0.2">
      <c r="A19" s="479" t="s">
        <v>391</v>
      </c>
      <c r="B19" s="491">
        <v>0.27705000000000002</v>
      </c>
      <c r="C19" s="491">
        <v>0.85639100000000001</v>
      </c>
      <c r="D19" s="491">
        <v>7.98665</v>
      </c>
      <c r="E19" s="491">
        <v>2.2925810000000002</v>
      </c>
      <c r="F19" s="491" t="s">
        <v>84</v>
      </c>
      <c r="G19" s="492">
        <v>9.1200910000000004</v>
      </c>
      <c r="H19" s="492">
        <v>2.2925810000000002</v>
      </c>
      <c r="I19" s="492">
        <v>11.412672000000001</v>
      </c>
    </row>
    <row r="20" spans="1:9" x14ac:dyDescent="0.2">
      <c r="A20" s="478" t="s">
        <v>343</v>
      </c>
      <c r="B20" s="490">
        <v>2.3787029999999998</v>
      </c>
      <c r="C20" s="490">
        <v>5.8298860000000001</v>
      </c>
      <c r="D20" s="490">
        <v>30.478539999999999</v>
      </c>
      <c r="E20" s="490">
        <v>20.163070999999999</v>
      </c>
      <c r="F20" s="490">
        <v>1.7899999999999999E-4</v>
      </c>
      <c r="G20" s="267">
        <v>38.687130000000003</v>
      </c>
      <c r="H20" s="267">
        <v>20.163250000000001</v>
      </c>
      <c r="I20" s="267">
        <v>58.850380000000001</v>
      </c>
    </row>
    <row r="21" spans="1:9" x14ac:dyDescent="0.2">
      <c r="A21" s="493" t="s">
        <v>344</v>
      </c>
      <c r="B21" s="491" t="s">
        <v>84</v>
      </c>
      <c r="C21" s="491" t="s">
        <v>84</v>
      </c>
      <c r="D21" s="491">
        <v>0.71760000000000002</v>
      </c>
      <c r="E21" s="491">
        <v>4.8536000000000003E-2</v>
      </c>
      <c r="F21" s="491">
        <v>0.876363</v>
      </c>
      <c r="G21" s="492">
        <v>0.71760000000000002</v>
      </c>
      <c r="H21" s="492">
        <v>0.92489900000000003</v>
      </c>
      <c r="I21" s="492">
        <v>1.6424989999999999</v>
      </c>
    </row>
    <row r="22" spans="1:9" x14ac:dyDescent="0.2">
      <c r="A22" s="478" t="s">
        <v>345</v>
      </c>
      <c r="B22" s="490" t="s">
        <v>84</v>
      </c>
      <c r="C22" s="490">
        <v>0.37273400000000001</v>
      </c>
      <c r="D22" s="490">
        <v>8.4186709999999998</v>
      </c>
      <c r="E22" s="490">
        <v>30.452867000000001</v>
      </c>
      <c r="F22" s="490">
        <v>1.8733</v>
      </c>
      <c r="G22" s="267">
        <v>8.7914049999999992</v>
      </c>
      <c r="H22" s="267">
        <v>32.326166999999998</v>
      </c>
      <c r="I22" s="267">
        <v>41.117572000000003</v>
      </c>
    </row>
    <row r="23" spans="1:9" x14ac:dyDescent="0.2">
      <c r="A23" s="479" t="s">
        <v>346</v>
      </c>
      <c r="B23" s="491">
        <v>0.66209799999999996</v>
      </c>
      <c r="C23" s="491">
        <v>8.3642570000000003</v>
      </c>
      <c r="D23" s="491">
        <v>12.605212999999999</v>
      </c>
      <c r="E23" s="491">
        <v>55.887098999999999</v>
      </c>
      <c r="F23" s="491">
        <v>1.825034</v>
      </c>
      <c r="G23" s="492">
        <v>21.631568000000001</v>
      </c>
      <c r="H23" s="492">
        <v>57.712133000000001</v>
      </c>
      <c r="I23" s="492">
        <v>79.343700999999996</v>
      </c>
    </row>
    <row r="24" spans="1:9" x14ac:dyDescent="0.2">
      <c r="A24" s="478" t="s">
        <v>347</v>
      </c>
      <c r="B24" s="490">
        <v>7.0527000000000006E-2</v>
      </c>
      <c r="C24" s="490">
        <v>0.54402099999999998</v>
      </c>
      <c r="D24" s="490">
        <v>11.510228</v>
      </c>
      <c r="E24" s="490">
        <v>12.896224999999999</v>
      </c>
      <c r="F24" s="490">
        <v>0.14968699999999999</v>
      </c>
      <c r="G24" s="267">
        <v>12.124776000000001</v>
      </c>
      <c r="H24" s="267">
        <v>13.045912</v>
      </c>
      <c r="I24" s="267">
        <v>25.170687999999998</v>
      </c>
    </row>
    <row r="25" spans="1:9" x14ac:dyDescent="0.2">
      <c r="A25" s="477" t="s">
        <v>348</v>
      </c>
      <c r="B25" s="501">
        <v>2.2635930000000002</v>
      </c>
      <c r="C25" s="501">
        <v>29.867144</v>
      </c>
      <c r="D25" s="501">
        <v>202.104184</v>
      </c>
      <c r="E25" s="501">
        <v>432.60981600000002</v>
      </c>
      <c r="F25" s="501">
        <v>60.730161000000003</v>
      </c>
      <c r="G25" s="502">
        <v>234.23492100000001</v>
      </c>
      <c r="H25" s="502">
        <v>493.33997699999998</v>
      </c>
      <c r="I25" s="502">
        <v>727.57489799999996</v>
      </c>
    </row>
    <row r="26" spans="1:9" s="47" customFormat="1" x14ac:dyDescent="0.2">
      <c r="A26" s="481" t="s">
        <v>392</v>
      </c>
      <c r="B26" s="494" t="s">
        <v>84</v>
      </c>
      <c r="C26" s="494">
        <v>1.328937</v>
      </c>
      <c r="D26" s="494">
        <v>11.353332</v>
      </c>
      <c r="E26" s="494">
        <v>35.889294</v>
      </c>
      <c r="F26" s="494">
        <v>3.7135120000000001</v>
      </c>
      <c r="G26" s="495">
        <v>12.682268000000001</v>
      </c>
      <c r="H26" s="495">
        <v>39.602806000000001</v>
      </c>
      <c r="I26" s="495">
        <v>52.285074999999999</v>
      </c>
    </row>
    <row r="27" spans="1:9" s="7" customFormat="1" x14ac:dyDescent="0.2">
      <c r="A27" s="479" t="s">
        <v>349</v>
      </c>
      <c r="B27" s="491">
        <v>1.4844679999999999</v>
      </c>
      <c r="C27" s="491">
        <v>15.082719000000001</v>
      </c>
      <c r="D27" s="491">
        <v>115.103505</v>
      </c>
      <c r="E27" s="491">
        <v>248.077968</v>
      </c>
      <c r="F27" s="491">
        <v>40.193381000000002</v>
      </c>
      <c r="G27" s="492">
        <v>131.670692</v>
      </c>
      <c r="H27" s="492">
        <v>288.27134999999998</v>
      </c>
      <c r="I27" s="492">
        <v>419.94204100000002</v>
      </c>
    </row>
    <row r="28" spans="1:9" x14ac:dyDescent="0.2">
      <c r="A28" s="481" t="s">
        <v>350</v>
      </c>
      <c r="B28" s="494">
        <v>0.77912499999999996</v>
      </c>
      <c r="C28" s="494">
        <v>11.77544</v>
      </c>
      <c r="D28" s="494">
        <v>75.645936000000006</v>
      </c>
      <c r="E28" s="494">
        <v>145.49468999999999</v>
      </c>
      <c r="F28" s="494">
        <v>16.823267999999999</v>
      </c>
      <c r="G28" s="495">
        <v>88.200501000000003</v>
      </c>
      <c r="H28" s="495">
        <v>162.317958</v>
      </c>
      <c r="I28" s="495">
        <v>250.51845900000001</v>
      </c>
    </row>
    <row r="29" spans="1:9" s="47" customFormat="1" x14ac:dyDescent="0.2">
      <c r="A29" s="477" t="s">
        <v>351</v>
      </c>
      <c r="B29" s="501">
        <v>2.7389290000000002</v>
      </c>
      <c r="C29" s="501">
        <v>36.055754999999998</v>
      </c>
      <c r="D29" s="501">
        <v>252.69270499999999</v>
      </c>
      <c r="E29" s="501">
        <v>332.614619</v>
      </c>
      <c r="F29" s="501">
        <v>31.776803999999998</v>
      </c>
      <c r="G29" s="502">
        <v>291.48738900000001</v>
      </c>
      <c r="H29" s="502">
        <v>364.39142299999997</v>
      </c>
      <c r="I29" s="502">
        <v>655.87881200000004</v>
      </c>
    </row>
    <row r="30" spans="1:9" x14ac:dyDescent="0.2">
      <c r="A30" s="478" t="s">
        <v>393</v>
      </c>
      <c r="B30" s="490">
        <v>0.13097200000000001</v>
      </c>
      <c r="C30" s="490">
        <v>2.57097</v>
      </c>
      <c r="D30" s="490">
        <v>12.366422999999999</v>
      </c>
      <c r="E30" s="490">
        <v>47.942875999999998</v>
      </c>
      <c r="F30" s="490">
        <v>0.36920199999999997</v>
      </c>
      <c r="G30" s="267">
        <v>15.068364000000001</v>
      </c>
      <c r="H30" s="267">
        <v>48.312078999999997</v>
      </c>
      <c r="I30" s="267">
        <v>63.380443</v>
      </c>
    </row>
    <row r="31" spans="1:9" s="7" customFormat="1" x14ac:dyDescent="0.2">
      <c r="A31" s="479" t="s">
        <v>352</v>
      </c>
      <c r="B31" s="491">
        <v>2.364366</v>
      </c>
      <c r="C31" s="491">
        <v>18.661608000000001</v>
      </c>
      <c r="D31" s="491">
        <v>166.37317200000001</v>
      </c>
      <c r="E31" s="491">
        <v>239.69847899999999</v>
      </c>
      <c r="F31" s="491">
        <v>29.367372</v>
      </c>
      <c r="G31" s="492">
        <v>187.399145</v>
      </c>
      <c r="H31" s="492">
        <v>269.06585100000001</v>
      </c>
      <c r="I31" s="492">
        <v>456.46499599999999</v>
      </c>
    </row>
    <row r="32" spans="1:9" s="47" customFormat="1" x14ac:dyDescent="0.2">
      <c r="A32" s="478" t="s">
        <v>353</v>
      </c>
      <c r="B32" s="490">
        <v>0.243591</v>
      </c>
      <c r="C32" s="490">
        <v>13.899914000000001</v>
      </c>
      <c r="D32" s="490">
        <v>73.949646000000001</v>
      </c>
      <c r="E32" s="490">
        <v>42.783102999999997</v>
      </c>
      <c r="F32" s="490">
        <v>2.0402290000000001</v>
      </c>
      <c r="G32" s="267">
        <v>88.093151000000006</v>
      </c>
      <c r="H32" s="267">
        <v>44.823332000000001</v>
      </c>
      <c r="I32" s="267">
        <v>132.916483</v>
      </c>
    </row>
    <row r="33" spans="1:9" s="47" customFormat="1" x14ac:dyDescent="0.2">
      <c r="A33" s="479" t="s">
        <v>646</v>
      </c>
      <c r="B33" s="491" t="s">
        <v>84</v>
      </c>
      <c r="C33" s="491" t="s">
        <v>84</v>
      </c>
      <c r="D33" s="491" t="s">
        <v>84</v>
      </c>
      <c r="E33" s="491">
        <v>9.8863999999999994E-2</v>
      </c>
      <c r="F33" s="491" t="s">
        <v>84</v>
      </c>
      <c r="G33" s="492" t="s">
        <v>84</v>
      </c>
      <c r="H33" s="492">
        <v>9.8863999999999994E-2</v>
      </c>
      <c r="I33" s="492">
        <v>9.8863999999999994E-2</v>
      </c>
    </row>
    <row r="34" spans="1:9" s="7" customFormat="1" x14ac:dyDescent="0.2">
      <c r="A34" s="503" t="s">
        <v>354</v>
      </c>
      <c r="B34" s="504">
        <v>3.2399170000000002</v>
      </c>
      <c r="C34" s="504">
        <v>42.254818</v>
      </c>
      <c r="D34" s="504">
        <v>270.68656800000002</v>
      </c>
      <c r="E34" s="504">
        <v>296.9726</v>
      </c>
      <c r="F34" s="504">
        <v>23.315861999999999</v>
      </c>
      <c r="G34" s="505">
        <v>316.18130400000001</v>
      </c>
      <c r="H34" s="505">
        <v>320.28846099999998</v>
      </c>
      <c r="I34" s="505">
        <v>636.46976500000005</v>
      </c>
    </row>
    <row r="35" spans="1:9" s="7" customFormat="1" x14ac:dyDescent="0.2">
      <c r="A35" s="479" t="s">
        <v>394</v>
      </c>
      <c r="B35" s="491">
        <v>0.21479300000000001</v>
      </c>
      <c r="C35" s="491">
        <v>3.544578</v>
      </c>
      <c r="D35" s="491">
        <v>33.170651999999997</v>
      </c>
      <c r="E35" s="491">
        <v>49.953336</v>
      </c>
      <c r="F35" s="491">
        <v>3.8620559999999999</v>
      </c>
      <c r="G35" s="492">
        <v>36.930022000000001</v>
      </c>
      <c r="H35" s="492">
        <v>53.815392000000003</v>
      </c>
      <c r="I35" s="492">
        <v>90.745413999999997</v>
      </c>
    </row>
    <row r="36" spans="1:9" x14ac:dyDescent="0.2">
      <c r="A36" s="481" t="s">
        <v>355</v>
      </c>
      <c r="B36" s="494">
        <v>0.01</v>
      </c>
      <c r="C36" s="494">
        <v>0.61677700000000002</v>
      </c>
      <c r="D36" s="494">
        <v>4.9984979999999997</v>
      </c>
      <c r="E36" s="494">
        <v>4.1029840000000002</v>
      </c>
      <c r="F36" s="494">
        <v>1.0793000000000001E-2</v>
      </c>
      <c r="G36" s="495">
        <v>5.6252740000000001</v>
      </c>
      <c r="H36" s="495">
        <v>4.1137769999999998</v>
      </c>
      <c r="I36" s="495">
        <v>9.7390509999999999</v>
      </c>
    </row>
    <row r="37" spans="1:9" x14ac:dyDescent="0.2">
      <c r="A37" s="480" t="s">
        <v>596</v>
      </c>
      <c r="B37" s="491">
        <v>2.5101</v>
      </c>
      <c r="C37" s="491">
        <v>32.012661000000001</v>
      </c>
      <c r="D37" s="491">
        <v>149.96600900000001</v>
      </c>
      <c r="E37" s="491">
        <v>150.37796499999999</v>
      </c>
      <c r="F37" s="491">
        <v>12.823126</v>
      </c>
      <c r="G37" s="492">
        <v>184.48876899999999</v>
      </c>
      <c r="H37" s="492">
        <v>163.20109099999999</v>
      </c>
      <c r="I37" s="492">
        <v>347.68986100000001</v>
      </c>
    </row>
    <row r="38" spans="1:9" x14ac:dyDescent="0.2">
      <c r="A38" s="481" t="s">
        <v>356</v>
      </c>
      <c r="B38" s="490" t="s">
        <v>84</v>
      </c>
      <c r="C38" s="490" t="s">
        <v>84</v>
      </c>
      <c r="D38" s="490">
        <v>1.39897</v>
      </c>
      <c r="E38" s="490">
        <v>9.7552E-2</v>
      </c>
      <c r="F38" s="490">
        <v>2.5305000000000001E-2</v>
      </c>
      <c r="G38" s="267">
        <v>1.39897</v>
      </c>
      <c r="H38" s="267">
        <v>0.12285699999999999</v>
      </c>
      <c r="I38" s="267">
        <v>1.521827</v>
      </c>
    </row>
    <row r="39" spans="1:9" x14ac:dyDescent="0.2">
      <c r="A39" s="480" t="s">
        <v>357</v>
      </c>
      <c r="B39" s="496">
        <v>3.7199999999999997E-2</v>
      </c>
      <c r="C39" s="496">
        <v>1.613858</v>
      </c>
      <c r="D39" s="496">
        <v>8.5006109999999993</v>
      </c>
      <c r="E39" s="496">
        <v>37.286152000000001</v>
      </c>
      <c r="F39" s="496">
        <v>0.45704</v>
      </c>
      <c r="G39" s="497">
        <v>10.151668000000001</v>
      </c>
      <c r="H39" s="497">
        <v>37.743192000000001</v>
      </c>
      <c r="I39" s="497">
        <v>47.894860999999999</v>
      </c>
    </row>
    <row r="40" spans="1:9" s="47" customFormat="1" x14ac:dyDescent="0.2">
      <c r="A40" s="481" t="s">
        <v>358</v>
      </c>
      <c r="B40" s="494">
        <v>0.46782499999999999</v>
      </c>
      <c r="C40" s="494">
        <v>3.8373590000000002</v>
      </c>
      <c r="D40" s="494">
        <v>72.601979</v>
      </c>
      <c r="E40" s="494">
        <v>54.115917000000003</v>
      </c>
      <c r="F40" s="494">
        <v>6.1375419999999998</v>
      </c>
      <c r="G40" s="495">
        <v>76.907163999999995</v>
      </c>
      <c r="H40" s="495">
        <v>60.253458999999999</v>
      </c>
      <c r="I40" s="495">
        <v>137.16062400000001</v>
      </c>
    </row>
    <row r="41" spans="1:9" s="7" customFormat="1" x14ac:dyDescent="0.2">
      <c r="A41" s="506" t="s">
        <v>409</v>
      </c>
      <c r="B41" s="507" t="s">
        <v>84</v>
      </c>
      <c r="C41" s="507">
        <v>2.6481349999999999</v>
      </c>
      <c r="D41" s="507">
        <v>26.073902</v>
      </c>
      <c r="E41" s="507">
        <v>33.394545999999998</v>
      </c>
      <c r="F41" s="507">
        <v>2.8054410000000001</v>
      </c>
      <c r="G41" s="508">
        <v>28.722038000000001</v>
      </c>
      <c r="H41" s="508">
        <v>36.199987</v>
      </c>
      <c r="I41" s="508">
        <v>64.922025000000005</v>
      </c>
    </row>
    <row r="42" spans="1:9" x14ac:dyDescent="0.2">
      <c r="A42" s="481" t="s">
        <v>395</v>
      </c>
      <c r="B42" s="494" t="s">
        <v>84</v>
      </c>
      <c r="C42" s="494">
        <v>1.7770729999999999</v>
      </c>
      <c r="D42" s="494">
        <v>20.186297</v>
      </c>
      <c r="E42" s="494">
        <v>22.548929999999999</v>
      </c>
      <c r="F42" s="494">
        <v>2.8054410000000001</v>
      </c>
      <c r="G42" s="495">
        <v>21.963369</v>
      </c>
      <c r="H42" s="495">
        <v>25.354371</v>
      </c>
      <c r="I42" s="495">
        <v>47.317740000000001</v>
      </c>
    </row>
    <row r="43" spans="1:9" s="47" customFormat="1" x14ac:dyDescent="0.2">
      <c r="A43" s="480" t="s">
        <v>467</v>
      </c>
      <c r="B43" s="496" t="s">
        <v>84</v>
      </c>
      <c r="C43" s="496">
        <v>0.86956299999999997</v>
      </c>
      <c r="D43" s="496">
        <v>5.8876059999999999</v>
      </c>
      <c r="E43" s="496">
        <v>10.214359999999999</v>
      </c>
      <c r="F43" s="496" t="s">
        <v>84</v>
      </c>
      <c r="G43" s="497">
        <v>6.7571690000000002</v>
      </c>
      <c r="H43" s="497">
        <v>10.214359999999999</v>
      </c>
      <c r="I43" s="497">
        <v>16.971527999999999</v>
      </c>
    </row>
    <row r="44" spans="1:9" s="7" customFormat="1" x14ac:dyDescent="0.2">
      <c r="A44" s="509" t="s">
        <v>359</v>
      </c>
      <c r="B44" s="510">
        <v>7.1643109999999997</v>
      </c>
      <c r="C44" s="510">
        <v>84.883235999999997</v>
      </c>
      <c r="D44" s="510">
        <v>847.91799900000001</v>
      </c>
      <c r="E44" s="510">
        <v>1586.11167</v>
      </c>
      <c r="F44" s="510">
        <v>255.93718699999999</v>
      </c>
      <c r="G44" s="511">
        <v>939.96554600000002</v>
      </c>
      <c r="H44" s="511">
        <v>1842.0488559999999</v>
      </c>
      <c r="I44" s="511">
        <v>2782.0144019999998</v>
      </c>
    </row>
    <row r="45" spans="1:9" x14ac:dyDescent="0.2">
      <c r="A45" s="480" t="s">
        <v>396</v>
      </c>
      <c r="B45" s="496">
        <v>1.64768</v>
      </c>
      <c r="C45" s="496">
        <v>7.5351629999999998</v>
      </c>
      <c r="D45" s="496">
        <v>101.08783699999999</v>
      </c>
      <c r="E45" s="496">
        <v>171.505099</v>
      </c>
      <c r="F45" s="496">
        <v>11.856137</v>
      </c>
      <c r="G45" s="497">
        <v>110.270681</v>
      </c>
      <c r="H45" s="497">
        <v>183.36123599999999</v>
      </c>
      <c r="I45" s="497">
        <v>293.63191699999999</v>
      </c>
    </row>
    <row r="46" spans="1:9" s="7" customFormat="1" x14ac:dyDescent="0.2">
      <c r="A46" s="481" t="s">
        <v>360</v>
      </c>
      <c r="B46" s="494">
        <v>0.51429100000000005</v>
      </c>
      <c r="C46" s="494">
        <v>4.044651</v>
      </c>
      <c r="D46" s="494">
        <v>52.389446</v>
      </c>
      <c r="E46" s="494">
        <v>94.914814000000007</v>
      </c>
      <c r="F46" s="494">
        <v>22.890196</v>
      </c>
      <c r="G46" s="495">
        <v>56.948388000000001</v>
      </c>
      <c r="H46" s="495">
        <v>117.80501</v>
      </c>
      <c r="I46" s="495">
        <v>174.753398</v>
      </c>
    </row>
    <row r="47" spans="1:9" x14ac:dyDescent="0.2">
      <c r="A47" s="480" t="s">
        <v>361</v>
      </c>
      <c r="B47" s="496">
        <v>3.559361</v>
      </c>
      <c r="C47" s="496">
        <v>57.924689000000001</v>
      </c>
      <c r="D47" s="496">
        <v>575.10530400000005</v>
      </c>
      <c r="E47" s="496">
        <v>1099.766625</v>
      </c>
      <c r="F47" s="496">
        <v>181.06086400000001</v>
      </c>
      <c r="G47" s="497">
        <v>636.58935399999996</v>
      </c>
      <c r="H47" s="497">
        <v>1280.827489</v>
      </c>
      <c r="I47" s="497">
        <v>1917.416843</v>
      </c>
    </row>
    <row r="48" spans="1:9" s="47" customFormat="1" x14ac:dyDescent="0.2">
      <c r="A48" s="478" t="s">
        <v>362</v>
      </c>
      <c r="B48" s="490">
        <v>0.55002399999999996</v>
      </c>
      <c r="C48" s="490">
        <v>0.90470300000000003</v>
      </c>
      <c r="D48" s="490">
        <v>13.168219000000001</v>
      </c>
      <c r="E48" s="490">
        <v>30.363534000000001</v>
      </c>
      <c r="F48" s="490">
        <v>14.047332000000001</v>
      </c>
      <c r="G48" s="267">
        <v>14.622946000000001</v>
      </c>
      <c r="H48" s="267">
        <v>44.410867000000003</v>
      </c>
      <c r="I48" s="267">
        <v>59.033811999999998</v>
      </c>
    </row>
    <row r="49" spans="1:9" s="47" customFormat="1" x14ac:dyDescent="0.2">
      <c r="A49" s="479" t="s">
        <v>363</v>
      </c>
      <c r="B49" s="491">
        <v>0.72570299999999999</v>
      </c>
      <c r="C49" s="491">
        <v>1.5343960000000001</v>
      </c>
      <c r="D49" s="491">
        <v>26.826053999999999</v>
      </c>
      <c r="E49" s="491">
        <v>30.617563000000001</v>
      </c>
      <c r="F49" s="491">
        <v>13.181832</v>
      </c>
      <c r="G49" s="492">
        <v>29.086151999999998</v>
      </c>
      <c r="H49" s="492">
        <v>43.799394999999997</v>
      </c>
      <c r="I49" s="492">
        <v>72.885547000000003</v>
      </c>
    </row>
    <row r="50" spans="1:9" s="47" customFormat="1" x14ac:dyDescent="0.2">
      <c r="A50" s="478" t="s">
        <v>364</v>
      </c>
      <c r="B50" s="490">
        <v>0.16725200000000001</v>
      </c>
      <c r="C50" s="490">
        <v>7.4559819999999997</v>
      </c>
      <c r="D50" s="490">
        <v>79.094555</v>
      </c>
      <c r="E50" s="490">
        <v>132.668713</v>
      </c>
      <c r="F50" s="490">
        <v>12.900824999999999</v>
      </c>
      <c r="G50" s="267">
        <v>86.717789999999994</v>
      </c>
      <c r="H50" s="267">
        <v>145.56953799999999</v>
      </c>
      <c r="I50" s="267">
        <v>232.287327</v>
      </c>
    </row>
    <row r="51" spans="1:9" s="7" customFormat="1" x14ac:dyDescent="0.2">
      <c r="A51" s="477" t="s">
        <v>365</v>
      </c>
      <c r="B51" s="501">
        <v>0.588279</v>
      </c>
      <c r="C51" s="501">
        <v>20.555218</v>
      </c>
      <c r="D51" s="501">
        <v>215.923224</v>
      </c>
      <c r="E51" s="501">
        <v>378.08750900000001</v>
      </c>
      <c r="F51" s="501">
        <v>52.702956</v>
      </c>
      <c r="G51" s="502">
        <v>237.066721</v>
      </c>
      <c r="H51" s="502">
        <v>430.79046499999998</v>
      </c>
      <c r="I51" s="502">
        <v>667.85718599999996</v>
      </c>
    </row>
    <row r="52" spans="1:9" s="7" customFormat="1" x14ac:dyDescent="0.2">
      <c r="A52" s="478" t="s">
        <v>397</v>
      </c>
      <c r="B52" s="490" t="s">
        <v>84</v>
      </c>
      <c r="C52" s="490" t="s">
        <v>84</v>
      </c>
      <c r="D52" s="490">
        <v>0.42402600000000001</v>
      </c>
      <c r="E52" s="490" t="s">
        <v>84</v>
      </c>
      <c r="F52" s="490" t="s">
        <v>84</v>
      </c>
      <c r="G52" s="267">
        <v>0.42402600000000001</v>
      </c>
      <c r="H52" s="267" t="s">
        <v>84</v>
      </c>
      <c r="I52" s="267">
        <v>0.42402600000000001</v>
      </c>
    </row>
    <row r="53" spans="1:9" x14ac:dyDescent="0.2">
      <c r="A53" s="479" t="s">
        <v>366</v>
      </c>
      <c r="B53" s="491">
        <v>0.109366</v>
      </c>
      <c r="C53" s="491">
        <v>3.2466050000000002</v>
      </c>
      <c r="D53" s="491">
        <v>27.802368999999999</v>
      </c>
      <c r="E53" s="491">
        <v>45.702269999999999</v>
      </c>
      <c r="F53" s="491" t="s">
        <v>84</v>
      </c>
      <c r="G53" s="492">
        <v>31.158339999999999</v>
      </c>
      <c r="H53" s="492">
        <v>45.702269999999999</v>
      </c>
      <c r="I53" s="492">
        <v>76.860609999999994</v>
      </c>
    </row>
    <row r="54" spans="1:9" s="47" customFormat="1" x14ac:dyDescent="0.2">
      <c r="A54" s="478" t="s">
        <v>367</v>
      </c>
      <c r="B54" s="490" t="s">
        <v>84</v>
      </c>
      <c r="C54" s="490">
        <v>7.062068</v>
      </c>
      <c r="D54" s="490">
        <v>139.94108700000001</v>
      </c>
      <c r="E54" s="490">
        <v>271.83817299999998</v>
      </c>
      <c r="F54" s="490">
        <v>40.143504999999998</v>
      </c>
      <c r="G54" s="267">
        <v>147.00315499999999</v>
      </c>
      <c r="H54" s="267">
        <v>311.98167799999999</v>
      </c>
      <c r="I54" s="267">
        <v>458.98483399999998</v>
      </c>
    </row>
    <row r="55" spans="1:9" s="47" customFormat="1" x14ac:dyDescent="0.2">
      <c r="A55" s="479" t="s">
        <v>368</v>
      </c>
      <c r="B55" s="496">
        <v>0.431369</v>
      </c>
      <c r="C55" s="496">
        <v>9.8164029999999993</v>
      </c>
      <c r="D55" s="496">
        <v>45.349276000000003</v>
      </c>
      <c r="E55" s="496">
        <v>56.93994</v>
      </c>
      <c r="F55" s="496">
        <v>12.044283999999999</v>
      </c>
      <c r="G55" s="497">
        <v>55.597048000000001</v>
      </c>
      <c r="H55" s="497">
        <v>68.984223999999998</v>
      </c>
      <c r="I55" s="497">
        <v>124.581272</v>
      </c>
    </row>
    <row r="56" spans="1:9" s="47" customFormat="1" x14ac:dyDescent="0.2">
      <c r="A56" s="478" t="s">
        <v>369</v>
      </c>
      <c r="B56" s="494">
        <v>4.7543000000000002E-2</v>
      </c>
      <c r="C56" s="494">
        <v>0.43014200000000002</v>
      </c>
      <c r="D56" s="494">
        <v>2.2180960000000001</v>
      </c>
      <c r="E56" s="494">
        <v>3.4155500000000001</v>
      </c>
      <c r="F56" s="494">
        <v>0.51516700000000004</v>
      </c>
      <c r="G56" s="495">
        <v>2.6957810000000002</v>
      </c>
      <c r="H56" s="495">
        <v>3.930717</v>
      </c>
      <c r="I56" s="495">
        <v>6.6264969999999996</v>
      </c>
    </row>
    <row r="57" spans="1:9" x14ac:dyDescent="0.2">
      <c r="A57" s="479" t="s">
        <v>387</v>
      </c>
      <c r="B57" s="496" t="s">
        <v>84</v>
      </c>
      <c r="C57" s="496" t="s">
        <v>84</v>
      </c>
      <c r="D57" s="496">
        <v>0.18837000000000001</v>
      </c>
      <c r="E57" s="496">
        <v>0.191576</v>
      </c>
      <c r="F57" s="496" t="s">
        <v>84</v>
      </c>
      <c r="G57" s="497">
        <v>0.18837000000000001</v>
      </c>
      <c r="H57" s="497">
        <v>0.191576</v>
      </c>
      <c r="I57" s="497">
        <v>0.37994600000000001</v>
      </c>
    </row>
    <row r="58" spans="1:9" s="7" customFormat="1" x14ac:dyDescent="0.2">
      <c r="A58" s="503" t="s">
        <v>370</v>
      </c>
      <c r="B58" s="510">
        <v>0.578955</v>
      </c>
      <c r="C58" s="510">
        <v>22.667698999999999</v>
      </c>
      <c r="D58" s="510">
        <v>199.35541799999999</v>
      </c>
      <c r="E58" s="510">
        <v>337.90544299999999</v>
      </c>
      <c r="F58" s="510">
        <v>20.832125999999999</v>
      </c>
      <c r="G58" s="511">
        <v>222.602071</v>
      </c>
      <c r="H58" s="511">
        <v>358.73756900000001</v>
      </c>
      <c r="I58" s="511">
        <v>581.33964000000003</v>
      </c>
    </row>
    <row r="59" spans="1:9" s="7" customFormat="1" x14ac:dyDescent="0.2">
      <c r="A59" s="480" t="s">
        <v>468</v>
      </c>
      <c r="B59" s="491" t="s">
        <v>84</v>
      </c>
      <c r="C59" s="491" t="s">
        <v>84</v>
      </c>
      <c r="D59" s="491">
        <v>1.3819189999999999</v>
      </c>
      <c r="E59" s="491">
        <v>9.5364629999999995</v>
      </c>
      <c r="F59" s="491" t="s">
        <v>84</v>
      </c>
      <c r="G59" s="492">
        <v>1.3819189999999999</v>
      </c>
      <c r="H59" s="492">
        <v>9.5364629999999995</v>
      </c>
      <c r="I59" s="492">
        <v>10.918381999999999</v>
      </c>
    </row>
    <row r="60" spans="1:9" s="47" customFormat="1" x14ac:dyDescent="0.2">
      <c r="A60" s="481" t="s">
        <v>371</v>
      </c>
      <c r="B60" s="490">
        <v>0.25148799999999999</v>
      </c>
      <c r="C60" s="490">
        <v>11.361865</v>
      </c>
      <c r="D60" s="490">
        <v>112.202242</v>
      </c>
      <c r="E60" s="490">
        <v>225.05140499999999</v>
      </c>
      <c r="F60" s="490">
        <v>12.966286999999999</v>
      </c>
      <c r="G60" s="267">
        <v>123.815596</v>
      </c>
      <c r="H60" s="267">
        <v>238.01769300000001</v>
      </c>
      <c r="I60" s="267">
        <v>361.83328799999998</v>
      </c>
    </row>
    <row r="61" spans="1:9" s="47" customFormat="1" x14ac:dyDescent="0.2">
      <c r="A61" s="754" t="s">
        <v>372</v>
      </c>
      <c r="B61" s="496">
        <v>7.4989E-2</v>
      </c>
      <c r="C61" s="496">
        <v>2.8983999999999999E-2</v>
      </c>
      <c r="D61" s="496">
        <v>1.0316540000000001</v>
      </c>
      <c r="E61" s="496">
        <v>2.3480970000000001</v>
      </c>
      <c r="F61" s="496" t="s">
        <v>84</v>
      </c>
      <c r="G61" s="497">
        <v>1.1356269999999999</v>
      </c>
      <c r="H61" s="497">
        <v>2.3480970000000001</v>
      </c>
      <c r="I61" s="497">
        <v>3.483724</v>
      </c>
    </row>
    <row r="62" spans="1:9" s="47" customFormat="1" x14ac:dyDescent="0.2">
      <c r="A62" s="481" t="s">
        <v>373</v>
      </c>
      <c r="B62" s="494">
        <v>6.6267999999999994E-2</v>
      </c>
      <c r="C62" s="494">
        <v>8.0331030000000005</v>
      </c>
      <c r="D62" s="494">
        <v>75.715149999999994</v>
      </c>
      <c r="E62" s="494">
        <v>83.054597999999999</v>
      </c>
      <c r="F62" s="494">
        <v>3.219233</v>
      </c>
      <c r="G62" s="495">
        <v>83.814520999999999</v>
      </c>
      <c r="H62" s="495">
        <v>86.273831000000001</v>
      </c>
      <c r="I62" s="495">
        <v>170.08835099999999</v>
      </c>
    </row>
    <row r="63" spans="1:9" s="47" customFormat="1" x14ac:dyDescent="0.2">
      <c r="A63" s="754" t="s">
        <v>374</v>
      </c>
      <c r="B63" s="496">
        <v>0.18620999999999999</v>
      </c>
      <c r="C63" s="496">
        <v>1.4219759999999999</v>
      </c>
      <c r="D63" s="496">
        <v>9.0208530000000007</v>
      </c>
      <c r="E63" s="496">
        <v>13.704981999999999</v>
      </c>
      <c r="F63" s="496">
        <v>4.6466060000000002</v>
      </c>
      <c r="G63" s="497">
        <v>10.629039000000001</v>
      </c>
      <c r="H63" s="497">
        <v>18.351589000000001</v>
      </c>
      <c r="I63" s="497">
        <v>28.980626999999998</v>
      </c>
    </row>
    <row r="64" spans="1:9" s="7" customFormat="1" x14ac:dyDescent="0.2">
      <c r="A64" s="509" t="s">
        <v>375</v>
      </c>
      <c r="B64" s="780">
        <v>0.62527999999999995</v>
      </c>
      <c r="C64" s="780">
        <v>19.474468000000002</v>
      </c>
      <c r="D64" s="780">
        <v>112.198932</v>
      </c>
      <c r="E64" s="780">
        <v>161.30576400000001</v>
      </c>
      <c r="F64" s="780">
        <v>32.164216000000003</v>
      </c>
      <c r="G64" s="781">
        <v>132.29867999999999</v>
      </c>
      <c r="H64" s="781">
        <v>193.46997999999999</v>
      </c>
      <c r="I64" s="781">
        <v>325.76866000000001</v>
      </c>
    </row>
    <row r="65" spans="1:9" x14ac:dyDescent="0.2">
      <c r="A65" s="535" t="s">
        <v>377</v>
      </c>
      <c r="B65" s="536">
        <f>SUM(B9,B13,B18,B25,B29,B34,B41,B44,B51,B58,B64)</f>
        <v>26.476195000000001</v>
      </c>
      <c r="C65" s="536">
        <f t="shared" ref="C65:I65" si="0">SUM(C9,C13,C18,C25,C29,C34,C41,C44,C51,C58,C64)</f>
        <v>381.63507500000003</v>
      </c>
      <c r="D65" s="536">
        <f t="shared" si="0"/>
        <v>3102.1263700000004</v>
      </c>
      <c r="E65" s="536">
        <f t="shared" si="0"/>
        <v>5140.2122999999992</v>
      </c>
      <c r="F65" s="536">
        <f t="shared" si="0"/>
        <v>574.11167399999999</v>
      </c>
      <c r="G65" s="536">
        <f t="shared" si="0"/>
        <v>3510.2376419999996</v>
      </c>
      <c r="H65" s="536">
        <f t="shared" si="0"/>
        <v>5714.3239739999999</v>
      </c>
      <c r="I65" s="536">
        <f t="shared" si="0"/>
        <v>9224.561612999998</v>
      </c>
    </row>
    <row r="66" spans="1:9" ht="15" customHeight="1" x14ac:dyDescent="0.2">
      <c r="A66" s="513" t="s">
        <v>599</v>
      </c>
      <c r="B66" s="3"/>
      <c r="C66" s="212"/>
      <c r="D66" s="3"/>
      <c r="E66" s="3"/>
      <c r="F66" s="212"/>
      <c r="G66" s="3"/>
      <c r="H66" s="3"/>
      <c r="I66" s="3"/>
    </row>
    <row r="67" spans="1:9" x14ac:dyDescent="0.2">
      <c r="A67" s="38" t="s">
        <v>410</v>
      </c>
      <c r="B67" s="3"/>
      <c r="C67" s="212"/>
      <c r="D67" s="3"/>
      <c r="E67" s="3"/>
      <c r="F67" s="212"/>
      <c r="G67" s="3"/>
      <c r="H67" s="3"/>
      <c r="I67" s="3"/>
    </row>
    <row r="68" spans="1:9" x14ac:dyDescent="0.2">
      <c r="A68" s="242" t="s">
        <v>723</v>
      </c>
      <c r="B68" s="3"/>
      <c r="C68" s="212"/>
      <c r="D68" s="3"/>
      <c r="E68" s="3"/>
      <c r="F68" s="212"/>
      <c r="G68" s="3"/>
      <c r="H68" s="3"/>
      <c r="I68" s="3"/>
    </row>
    <row r="69" spans="1:9" x14ac:dyDescent="0.2">
      <c r="A69" s="242"/>
      <c r="B69" s="3"/>
      <c r="C69" s="212"/>
      <c r="D69" s="3"/>
      <c r="E69" s="3"/>
      <c r="F69" s="212"/>
      <c r="G69" s="3"/>
      <c r="H69" s="3"/>
      <c r="I69" s="3"/>
    </row>
    <row r="72" spans="1:9" ht="16.5" x14ac:dyDescent="0.25">
      <c r="A72" s="88" t="s">
        <v>782</v>
      </c>
    </row>
    <row r="73" spans="1:9" ht="13.5" thickBot="1" x14ac:dyDescent="0.25">
      <c r="A73" s="205"/>
      <c r="I73" s="400" t="s">
        <v>24</v>
      </c>
    </row>
    <row r="74" spans="1:9" x14ac:dyDescent="0.2">
      <c r="A74" s="204" t="s">
        <v>380</v>
      </c>
      <c r="B74" s="482" t="s">
        <v>95</v>
      </c>
      <c r="C74" s="482" t="s">
        <v>535</v>
      </c>
      <c r="D74" s="482" t="s">
        <v>97</v>
      </c>
      <c r="E74" s="482" t="s">
        <v>278</v>
      </c>
      <c r="F74" s="483">
        <v>300000</v>
      </c>
      <c r="G74" s="484" t="s">
        <v>398</v>
      </c>
      <c r="H74" s="484" t="s">
        <v>398</v>
      </c>
      <c r="I74" s="484" t="s">
        <v>389</v>
      </c>
    </row>
    <row r="75" spans="1:9" x14ac:dyDescent="0.2">
      <c r="A75" s="203"/>
      <c r="B75" s="485" t="s">
        <v>35</v>
      </c>
      <c r="C75" s="485" t="s">
        <v>35</v>
      </c>
      <c r="D75" s="485" t="s">
        <v>35</v>
      </c>
      <c r="E75" s="485" t="s">
        <v>35</v>
      </c>
      <c r="F75" s="485" t="s">
        <v>36</v>
      </c>
      <c r="G75" s="486" t="s">
        <v>600</v>
      </c>
      <c r="H75" s="486" t="s">
        <v>293</v>
      </c>
      <c r="I75" s="486" t="s">
        <v>111</v>
      </c>
    </row>
    <row r="76" spans="1:9" ht="13.5" thickBot="1" x14ac:dyDescent="0.25">
      <c r="A76" s="206"/>
      <c r="B76" s="487" t="s">
        <v>534</v>
      </c>
      <c r="C76" s="487" t="s">
        <v>99</v>
      </c>
      <c r="D76" s="487" t="s">
        <v>100</v>
      </c>
      <c r="E76" s="487" t="s">
        <v>279</v>
      </c>
      <c r="F76" s="487" t="s">
        <v>101</v>
      </c>
      <c r="G76" s="488" t="s">
        <v>293</v>
      </c>
      <c r="H76" s="488" t="s">
        <v>101</v>
      </c>
      <c r="I76" s="488" t="s">
        <v>399</v>
      </c>
    </row>
    <row r="78" spans="1:9" x14ac:dyDescent="0.2">
      <c r="A78" s="498" t="s">
        <v>333</v>
      </c>
      <c r="B78" s="514">
        <f t="shared" ref="B78:I87" si="1">IF(B9="-","-",B9/B$65)</f>
        <v>0.16707238332396329</v>
      </c>
      <c r="C78" s="514">
        <f t="shared" si="1"/>
        <v>0.24098577941243998</v>
      </c>
      <c r="D78" s="514">
        <f t="shared" si="1"/>
        <v>0.23970134234086662</v>
      </c>
      <c r="E78" s="514">
        <f t="shared" si="1"/>
        <v>0.23016379712565574</v>
      </c>
      <c r="F78" s="514">
        <f t="shared" si="1"/>
        <v>0.1293897239232937</v>
      </c>
      <c r="G78" s="515">
        <f t="shared" si="1"/>
        <v>0.23929317831638708</v>
      </c>
      <c r="H78" s="515">
        <f t="shared" si="1"/>
        <v>0.22003914001394001</v>
      </c>
      <c r="I78" s="515">
        <f t="shared" si="1"/>
        <v>0.22736591092244898</v>
      </c>
    </row>
    <row r="79" spans="1:9" x14ac:dyDescent="0.2">
      <c r="A79" s="478" t="s">
        <v>334</v>
      </c>
      <c r="B79" s="516">
        <f t="shared" si="1"/>
        <v>0.15673641926266219</v>
      </c>
      <c r="C79" s="516">
        <f t="shared" si="1"/>
        <v>0.22669132809661166</v>
      </c>
      <c r="D79" s="516">
        <f t="shared" si="1"/>
        <v>0.22986654924699276</v>
      </c>
      <c r="E79" s="516">
        <f t="shared" si="1"/>
        <v>0.21758827587724347</v>
      </c>
      <c r="F79" s="516">
        <f t="shared" si="1"/>
        <v>0.11909308083500145</v>
      </c>
      <c r="G79" s="517">
        <f t="shared" si="1"/>
        <v>0.22896974848177534</v>
      </c>
      <c r="H79" s="517">
        <f t="shared" si="1"/>
        <v>0.20769257490474938</v>
      </c>
      <c r="I79" s="517">
        <f t="shared" si="1"/>
        <v>0.21578921291985742</v>
      </c>
    </row>
    <row r="80" spans="1:9" x14ac:dyDescent="0.2">
      <c r="A80" s="479" t="s">
        <v>335</v>
      </c>
      <c r="B80" s="518">
        <f t="shared" si="1"/>
        <v>1.0335964061301104E-2</v>
      </c>
      <c r="C80" s="518">
        <f t="shared" si="1"/>
        <v>8.1779642502723317E-3</v>
      </c>
      <c r="D80" s="518">
        <f t="shared" si="1"/>
        <v>9.6446625415843382E-3</v>
      </c>
      <c r="E80" s="518">
        <f t="shared" si="1"/>
        <v>9.9156735218893614E-3</v>
      </c>
      <c r="F80" s="518">
        <f t="shared" si="1"/>
        <v>8.5846974085393712E-3</v>
      </c>
      <c r="G80" s="519">
        <f t="shared" si="1"/>
        <v>9.4904164326091531E-3</v>
      </c>
      <c r="H80" s="519">
        <f t="shared" si="1"/>
        <v>9.7819516804316213E-3</v>
      </c>
      <c r="I80" s="519">
        <f t="shared" si="1"/>
        <v>9.6710132950141338E-3</v>
      </c>
    </row>
    <row r="81" spans="1:9" x14ac:dyDescent="0.2">
      <c r="A81" s="478" t="s">
        <v>774</v>
      </c>
      <c r="B81" s="516" t="str">
        <f t="shared" si="1"/>
        <v>-</v>
      </c>
      <c r="C81" s="516">
        <f t="shared" si="1"/>
        <v>2.0275128013325295E-4</v>
      </c>
      <c r="D81" s="516">
        <f t="shared" si="1"/>
        <v>1.8572969997995278E-4</v>
      </c>
      <c r="E81" s="516">
        <f t="shared" si="1"/>
        <v>3.7233325946478909E-4</v>
      </c>
      <c r="F81" s="516">
        <f t="shared" si="1"/>
        <v>1.7119456797528908E-3</v>
      </c>
      <c r="G81" s="517">
        <f t="shared" si="1"/>
        <v>1.8617913276881216E-4</v>
      </c>
      <c r="H81" s="517">
        <f t="shared" si="1"/>
        <v>5.0692278092386641E-4</v>
      </c>
      <c r="I81" s="517">
        <f t="shared" si="1"/>
        <v>3.8486967174642691E-4</v>
      </c>
    </row>
    <row r="82" spans="1:9" x14ac:dyDescent="0.2">
      <c r="A82" s="477" t="s">
        <v>336</v>
      </c>
      <c r="B82" s="520">
        <f t="shared" si="1"/>
        <v>5.5336954573721786E-2</v>
      </c>
      <c r="C82" s="520">
        <f t="shared" si="1"/>
        <v>4.0071492380515598E-2</v>
      </c>
      <c r="D82" s="520">
        <f t="shared" si="1"/>
        <v>5.1535093974911142E-2</v>
      </c>
      <c r="E82" s="520">
        <f t="shared" si="1"/>
        <v>5.3768046506561612E-2</v>
      </c>
      <c r="F82" s="520">
        <f t="shared" si="1"/>
        <v>2.5845504754533174E-2</v>
      </c>
      <c r="G82" s="521">
        <f t="shared" si="1"/>
        <v>5.0317440302806715E-2</v>
      </c>
      <c r="H82" s="521">
        <f t="shared" si="1"/>
        <v>5.0962700281788398E-2</v>
      </c>
      <c r="I82" s="521">
        <f t="shared" si="1"/>
        <v>5.0717158346113386E-2</v>
      </c>
    </row>
    <row r="83" spans="1:9" x14ac:dyDescent="0.2">
      <c r="A83" s="478" t="s">
        <v>337</v>
      </c>
      <c r="B83" s="516">
        <f t="shared" si="1"/>
        <v>5.372259873444806E-3</v>
      </c>
      <c r="C83" s="516">
        <f t="shared" si="1"/>
        <v>2.0799974949891595E-4</v>
      </c>
      <c r="D83" s="516">
        <f t="shared" si="1"/>
        <v>2.9175955201335012E-3</v>
      </c>
      <c r="E83" s="516">
        <f t="shared" si="1"/>
        <v>4.8120310128046658E-3</v>
      </c>
      <c r="F83" s="516">
        <f t="shared" si="1"/>
        <v>9.6906111684466473E-3</v>
      </c>
      <c r="G83" s="517">
        <f t="shared" si="1"/>
        <v>2.6415211577290698E-3</v>
      </c>
      <c r="H83" s="517">
        <f t="shared" si="1"/>
        <v>5.3021764495426909E-3</v>
      </c>
      <c r="I83" s="517">
        <f t="shared" si="1"/>
        <v>4.2897129056229336E-3</v>
      </c>
    </row>
    <row r="84" spans="1:9" x14ac:dyDescent="0.2">
      <c r="A84" s="479" t="s">
        <v>338</v>
      </c>
      <c r="B84" s="518">
        <f t="shared" si="1"/>
        <v>4.0038985964561749E-2</v>
      </c>
      <c r="C84" s="518">
        <f t="shared" si="1"/>
        <v>3.9224798716417771E-2</v>
      </c>
      <c r="D84" s="518">
        <f t="shared" si="1"/>
        <v>4.6929097862638006E-2</v>
      </c>
      <c r="E84" s="518">
        <f t="shared" si="1"/>
        <v>4.5324711004640805E-2</v>
      </c>
      <c r="F84" s="518">
        <f t="shared" si="1"/>
        <v>1.6132577370304439E-2</v>
      </c>
      <c r="G84" s="519">
        <f t="shared" si="1"/>
        <v>4.6039512842760415E-2</v>
      </c>
      <c r="H84" s="519">
        <f t="shared" si="1"/>
        <v>4.2391810492752438E-2</v>
      </c>
      <c r="I84" s="519">
        <f t="shared" si="1"/>
        <v>4.3779876696889493E-2</v>
      </c>
    </row>
    <row r="85" spans="1:9" x14ac:dyDescent="0.2">
      <c r="A85" s="478" t="s">
        <v>339</v>
      </c>
      <c r="B85" s="516">
        <f t="shared" si="1"/>
        <v>7.4045383031814049E-3</v>
      </c>
      <c r="C85" s="516">
        <f t="shared" si="1"/>
        <v>6.386939145989136E-4</v>
      </c>
      <c r="D85" s="516">
        <f t="shared" si="1"/>
        <v>8.0188770646374388E-4</v>
      </c>
      <c r="E85" s="516">
        <f t="shared" si="1"/>
        <v>1.2764344383207676E-3</v>
      </c>
      <c r="F85" s="516">
        <f t="shared" si="1"/>
        <v>2.2314473960688002E-5</v>
      </c>
      <c r="G85" s="517">
        <f t="shared" si="1"/>
        <v>8.3394610238756036E-4</v>
      </c>
      <c r="H85" s="517">
        <f t="shared" si="1"/>
        <v>1.150434422323847E-3</v>
      </c>
      <c r="I85" s="517">
        <f t="shared" si="1"/>
        <v>1.0300006004198611E-3</v>
      </c>
    </row>
    <row r="86" spans="1:9" x14ac:dyDescent="0.2">
      <c r="A86" s="493" t="s">
        <v>340</v>
      </c>
      <c r="B86" s="518">
        <f t="shared" si="1"/>
        <v>2.5211704325338292E-3</v>
      </c>
      <c r="C86" s="518" t="str">
        <f t="shared" si="1"/>
        <v>-</v>
      </c>
      <c r="D86" s="518">
        <f t="shared" si="1"/>
        <v>8.8649225466595023E-4</v>
      </c>
      <c r="E86" s="518">
        <f t="shared" si="1"/>
        <v>1.002093045845597E-3</v>
      </c>
      <c r="F86" s="518" t="str">
        <f t="shared" si="1"/>
        <v>-</v>
      </c>
      <c r="G86" s="519">
        <f t="shared" si="1"/>
        <v>8.024419675458544E-4</v>
      </c>
      <c r="H86" s="519">
        <f t="shared" si="1"/>
        <v>9.014138896283727E-4</v>
      </c>
      <c r="I86" s="519">
        <f t="shared" si="1"/>
        <v>8.6375194120566403E-4</v>
      </c>
    </row>
    <row r="87" spans="1:9" x14ac:dyDescent="0.2">
      <c r="A87" s="503" t="s">
        <v>341</v>
      </c>
      <c r="B87" s="522">
        <f t="shared" si="1"/>
        <v>0.12797828388860258</v>
      </c>
      <c r="C87" s="522">
        <f t="shared" si="1"/>
        <v>4.1839154852315388E-2</v>
      </c>
      <c r="D87" s="522">
        <f t="shared" si="1"/>
        <v>2.3120015255858193E-2</v>
      </c>
      <c r="E87" s="522">
        <f t="shared" si="1"/>
        <v>2.3683920214735105E-2</v>
      </c>
      <c r="F87" s="522">
        <f t="shared" si="1"/>
        <v>8.229346682819761E-3</v>
      </c>
      <c r="G87" s="523">
        <f t="shared" si="1"/>
        <v>2.5946071545203949E-2</v>
      </c>
      <c r="H87" s="523">
        <f t="shared" si="1"/>
        <v>2.2131216846544167E-2</v>
      </c>
      <c r="I87" s="523">
        <f t="shared" si="1"/>
        <v>2.3582889694554427E-2</v>
      </c>
    </row>
    <row r="88" spans="1:9" x14ac:dyDescent="0.2">
      <c r="A88" s="479" t="s">
        <v>391</v>
      </c>
      <c r="B88" s="518">
        <f t="shared" ref="B88:I97" si="2">IF(B19="-","-",B19/B$65)</f>
        <v>1.0464116917102325E-2</v>
      </c>
      <c r="C88" s="518">
        <f t="shared" si="2"/>
        <v>2.2440049568295049E-3</v>
      </c>
      <c r="D88" s="518">
        <f t="shared" si="2"/>
        <v>2.5745727437918651E-3</v>
      </c>
      <c r="E88" s="518">
        <f t="shared" si="2"/>
        <v>4.4600901017259549E-4</v>
      </c>
      <c r="F88" s="518" t="str">
        <f t="shared" si="2"/>
        <v>-</v>
      </c>
      <c r="G88" s="519">
        <f t="shared" si="2"/>
        <v>2.5981406189934538E-3</v>
      </c>
      <c r="H88" s="519">
        <f t="shared" si="2"/>
        <v>4.0119898879223051E-4</v>
      </c>
      <c r="I88" s="519">
        <f t="shared" si="2"/>
        <v>1.2372048102444609E-3</v>
      </c>
    </row>
    <row r="89" spans="1:9" x14ac:dyDescent="0.2">
      <c r="A89" s="478" t="s">
        <v>343</v>
      </c>
      <c r="B89" s="516">
        <f t="shared" si="2"/>
        <v>8.9843083569976723E-2</v>
      </c>
      <c r="C89" s="516">
        <f t="shared" si="2"/>
        <v>1.5276074925765142E-2</v>
      </c>
      <c r="D89" s="516">
        <f t="shared" si="2"/>
        <v>9.8250478429091192E-3</v>
      </c>
      <c r="E89" s="516">
        <f t="shared" si="2"/>
        <v>3.9226144414307561E-3</v>
      </c>
      <c r="F89" s="516">
        <f t="shared" si="2"/>
        <v>3.1178603067388593E-7</v>
      </c>
      <c r="G89" s="517">
        <f t="shared" si="2"/>
        <v>1.1021228174727666E-2</v>
      </c>
      <c r="H89" s="517">
        <f t="shared" si="2"/>
        <v>3.5285451248025443E-3</v>
      </c>
      <c r="I89" s="517">
        <f t="shared" si="2"/>
        <v>6.3797481624561199E-3</v>
      </c>
    </row>
    <row r="90" spans="1:9" x14ac:dyDescent="0.2">
      <c r="A90" s="493" t="s">
        <v>344</v>
      </c>
      <c r="B90" s="518" t="str">
        <f t="shared" si="2"/>
        <v>-</v>
      </c>
      <c r="C90" s="518" t="str">
        <f t="shared" si="2"/>
        <v>-</v>
      </c>
      <c r="D90" s="518">
        <f t="shared" si="2"/>
        <v>2.3132519904403505E-4</v>
      </c>
      <c r="E90" s="518">
        <f t="shared" si="2"/>
        <v>9.4424115517563366E-6</v>
      </c>
      <c r="F90" s="518">
        <f t="shared" si="2"/>
        <v>1.5264678279299369E-3</v>
      </c>
      <c r="G90" s="519">
        <f t="shared" si="2"/>
        <v>2.044306036189444E-4</v>
      </c>
      <c r="H90" s="519">
        <f t="shared" si="2"/>
        <v>1.6185624129962919E-4</v>
      </c>
      <c r="I90" s="519">
        <f t="shared" si="2"/>
        <v>1.780571336512358E-4</v>
      </c>
    </row>
    <row r="91" spans="1:9" x14ac:dyDescent="0.2">
      <c r="A91" s="478" t="s">
        <v>345</v>
      </c>
      <c r="B91" s="516" t="str">
        <f t="shared" si="2"/>
        <v>-</v>
      </c>
      <c r="C91" s="516">
        <f t="shared" si="2"/>
        <v>9.766764755571799E-4</v>
      </c>
      <c r="D91" s="516">
        <f t="shared" si="2"/>
        <v>2.7138388304922597E-3</v>
      </c>
      <c r="E91" s="516">
        <f t="shared" si="2"/>
        <v>5.924437595700085E-3</v>
      </c>
      <c r="F91" s="516">
        <f t="shared" si="2"/>
        <v>3.2629540293932432E-3</v>
      </c>
      <c r="G91" s="517">
        <f t="shared" si="2"/>
        <v>2.5045042235348463E-3</v>
      </c>
      <c r="H91" s="517">
        <f t="shared" si="2"/>
        <v>5.6570413485625025E-3</v>
      </c>
      <c r="I91" s="517">
        <f t="shared" si="2"/>
        <v>4.457401199646582E-3</v>
      </c>
    </row>
    <row r="92" spans="1:9" x14ac:dyDescent="0.2">
      <c r="A92" s="479" t="s">
        <v>346</v>
      </c>
      <c r="B92" s="518">
        <f t="shared" si="2"/>
        <v>2.5007294288322018E-2</v>
      </c>
      <c r="C92" s="518">
        <f t="shared" si="2"/>
        <v>2.1916897968563293E-2</v>
      </c>
      <c r="D92" s="518">
        <f t="shared" si="2"/>
        <v>4.063410543781296E-3</v>
      </c>
      <c r="E92" s="518">
        <f t="shared" si="2"/>
        <v>1.0872527385687943E-2</v>
      </c>
      <c r="F92" s="518">
        <f t="shared" si="2"/>
        <v>3.1788832776809203E-3</v>
      </c>
      <c r="G92" s="519">
        <f t="shared" si="2"/>
        <v>6.1624226636904159E-3</v>
      </c>
      <c r="H92" s="519">
        <f t="shared" si="2"/>
        <v>1.0099555653930097E-2</v>
      </c>
      <c r="I92" s="519">
        <f t="shared" si="2"/>
        <v>8.6013519480624898E-3</v>
      </c>
    </row>
    <row r="93" spans="1:9" x14ac:dyDescent="0.2">
      <c r="A93" s="478" t="s">
        <v>347</v>
      </c>
      <c r="B93" s="516">
        <f t="shared" si="2"/>
        <v>2.6637891132015004E-3</v>
      </c>
      <c r="C93" s="516">
        <f t="shared" si="2"/>
        <v>1.4255005256002739E-3</v>
      </c>
      <c r="D93" s="516">
        <f t="shared" si="2"/>
        <v>3.7104316933420085E-3</v>
      </c>
      <c r="E93" s="516">
        <f t="shared" si="2"/>
        <v>2.5088895647364605E-3</v>
      </c>
      <c r="F93" s="516">
        <f t="shared" si="2"/>
        <v>2.6072801996358634E-4</v>
      </c>
      <c r="G93" s="517">
        <f t="shared" si="2"/>
        <v>3.4541182781835152E-3</v>
      </c>
      <c r="H93" s="517">
        <f t="shared" si="2"/>
        <v>2.2830193141583329E-3</v>
      </c>
      <c r="I93" s="517">
        <f t="shared" si="2"/>
        <v>2.7286595348365856E-3</v>
      </c>
    </row>
    <row r="94" spans="1:9" x14ac:dyDescent="0.2">
      <c r="A94" s="477" t="s">
        <v>348</v>
      </c>
      <c r="B94" s="520">
        <f t="shared" si="2"/>
        <v>8.5495404456720464E-2</v>
      </c>
      <c r="C94" s="520">
        <f t="shared" si="2"/>
        <v>7.8261003656438025E-2</v>
      </c>
      <c r="D94" s="520">
        <f t="shared" si="2"/>
        <v>6.5150209854281327E-2</v>
      </c>
      <c r="E94" s="520">
        <f t="shared" si="2"/>
        <v>8.4161857672687967E-2</v>
      </c>
      <c r="F94" s="520">
        <f t="shared" si="2"/>
        <v>0.10578109408031303</v>
      </c>
      <c r="G94" s="521">
        <f t="shared" si="2"/>
        <v>6.6729077882756074E-2</v>
      </c>
      <c r="H94" s="521">
        <f t="shared" si="2"/>
        <v>8.6333917930569187E-2</v>
      </c>
      <c r="I94" s="521">
        <f t="shared" si="2"/>
        <v>7.887365584665211E-2</v>
      </c>
    </row>
    <row r="95" spans="1:9" x14ac:dyDescent="0.2">
      <c r="A95" s="481" t="s">
        <v>392</v>
      </c>
      <c r="B95" s="524" t="str">
        <f t="shared" si="2"/>
        <v>-</v>
      </c>
      <c r="C95" s="524">
        <f t="shared" si="2"/>
        <v>3.4822192378412805E-3</v>
      </c>
      <c r="D95" s="524">
        <f t="shared" si="2"/>
        <v>3.6598547724540306E-3</v>
      </c>
      <c r="E95" s="524">
        <f t="shared" si="2"/>
        <v>6.9820645345718508E-3</v>
      </c>
      <c r="F95" s="524">
        <f t="shared" si="2"/>
        <v>6.4682746722896289E-3</v>
      </c>
      <c r="G95" s="525">
        <f t="shared" si="2"/>
        <v>3.6129371550964644E-3</v>
      </c>
      <c r="H95" s="525">
        <f t="shared" si="2"/>
        <v>6.9304446475543851E-3</v>
      </c>
      <c r="I95" s="525">
        <f t="shared" si="2"/>
        <v>5.6680281615026171E-3</v>
      </c>
    </row>
    <row r="96" spans="1:9" x14ac:dyDescent="0.2">
      <c r="A96" s="479" t="s">
        <v>349</v>
      </c>
      <c r="B96" s="518">
        <f t="shared" si="2"/>
        <v>5.606802639125448E-2</v>
      </c>
      <c r="C96" s="518">
        <f t="shared" si="2"/>
        <v>3.9521312342687576E-2</v>
      </c>
      <c r="D96" s="518">
        <f t="shared" si="2"/>
        <v>3.7104711823844873E-2</v>
      </c>
      <c r="E96" s="518">
        <f t="shared" si="2"/>
        <v>4.8262202710965853E-2</v>
      </c>
      <c r="F96" s="518">
        <f t="shared" si="2"/>
        <v>7.0009691180744044E-2</v>
      </c>
      <c r="G96" s="519">
        <f t="shared" si="2"/>
        <v>3.751047804415289E-2</v>
      </c>
      <c r="H96" s="519">
        <f t="shared" si="2"/>
        <v>5.0447148483639681E-2</v>
      </c>
      <c r="I96" s="519">
        <f t="shared" si="2"/>
        <v>4.552433585658789E-2</v>
      </c>
    </row>
    <row r="97" spans="1:9" x14ac:dyDescent="0.2">
      <c r="A97" s="481" t="s">
        <v>350</v>
      </c>
      <c r="B97" s="524">
        <f t="shared" si="2"/>
        <v>2.9427378065465977E-2</v>
      </c>
      <c r="C97" s="524">
        <f t="shared" si="2"/>
        <v>3.0855235200800132E-2</v>
      </c>
      <c r="D97" s="524">
        <f t="shared" si="2"/>
        <v>2.4385188408684973E-2</v>
      </c>
      <c r="E97" s="524">
        <f t="shared" si="2"/>
        <v>2.8305190818674945E-2</v>
      </c>
      <c r="F97" s="524">
        <f t="shared" si="2"/>
        <v>2.9303128227279349E-2</v>
      </c>
      <c r="G97" s="525">
        <f t="shared" si="2"/>
        <v>2.512664668188867E-2</v>
      </c>
      <c r="H97" s="525">
        <f t="shared" si="2"/>
        <v>2.840545246271331E-2</v>
      </c>
      <c r="I97" s="525">
        <f t="shared" si="2"/>
        <v>2.7157763101386751E-2</v>
      </c>
    </row>
    <row r="98" spans="1:9" x14ac:dyDescent="0.2">
      <c r="A98" s="477" t="s">
        <v>351</v>
      </c>
      <c r="B98" s="520">
        <f t="shared" ref="B98:I107" si="3">IF(B29="-","-",B29/B$65)</f>
        <v>0.10344873951865062</v>
      </c>
      <c r="C98" s="520">
        <f t="shared" si="3"/>
        <v>9.4477047215851415E-2</v>
      </c>
      <c r="D98" s="520">
        <f t="shared" si="3"/>
        <v>8.1457901729515919E-2</v>
      </c>
      <c r="E98" s="520">
        <f t="shared" si="3"/>
        <v>6.4708342688491696E-2</v>
      </c>
      <c r="F98" s="520">
        <f t="shared" si="3"/>
        <v>5.5349517243922126E-2</v>
      </c>
      <c r="G98" s="521">
        <f t="shared" si="3"/>
        <v>8.3039218061009001E-2</v>
      </c>
      <c r="H98" s="521">
        <f t="shared" si="3"/>
        <v>6.3768072069061862E-2</v>
      </c>
      <c r="I98" s="521">
        <f t="shared" si="3"/>
        <v>7.1101353052451036E-2</v>
      </c>
    </row>
    <row r="99" spans="1:9" x14ac:dyDescent="0.2">
      <c r="A99" s="478" t="s">
        <v>393</v>
      </c>
      <c r="B99" s="516">
        <f t="shared" si="3"/>
        <v>4.9467833274381007E-3</v>
      </c>
      <c r="C99" s="516">
        <f t="shared" si="3"/>
        <v>6.7367235571835207E-3</v>
      </c>
      <c r="D99" s="516">
        <f t="shared" si="3"/>
        <v>3.9864343115074315E-3</v>
      </c>
      <c r="E99" s="516">
        <f t="shared" si="3"/>
        <v>9.3270225434074015E-3</v>
      </c>
      <c r="F99" s="516">
        <f t="shared" si="3"/>
        <v>6.4308394467519573E-4</v>
      </c>
      <c r="G99" s="517">
        <f t="shared" si="3"/>
        <v>4.2926905630852451E-3</v>
      </c>
      <c r="H99" s="517">
        <f t="shared" si="3"/>
        <v>8.4545572179348747E-3</v>
      </c>
      <c r="I99" s="517">
        <f t="shared" si="3"/>
        <v>6.8708352395499377E-3</v>
      </c>
    </row>
    <row r="100" spans="1:9" x14ac:dyDescent="0.2">
      <c r="A100" s="479" t="s">
        <v>352</v>
      </c>
      <c r="B100" s="518">
        <f t="shared" si="3"/>
        <v>8.9301578266816659E-2</v>
      </c>
      <c r="C100" s="518">
        <f t="shared" si="3"/>
        <v>4.8899090315532447E-2</v>
      </c>
      <c r="D100" s="518">
        <f t="shared" si="3"/>
        <v>5.363197760380084E-2</v>
      </c>
      <c r="E100" s="518">
        <f t="shared" si="3"/>
        <v>4.6632019265040868E-2</v>
      </c>
      <c r="F100" s="518">
        <f t="shared" si="3"/>
        <v>5.1152717023482785E-2</v>
      </c>
      <c r="G100" s="519">
        <f t="shared" si="3"/>
        <v>5.3386455309398118E-2</v>
      </c>
      <c r="H100" s="519">
        <f t="shared" si="3"/>
        <v>4.7086208661644216E-2</v>
      </c>
      <c r="I100" s="519">
        <f t="shared" si="3"/>
        <v>4.9483651923004406E-2</v>
      </c>
    </row>
    <row r="101" spans="1:9" x14ac:dyDescent="0.2">
      <c r="A101" s="478" t="s">
        <v>353</v>
      </c>
      <c r="B101" s="516">
        <f t="shared" si="3"/>
        <v>9.2003779243958576E-3</v>
      </c>
      <c r="C101" s="516">
        <f t="shared" si="3"/>
        <v>3.6422003402071995E-2</v>
      </c>
      <c r="D101" s="516">
        <f t="shared" si="3"/>
        <v>2.3838373160794218E-2</v>
      </c>
      <c r="E101" s="516">
        <f t="shared" si="3"/>
        <v>8.3232171169272534E-3</v>
      </c>
      <c r="F101" s="516">
        <f t="shared" si="3"/>
        <v>3.5537145339427467E-3</v>
      </c>
      <c r="G101" s="517">
        <f t="shared" si="3"/>
        <v>2.5096064706835029E-2</v>
      </c>
      <c r="H101" s="517">
        <f t="shared" si="3"/>
        <v>7.8440305806854495E-3</v>
      </c>
      <c r="I101" s="517">
        <f t="shared" si="3"/>
        <v>1.4408975578057101E-2</v>
      </c>
    </row>
    <row r="102" spans="1:9" x14ac:dyDescent="0.2">
      <c r="A102" s="479" t="s">
        <v>646</v>
      </c>
      <c r="B102" s="520" t="str">
        <f t="shared" si="3"/>
        <v>-</v>
      </c>
      <c r="C102" s="520" t="str">
        <f t="shared" si="3"/>
        <v>-</v>
      </c>
      <c r="D102" s="520" t="str">
        <f t="shared" si="3"/>
        <v>-</v>
      </c>
      <c r="E102" s="520">
        <f t="shared" si="3"/>
        <v>1.923344683642736E-5</v>
      </c>
      <c r="F102" s="520" t="str">
        <f t="shared" si="3"/>
        <v>-</v>
      </c>
      <c r="G102" s="521" t="str">
        <f t="shared" si="3"/>
        <v>-</v>
      </c>
      <c r="H102" s="521">
        <f t="shared" si="3"/>
        <v>1.7301084161456049E-5</v>
      </c>
      <c r="I102" s="521">
        <f t="shared" si="3"/>
        <v>1.0717474081442835E-5</v>
      </c>
    </row>
    <row r="103" spans="1:9" x14ac:dyDescent="0.2">
      <c r="A103" s="503" t="s">
        <v>354</v>
      </c>
      <c r="B103" s="522">
        <f t="shared" si="3"/>
        <v>0.12237094491863351</v>
      </c>
      <c r="C103" s="522">
        <f t="shared" si="3"/>
        <v>0.11072047819504011</v>
      </c>
      <c r="D103" s="522">
        <f t="shared" si="3"/>
        <v>8.7258394957004923E-2</v>
      </c>
      <c r="E103" s="522">
        <f t="shared" si="3"/>
        <v>5.7774384143627698E-2</v>
      </c>
      <c r="F103" s="522">
        <f t="shared" si="3"/>
        <v>4.0612067400670901E-2</v>
      </c>
      <c r="G103" s="523">
        <f t="shared" si="3"/>
        <v>9.0074045191952293E-2</v>
      </c>
      <c r="H103" s="523">
        <f t="shared" si="3"/>
        <v>5.6050105394321835E-2</v>
      </c>
      <c r="I103" s="523">
        <f t="shared" si="3"/>
        <v>6.8997291329599378E-2</v>
      </c>
    </row>
    <row r="104" spans="1:9" x14ac:dyDescent="0.2">
      <c r="A104" s="479" t="s">
        <v>394</v>
      </c>
      <c r="B104" s="518">
        <f t="shared" si="3"/>
        <v>8.1126838656385477E-3</v>
      </c>
      <c r="C104" s="518">
        <f t="shared" si="3"/>
        <v>9.2878727145297105E-3</v>
      </c>
      <c r="D104" s="518">
        <f t="shared" si="3"/>
        <v>1.0692875803122099E-2</v>
      </c>
      <c r="E104" s="518">
        <f t="shared" si="3"/>
        <v>9.7181464664406973E-3</v>
      </c>
      <c r="F104" s="518">
        <f t="shared" si="3"/>
        <v>6.7270117903925428E-3</v>
      </c>
      <c r="G104" s="519">
        <f t="shared" si="3"/>
        <v>1.0520661495430458E-2</v>
      </c>
      <c r="H104" s="519">
        <f t="shared" si="3"/>
        <v>9.41763054472557E-3</v>
      </c>
      <c r="I104" s="519">
        <f t="shared" si="3"/>
        <v>9.8373687343704472E-3</v>
      </c>
    </row>
    <row r="105" spans="1:9" x14ac:dyDescent="0.2">
      <c r="A105" s="481" t="s">
        <v>355</v>
      </c>
      <c r="B105" s="524">
        <f t="shared" si="3"/>
        <v>3.7769777719192656E-4</v>
      </c>
      <c r="C105" s="524">
        <f t="shared" si="3"/>
        <v>1.6161433799029084E-3</v>
      </c>
      <c r="D105" s="524">
        <f t="shared" si="3"/>
        <v>1.6113134681873063E-3</v>
      </c>
      <c r="E105" s="524">
        <f t="shared" si="3"/>
        <v>7.9821294540694378E-4</v>
      </c>
      <c r="F105" s="524">
        <f t="shared" si="3"/>
        <v>1.8799478374655034E-5</v>
      </c>
      <c r="G105" s="525">
        <f t="shared" si="3"/>
        <v>1.6025336668644842E-3</v>
      </c>
      <c r="H105" s="525">
        <f t="shared" si="3"/>
        <v>7.199061549043351E-4</v>
      </c>
      <c r="I105" s="525">
        <f t="shared" si="3"/>
        <v>1.0557738577272812E-3</v>
      </c>
    </row>
    <row r="106" spans="1:9" x14ac:dyDescent="0.2">
      <c r="A106" s="480" t="s">
        <v>596</v>
      </c>
      <c r="B106" s="518">
        <f t="shared" si="3"/>
        <v>9.4805919052945484E-2</v>
      </c>
      <c r="C106" s="518">
        <f t="shared" si="3"/>
        <v>8.3882910919547943E-2</v>
      </c>
      <c r="D106" s="518">
        <f t="shared" si="3"/>
        <v>4.8342972243261645E-2</v>
      </c>
      <c r="E106" s="518">
        <f t="shared" si="3"/>
        <v>2.9255205081704507E-2</v>
      </c>
      <c r="F106" s="518">
        <f t="shared" si="3"/>
        <v>2.2335595286989411E-2</v>
      </c>
      <c r="G106" s="519">
        <f t="shared" si="3"/>
        <v>5.2557344492176694E-2</v>
      </c>
      <c r="H106" s="519">
        <f t="shared" si="3"/>
        <v>2.8559999702949989E-2</v>
      </c>
      <c r="I106" s="519">
        <f t="shared" si="3"/>
        <v>3.7691749005178452E-2</v>
      </c>
    </row>
    <row r="107" spans="1:9" x14ac:dyDescent="0.2">
      <c r="A107" s="481" t="s">
        <v>356</v>
      </c>
      <c r="B107" s="516" t="str">
        <f t="shared" si="3"/>
        <v>-</v>
      </c>
      <c r="C107" s="516" t="str">
        <f t="shared" si="3"/>
        <v>-</v>
      </c>
      <c r="D107" s="516">
        <f t="shared" si="3"/>
        <v>4.5097131230021422E-4</v>
      </c>
      <c r="E107" s="516">
        <f t="shared" si="3"/>
        <v>1.8978204460543392E-5</v>
      </c>
      <c r="F107" s="516">
        <f t="shared" si="3"/>
        <v>4.407679053744516E-5</v>
      </c>
      <c r="G107" s="517">
        <f t="shared" si="3"/>
        <v>3.9853996870790783E-4</v>
      </c>
      <c r="H107" s="517">
        <f t="shared" si="3"/>
        <v>2.1499831048956202E-5</v>
      </c>
      <c r="I107" s="517">
        <f t="shared" si="3"/>
        <v>1.6497553638270663E-4</v>
      </c>
    </row>
    <row r="108" spans="1:9" x14ac:dyDescent="0.2">
      <c r="A108" s="480" t="s">
        <v>357</v>
      </c>
      <c r="B108" s="528">
        <f t="shared" ref="B108:I117" si="4">IF(B39="-","-",B39/B$65)</f>
        <v>1.4050357311539666E-3</v>
      </c>
      <c r="C108" s="528">
        <f t="shared" si="4"/>
        <v>4.228798938357539E-3</v>
      </c>
      <c r="D108" s="528">
        <f t="shared" si="4"/>
        <v>2.7402529704165465E-3</v>
      </c>
      <c r="E108" s="528">
        <f t="shared" si="4"/>
        <v>7.253815567111889E-3</v>
      </c>
      <c r="F108" s="528">
        <f t="shared" si="4"/>
        <v>7.9608205284465263E-4</v>
      </c>
      <c r="G108" s="529">
        <f t="shared" si="4"/>
        <v>2.8920173034826121E-3</v>
      </c>
      <c r="H108" s="529">
        <f t="shared" si="4"/>
        <v>6.6050143764564938E-3</v>
      </c>
      <c r="I108" s="529">
        <f t="shared" si="4"/>
        <v>5.1921015880584164E-3</v>
      </c>
    </row>
    <row r="109" spans="1:9" x14ac:dyDescent="0.2">
      <c r="A109" s="481" t="s">
        <v>358</v>
      </c>
      <c r="B109" s="524">
        <f t="shared" si="4"/>
        <v>1.7669646261481303E-2</v>
      </c>
      <c r="C109" s="524">
        <f t="shared" si="4"/>
        <v>1.0055048006266195E-2</v>
      </c>
      <c r="D109" s="524">
        <f t="shared" si="4"/>
        <v>2.3403939859484187E-2</v>
      </c>
      <c r="E109" s="524">
        <f t="shared" si="4"/>
        <v>1.0527953680045474E-2</v>
      </c>
      <c r="F109" s="524">
        <f t="shared" si="4"/>
        <v>1.0690502001532197E-2</v>
      </c>
      <c r="G109" s="525">
        <f t="shared" si="4"/>
        <v>2.1909389575168827E-2</v>
      </c>
      <c r="H109" s="525">
        <f t="shared" si="4"/>
        <v>1.0544284726268829E-2</v>
      </c>
      <c r="I109" s="525">
        <f t="shared" si="4"/>
        <v>1.4869066927440994E-2</v>
      </c>
    </row>
    <row r="110" spans="1:9" x14ac:dyDescent="0.2">
      <c r="A110" s="506" t="s">
        <v>409</v>
      </c>
      <c r="B110" s="530" t="str">
        <f t="shared" si="4"/>
        <v>-</v>
      </c>
      <c r="C110" s="530">
        <f t="shared" si="4"/>
        <v>6.9389193328207571E-3</v>
      </c>
      <c r="D110" s="530">
        <f t="shared" si="4"/>
        <v>8.4051708054691514E-3</v>
      </c>
      <c r="E110" s="530">
        <f t="shared" si="4"/>
        <v>6.4967250477183606E-3</v>
      </c>
      <c r="F110" s="530">
        <f t="shared" si="4"/>
        <v>4.8865771713954035E-3</v>
      </c>
      <c r="G110" s="531">
        <f t="shared" si="4"/>
        <v>8.1823628281859802E-3</v>
      </c>
      <c r="H110" s="531">
        <f t="shared" si="4"/>
        <v>6.3349553096234724E-3</v>
      </c>
      <c r="I110" s="531">
        <f t="shared" si="4"/>
        <v>7.0379523411179387E-3</v>
      </c>
    </row>
    <row r="111" spans="1:9" x14ac:dyDescent="0.2">
      <c r="A111" s="481" t="s">
        <v>395</v>
      </c>
      <c r="B111" s="524" t="str">
        <f t="shared" si="4"/>
        <v>-</v>
      </c>
      <c r="C111" s="524">
        <f t="shared" si="4"/>
        <v>4.6564718926843914E-3</v>
      </c>
      <c r="D111" s="524">
        <f t="shared" si="4"/>
        <v>6.5072452222505678E-3</v>
      </c>
      <c r="E111" s="524">
        <f t="shared" si="4"/>
        <v>4.3867701728973335E-3</v>
      </c>
      <c r="F111" s="524">
        <f t="shared" si="4"/>
        <v>4.8865771713954035E-3</v>
      </c>
      <c r="G111" s="525">
        <f t="shared" si="4"/>
        <v>6.2569464634554227E-3</v>
      </c>
      <c r="H111" s="525">
        <f t="shared" si="4"/>
        <v>4.4369852173873261E-3</v>
      </c>
      <c r="I111" s="525">
        <f t="shared" si="4"/>
        <v>5.1295380729330289E-3</v>
      </c>
    </row>
    <row r="112" spans="1:9" s="47" customFormat="1" x14ac:dyDescent="0.2">
      <c r="A112" s="480" t="s">
        <v>467</v>
      </c>
      <c r="B112" s="528" t="str">
        <f t="shared" si="4"/>
        <v>-</v>
      </c>
      <c r="C112" s="528">
        <f t="shared" si="4"/>
        <v>2.2785196041008545E-3</v>
      </c>
      <c r="D112" s="528">
        <f t="shared" si="4"/>
        <v>1.8979259055781144E-3</v>
      </c>
      <c r="E112" s="528">
        <f t="shared" si="4"/>
        <v>1.9871474958339757E-3</v>
      </c>
      <c r="F112" s="528" t="str">
        <f t="shared" si="4"/>
        <v>-</v>
      </c>
      <c r="G112" s="529">
        <f t="shared" si="4"/>
        <v>1.9249890432346975E-3</v>
      </c>
      <c r="H112" s="529">
        <f t="shared" si="4"/>
        <v>1.787501031876216E-3</v>
      </c>
      <c r="I112" s="529">
        <f t="shared" si="4"/>
        <v>1.8398194637328186E-3</v>
      </c>
    </row>
    <row r="113" spans="1:11" x14ac:dyDescent="0.2">
      <c r="A113" s="509" t="s">
        <v>359</v>
      </c>
      <c r="B113" s="526">
        <f t="shared" si="4"/>
        <v>0.27059443398116684</v>
      </c>
      <c r="C113" s="526">
        <f t="shared" si="4"/>
        <v>0.22241990204909753</v>
      </c>
      <c r="D113" s="526">
        <f t="shared" si="4"/>
        <v>0.27333444800960827</v>
      </c>
      <c r="E113" s="526">
        <f t="shared" si="4"/>
        <v>0.30856929197262928</v>
      </c>
      <c r="F113" s="526">
        <f t="shared" si="4"/>
        <v>0.44579686947804514</v>
      </c>
      <c r="G113" s="527">
        <f t="shared" si="4"/>
        <v>0.26777832211509289</v>
      </c>
      <c r="H113" s="527">
        <f t="shared" si="4"/>
        <v>0.32235639147889866</v>
      </c>
      <c r="I113" s="527">
        <f t="shared" si="4"/>
        <v>0.30158770884888014</v>
      </c>
    </row>
    <row r="114" spans="1:11" x14ac:dyDescent="0.2">
      <c r="A114" s="480" t="s">
        <v>396</v>
      </c>
      <c r="B114" s="528">
        <f t="shared" si="4"/>
        <v>6.2232507352359356E-2</v>
      </c>
      <c r="C114" s="528">
        <f t="shared" si="4"/>
        <v>1.974441945620433E-2</v>
      </c>
      <c r="D114" s="528">
        <f t="shared" si="4"/>
        <v>3.2586627668556259E-2</v>
      </c>
      <c r="E114" s="528">
        <f t="shared" si="4"/>
        <v>3.3365372671475074E-2</v>
      </c>
      <c r="F114" s="528">
        <f t="shared" si="4"/>
        <v>2.0651273152825667E-2</v>
      </c>
      <c r="G114" s="529">
        <f t="shared" si="4"/>
        <v>3.1414021569540221E-2</v>
      </c>
      <c r="H114" s="529">
        <f t="shared" si="4"/>
        <v>3.2088001456390645E-2</v>
      </c>
      <c r="I114" s="529">
        <f t="shared" si="4"/>
        <v>3.183153078908272E-2</v>
      </c>
    </row>
    <row r="115" spans="1:11" x14ac:dyDescent="0.2">
      <c r="A115" s="481" t="s">
        <v>360</v>
      </c>
      <c r="B115" s="524">
        <f t="shared" si="4"/>
        <v>1.9424656752981311E-2</v>
      </c>
      <c r="C115" s="524">
        <f t="shared" si="4"/>
        <v>1.0598216109984125E-2</v>
      </c>
      <c r="D115" s="524">
        <f t="shared" si="4"/>
        <v>1.6888237212592985E-2</v>
      </c>
      <c r="E115" s="524">
        <f t="shared" si="4"/>
        <v>1.8465154445080026E-2</v>
      </c>
      <c r="F115" s="524">
        <f t="shared" si="4"/>
        <v>3.9870633252442798E-2</v>
      </c>
      <c r="G115" s="525">
        <f t="shared" si="4"/>
        <v>1.622351356461239E-2</v>
      </c>
      <c r="H115" s="525">
        <f t="shared" si="4"/>
        <v>2.0615738718352199E-2</v>
      </c>
      <c r="I115" s="525">
        <f t="shared" si="4"/>
        <v>1.894435804447589E-2</v>
      </c>
    </row>
    <row r="116" spans="1:11" x14ac:dyDescent="0.2">
      <c r="A116" s="480" t="s">
        <v>361</v>
      </c>
      <c r="B116" s="528">
        <f t="shared" si="4"/>
        <v>0.13443627379236328</v>
      </c>
      <c r="C116" s="528">
        <f t="shared" si="4"/>
        <v>0.15178030740492077</v>
      </c>
      <c r="D116" s="528">
        <f t="shared" si="4"/>
        <v>0.18539067575122672</v>
      </c>
      <c r="E116" s="528">
        <f t="shared" si="4"/>
        <v>0.2139535413741569</v>
      </c>
      <c r="F116" s="528">
        <f t="shared" si="4"/>
        <v>0.31537568769242619</v>
      </c>
      <c r="G116" s="529">
        <f t="shared" si="4"/>
        <v>0.18135220999946192</v>
      </c>
      <c r="H116" s="529">
        <f t="shared" si="4"/>
        <v>0.22414330983467617</v>
      </c>
      <c r="I116" s="529">
        <f t="shared" si="4"/>
        <v>0.20785994212427625</v>
      </c>
    </row>
    <row r="117" spans="1:11" x14ac:dyDescent="0.2">
      <c r="A117" s="478" t="s">
        <v>362</v>
      </c>
      <c r="B117" s="516">
        <f t="shared" si="4"/>
        <v>2.077428422022122E-2</v>
      </c>
      <c r="C117" s="516">
        <f t="shared" si="4"/>
        <v>2.370597094619775E-3</v>
      </c>
      <c r="D117" s="516">
        <f t="shared" si="4"/>
        <v>4.2449008935764275E-3</v>
      </c>
      <c r="E117" s="516">
        <f t="shared" si="4"/>
        <v>5.9070583524341996E-3</v>
      </c>
      <c r="F117" s="516">
        <f t="shared" si="4"/>
        <v>2.4467943496303126E-2</v>
      </c>
      <c r="G117" s="517">
        <f t="shared" si="4"/>
        <v>4.1657994390568963E-3</v>
      </c>
      <c r="H117" s="517">
        <f t="shared" si="4"/>
        <v>7.7718496889690007E-3</v>
      </c>
      <c r="I117" s="517">
        <f t="shared" si="4"/>
        <v>6.3996333350741326E-3</v>
      </c>
      <c r="K117" s="267"/>
    </row>
    <row r="118" spans="1:11" x14ac:dyDescent="0.2">
      <c r="A118" s="479" t="s">
        <v>363</v>
      </c>
      <c r="B118" s="518">
        <f t="shared" ref="B118:I127" si="5">IF(B49="-","-",B49/B$65)</f>
        <v>2.7409641000151266E-2</v>
      </c>
      <c r="C118" s="518">
        <f t="shared" si="5"/>
        <v>4.0205843239120515E-3</v>
      </c>
      <c r="D118" s="518">
        <f t="shared" si="5"/>
        <v>8.6476341710089635E-3</v>
      </c>
      <c r="E118" s="518">
        <f t="shared" si="5"/>
        <v>5.9564782956532756E-3</v>
      </c>
      <c r="F118" s="518">
        <f t="shared" si="5"/>
        <v>2.2960397074245874E-2</v>
      </c>
      <c r="G118" s="519">
        <f t="shared" si="5"/>
        <v>8.2860919876147805E-3</v>
      </c>
      <c r="H118" s="519">
        <f t="shared" si="5"/>
        <v>7.6648428054282378E-3</v>
      </c>
      <c r="I118" s="519">
        <f t="shared" si="5"/>
        <v>7.9012477836652752E-3</v>
      </c>
    </row>
    <row r="119" spans="1:11" x14ac:dyDescent="0.2">
      <c r="A119" s="478" t="s">
        <v>364</v>
      </c>
      <c r="B119" s="516">
        <f t="shared" si="5"/>
        <v>6.3170708630904101E-3</v>
      </c>
      <c r="C119" s="516">
        <f t="shared" si="5"/>
        <v>1.9536941147246488E-2</v>
      </c>
      <c r="D119" s="516">
        <f t="shared" si="5"/>
        <v>2.5496883610192832E-2</v>
      </c>
      <c r="E119" s="516">
        <f t="shared" si="5"/>
        <v>2.5809967615539931E-2</v>
      </c>
      <c r="F119" s="516">
        <f t="shared" si="5"/>
        <v>2.2470933067980078E-2</v>
      </c>
      <c r="G119" s="517">
        <f t="shared" si="5"/>
        <v>2.4704250493590943E-2</v>
      </c>
      <c r="H119" s="517">
        <f t="shared" si="5"/>
        <v>2.5474498586768438E-2</v>
      </c>
      <c r="I119" s="517">
        <f t="shared" si="5"/>
        <v>2.5181394709602452E-2</v>
      </c>
    </row>
    <row r="120" spans="1:11" x14ac:dyDescent="0.2">
      <c r="A120" s="477" t="s">
        <v>365</v>
      </c>
      <c r="B120" s="520">
        <f t="shared" si="5"/>
        <v>2.2219167066868935E-2</v>
      </c>
      <c r="C120" s="520">
        <f t="shared" si="5"/>
        <v>5.3860924601859511E-2</v>
      </c>
      <c r="D120" s="520">
        <f t="shared" si="5"/>
        <v>6.9604909099818521E-2</v>
      </c>
      <c r="E120" s="520">
        <f t="shared" si="5"/>
        <v>7.3554843055801428E-2</v>
      </c>
      <c r="F120" s="520">
        <f t="shared" si="5"/>
        <v>9.1799136625812627E-2</v>
      </c>
      <c r="G120" s="521">
        <f t="shared" si="5"/>
        <v>6.7535803890738405E-2</v>
      </c>
      <c r="H120" s="521">
        <f t="shared" si="5"/>
        <v>7.5387826619576256E-2</v>
      </c>
      <c r="I120" s="521">
        <f t="shared" si="5"/>
        <v>7.2399883487015967E-2</v>
      </c>
    </row>
    <row r="121" spans="1:11" x14ac:dyDescent="0.2">
      <c r="A121" s="478" t="s">
        <v>397</v>
      </c>
      <c r="B121" s="516" t="str">
        <f t="shared" si="5"/>
        <v>-</v>
      </c>
      <c r="C121" s="516" t="str">
        <f t="shared" si="5"/>
        <v>-</v>
      </c>
      <c r="D121" s="516">
        <f t="shared" si="5"/>
        <v>1.3668882225452341E-4</v>
      </c>
      <c r="E121" s="516" t="str">
        <f t="shared" si="5"/>
        <v>-</v>
      </c>
      <c r="F121" s="516" t="str">
        <f t="shared" si="5"/>
        <v>-</v>
      </c>
      <c r="G121" s="517">
        <f t="shared" si="5"/>
        <v>1.2079694973540485E-4</v>
      </c>
      <c r="H121" s="517" t="str">
        <f t="shared" si="5"/>
        <v>-</v>
      </c>
      <c r="I121" s="517">
        <f t="shared" si="5"/>
        <v>4.5967062478332663E-5</v>
      </c>
    </row>
    <row r="122" spans="1:11" x14ac:dyDescent="0.2">
      <c r="A122" s="479" t="s">
        <v>366</v>
      </c>
      <c r="B122" s="518">
        <f t="shared" si="5"/>
        <v>4.1307295100372239E-3</v>
      </c>
      <c r="C122" s="518">
        <f t="shared" si="5"/>
        <v>8.5070928032492821E-3</v>
      </c>
      <c r="D122" s="518">
        <f t="shared" si="5"/>
        <v>8.9623586159708873E-3</v>
      </c>
      <c r="E122" s="518">
        <f t="shared" si="5"/>
        <v>8.8911249833007883E-3</v>
      </c>
      <c r="F122" s="518" t="str">
        <f t="shared" si="5"/>
        <v>-</v>
      </c>
      <c r="G122" s="519">
        <f t="shared" si="5"/>
        <v>8.8764189715221566E-3</v>
      </c>
      <c r="H122" s="519">
        <f t="shared" si="5"/>
        <v>7.9978437008373926E-3</v>
      </c>
      <c r="I122" s="519">
        <f t="shared" si="5"/>
        <v>8.3321693999725485E-3</v>
      </c>
    </row>
    <row r="123" spans="1:11" x14ac:dyDescent="0.2">
      <c r="A123" s="478" t="s">
        <v>367</v>
      </c>
      <c r="B123" s="516" t="str">
        <f t="shared" si="5"/>
        <v>-</v>
      </c>
      <c r="C123" s="516">
        <f t="shared" si="5"/>
        <v>1.8504766628172211E-2</v>
      </c>
      <c r="D123" s="516">
        <f t="shared" si="5"/>
        <v>4.5111343094639947E-2</v>
      </c>
      <c r="E123" s="516">
        <f t="shared" si="5"/>
        <v>5.2884619765607738E-2</v>
      </c>
      <c r="F123" s="516">
        <f t="shared" si="5"/>
        <v>6.9922816096577051E-2</v>
      </c>
      <c r="G123" s="517">
        <f t="shared" si="5"/>
        <v>4.1878405393728044E-2</v>
      </c>
      <c r="H123" s="517">
        <f t="shared" si="5"/>
        <v>5.4596428102345461E-2</v>
      </c>
      <c r="I123" s="517">
        <f t="shared" si="5"/>
        <v>4.9756818075035833E-2</v>
      </c>
    </row>
    <row r="124" spans="1:11" x14ac:dyDescent="0.2">
      <c r="A124" s="479" t="s">
        <v>368</v>
      </c>
      <c r="B124" s="518">
        <f t="shared" si="5"/>
        <v>1.6292711244950416E-2</v>
      </c>
      <c r="C124" s="518">
        <f t="shared" si="5"/>
        <v>2.5721962269846393E-2</v>
      </c>
      <c r="D124" s="518">
        <f t="shared" si="5"/>
        <v>1.4618771317172355E-2</v>
      </c>
      <c r="E124" s="518">
        <f t="shared" si="5"/>
        <v>1.107735180509957E-2</v>
      </c>
      <c r="F124" s="518">
        <f t="shared" si="5"/>
        <v>2.0978991623849124E-2</v>
      </c>
      <c r="G124" s="519">
        <f t="shared" si="5"/>
        <v>1.5838542477802992E-2</v>
      </c>
      <c r="H124" s="519">
        <f t="shared" si="5"/>
        <v>1.2072158371467231E-2</v>
      </c>
      <c r="I124" s="519">
        <f t="shared" si="5"/>
        <v>1.3505386730186721E-2</v>
      </c>
    </row>
    <row r="125" spans="1:11" x14ac:dyDescent="0.2">
      <c r="A125" s="478" t="s">
        <v>369</v>
      </c>
      <c r="B125" s="516">
        <f t="shared" si="5"/>
        <v>1.7956885421035764E-3</v>
      </c>
      <c r="C125" s="516">
        <f t="shared" si="5"/>
        <v>1.1271029005916189E-3</v>
      </c>
      <c r="D125" s="516">
        <f t="shared" si="5"/>
        <v>7.1502438503174193E-4</v>
      </c>
      <c r="E125" s="516">
        <f t="shared" si="5"/>
        <v>6.6447644584641003E-4</v>
      </c>
      <c r="F125" s="516">
        <f t="shared" si="5"/>
        <v>8.9732890538644591E-4</v>
      </c>
      <c r="G125" s="517">
        <f t="shared" si="5"/>
        <v>7.6797677961884287E-4</v>
      </c>
      <c r="H125" s="517">
        <f t="shared" si="5"/>
        <v>6.8787086939498757E-4</v>
      </c>
      <c r="I125" s="517">
        <f t="shared" si="5"/>
        <v>7.1835359532548457E-4</v>
      </c>
    </row>
    <row r="126" spans="1:11" x14ac:dyDescent="0.2">
      <c r="A126" s="479" t="s">
        <v>387</v>
      </c>
      <c r="B126" s="518" t="str">
        <f t="shared" si="5"/>
        <v>-</v>
      </c>
      <c r="C126" s="518" t="str">
        <f t="shared" si="5"/>
        <v>-</v>
      </c>
      <c r="D126" s="518">
        <f t="shared" si="5"/>
        <v>6.0722864749059203E-5</v>
      </c>
      <c r="E126" s="518">
        <f t="shared" si="5"/>
        <v>3.7270055946910991E-5</v>
      </c>
      <c r="F126" s="518" t="str">
        <f t="shared" si="5"/>
        <v>-</v>
      </c>
      <c r="G126" s="519">
        <f t="shared" si="5"/>
        <v>5.3663033449972912E-5</v>
      </c>
      <c r="H126" s="519">
        <f t="shared" si="5"/>
        <v>3.3525575531185313E-5</v>
      </c>
      <c r="I126" s="519">
        <f t="shared" si="5"/>
        <v>4.1188515610817686E-5</v>
      </c>
    </row>
    <row r="127" spans="1:11" x14ac:dyDescent="0.2">
      <c r="A127" s="503" t="s">
        <v>370</v>
      </c>
      <c r="B127" s="522">
        <f t="shared" si="5"/>
        <v>2.1867001659415183E-2</v>
      </c>
      <c r="C127" s="522">
        <f t="shared" si="5"/>
        <v>5.9396267494543048E-2</v>
      </c>
      <c r="D127" s="522">
        <f t="shared" si="5"/>
        <v>6.4264118937230774E-2</v>
      </c>
      <c r="E127" s="522">
        <f t="shared" si="5"/>
        <v>6.5737643365430656E-2</v>
      </c>
      <c r="F127" s="522">
        <f t="shared" si="5"/>
        <v>3.6285842882895283E-2</v>
      </c>
      <c r="G127" s="523">
        <f t="shared" si="5"/>
        <v>6.3415099974020506E-2</v>
      </c>
      <c r="H127" s="523">
        <f t="shared" si="5"/>
        <v>6.2778654243659443E-2</v>
      </c>
      <c r="I127" s="523">
        <f t="shared" si="5"/>
        <v>6.3020842007356664E-2</v>
      </c>
    </row>
    <row r="128" spans="1:11" x14ac:dyDescent="0.2">
      <c r="A128" s="480" t="s">
        <v>468</v>
      </c>
      <c r="B128" s="528" t="str">
        <f t="shared" ref="B128:I134" si="6">IF(B59="-","-",B59/B$65)</f>
        <v>-</v>
      </c>
      <c r="C128" s="528" t="str">
        <f t="shared" si="6"/>
        <v>-</v>
      </c>
      <c r="D128" s="528">
        <f t="shared" si="6"/>
        <v>4.4547475994667483E-4</v>
      </c>
      <c r="E128" s="528">
        <f t="shared" si="6"/>
        <v>1.8552663671109462E-3</v>
      </c>
      <c r="F128" s="528" t="str">
        <f t="shared" si="6"/>
        <v>-</v>
      </c>
      <c r="G128" s="529">
        <f t="shared" si="6"/>
        <v>3.9368246282397995E-4</v>
      </c>
      <c r="H128" s="529">
        <f t="shared" si="6"/>
        <v>1.6688698511653549E-3</v>
      </c>
      <c r="I128" s="529">
        <f t="shared" si="6"/>
        <v>1.1836206920243161E-3</v>
      </c>
    </row>
    <row r="129" spans="1:9" x14ac:dyDescent="0.2">
      <c r="A129" s="481" t="s">
        <v>371</v>
      </c>
      <c r="B129" s="524">
        <f t="shared" si="6"/>
        <v>9.4986458590443218E-3</v>
      </c>
      <c r="C129" s="524">
        <f t="shared" si="6"/>
        <v>2.9771542880328804E-2</v>
      </c>
      <c r="D129" s="524">
        <f t="shared" si="6"/>
        <v>3.6169462045480751E-2</v>
      </c>
      <c r="E129" s="524">
        <f t="shared" si="6"/>
        <v>4.3782511667854657E-2</v>
      </c>
      <c r="F129" s="524">
        <f t="shared" si="6"/>
        <v>2.2584956180493901E-2</v>
      </c>
      <c r="G129" s="525">
        <f t="shared" si="6"/>
        <v>3.5272710462262206E-2</v>
      </c>
      <c r="H129" s="525">
        <f t="shared" si="6"/>
        <v>4.1652817390643804E-2</v>
      </c>
      <c r="I129" s="525">
        <f t="shared" si="6"/>
        <v>3.9224984685459229E-2</v>
      </c>
    </row>
    <row r="130" spans="1:9" x14ac:dyDescent="0.2">
      <c r="A130" s="754" t="s">
        <v>372</v>
      </c>
      <c r="B130" s="757">
        <f t="shared" si="6"/>
        <v>2.8323178613845379E-3</v>
      </c>
      <c r="C130" s="757">
        <f t="shared" si="6"/>
        <v>7.5946897700637181E-5</v>
      </c>
      <c r="D130" s="757">
        <f t="shared" si="6"/>
        <v>3.3256349901696622E-4</v>
      </c>
      <c r="E130" s="757">
        <f t="shared" si="6"/>
        <v>4.5680934229117356E-4</v>
      </c>
      <c r="F130" s="757" t="str">
        <f t="shared" si="6"/>
        <v>-</v>
      </c>
      <c r="G130" s="758">
        <f t="shared" si="6"/>
        <v>3.235185522519105E-4</v>
      </c>
      <c r="H130" s="758">
        <f t="shared" si="6"/>
        <v>4.1091422374436067E-4</v>
      </c>
      <c r="I130" s="758">
        <f t="shared" si="6"/>
        <v>3.776574048885374E-4</v>
      </c>
    </row>
    <row r="131" spans="1:9" x14ac:dyDescent="0.2">
      <c r="A131" s="481" t="s">
        <v>373</v>
      </c>
      <c r="B131" s="524">
        <f t="shared" si="6"/>
        <v>2.5029276298954586E-3</v>
      </c>
      <c r="C131" s="524">
        <f t="shared" si="6"/>
        <v>2.1049173742743642E-2</v>
      </c>
      <c r="D131" s="524">
        <f t="shared" si="6"/>
        <v>2.4407500201224872E-2</v>
      </c>
      <c r="E131" s="524">
        <f t="shared" si="6"/>
        <v>1.6157814726835314E-2</v>
      </c>
      <c r="F131" s="524">
        <f t="shared" si="6"/>
        <v>5.6073289323150047E-3</v>
      </c>
      <c r="G131" s="525">
        <f t="shared" si="6"/>
        <v>2.3877164325616908E-2</v>
      </c>
      <c r="H131" s="525">
        <f t="shared" si="6"/>
        <v>1.5097819338305512E-2</v>
      </c>
      <c r="I131" s="525">
        <f t="shared" si="6"/>
        <v>1.8438637860068899E-2</v>
      </c>
    </row>
    <row r="132" spans="1:9" x14ac:dyDescent="0.2">
      <c r="A132" s="754" t="s">
        <v>374</v>
      </c>
      <c r="B132" s="757">
        <f t="shared" si="6"/>
        <v>7.0331103090908636E-3</v>
      </c>
      <c r="C132" s="757">
        <f t="shared" si="6"/>
        <v>3.7260097227698472E-3</v>
      </c>
      <c r="D132" s="757">
        <f t="shared" si="6"/>
        <v>2.9079579372519242E-3</v>
      </c>
      <c r="E132" s="757">
        <f t="shared" si="6"/>
        <v>2.6662287859199902E-3</v>
      </c>
      <c r="F132" s="757">
        <f t="shared" si="6"/>
        <v>8.093557770086383E-3</v>
      </c>
      <c r="G132" s="758">
        <f t="shared" si="6"/>
        <v>3.0280112300157488E-3</v>
      </c>
      <c r="H132" s="758">
        <f t="shared" si="6"/>
        <v>3.211506572518319E-3</v>
      </c>
      <c r="I132" s="758">
        <f t="shared" si="6"/>
        <v>3.1416806798881536E-3</v>
      </c>
    </row>
    <row r="133" spans="1:9" x14ac:dyDescent="0.2">
      <c r="A133" s="509" t="s">
        <v>375</v>
      </c>
      <c r="B133" s="526">
        <f t="shared" si="6"/>
        <v>2.3616686612256781E-2</v>
      </c>
      <c r="C133" s="526">
        <f t="shared" si="6"/>
        <v>5.1029030809078543E-2</v>
      </c>
      <c r="D133" s="526">
        <f t="shared" si="6"/>
        <v>3.6168395035434994E-2</v>
      </c>
      <c r="E133" s="526">
        <f t="shared" si="6"/>
        <v>3.1381148206660651E-2</v>
      </c>
      <c r="F133" s="526">
        <f t="shared" si="6"/>
        <v>5.6024319756298846E-2</v>
      </c>
      <c r="G133" s="527">
        <f t="shared" si="6"/>
        <v>3.7689379891847223E-2</v>
      </c>
      <c r="H133" s="527">
        <f t="shared" si="6"/>
        <v>3.3857019812016699E-2</v>
      </c>
      <c r="I133" s="527">
        <f t="shared" si="6"/>
        <v>3.5315354123810122E-2</v>
      </c>
    </row>
    <row r="134" spans="1:9" x14ac:dyDescent="0.2">
      <c r="A134" s="535" t="s">
        <v>377</v>
      </c>
      <c r="B134" s="538">
        <f t="shared" si="6"/>
        <v>1</v>
      </c>
      <c r="C134" s="538">
        <f t="shared" si="6"/>
        <v>1</v>
      </c>
      <c r="D134" s="538">
        <f t="shared" si="6"/>
        <v>1</v>
      </c>
      <c r="E134" s="538">
        <f t="shared" si="6"/>
        <v>1</v>
      </c>
      <c r="F134" s="538">
        <f t="shared" si="6"/>
        <v>1</v>
      </c>
      <c r="G134" s="538">
        <f t="shared" si="6"/>
        <v>1</v>
      </c>
      <c r="H134" s="538">
        <f t="shared" si="6"/>
        <v>1</v>
      </c>
      <c r="I134" s="538">
        <f t="shared" si="6"/>
        <v>1</v>
      </c>
    </row>
    <row r="135" spans="1:9" ht="15" customHeight="1" x14ac:dyDescent="0.2">
      <c r="A135" s="513" t="s">
        <v>599</v>
      </c>
      <c r="B135" s="3"/>
      <c r="C135" s="212"/>
      <c r="D135" s="3"/>
      <c r="E135" s="3"/>
      <c r="F135" s="212"/>
      <c r="G135" s="3"/>
      <c r="H135" s="3"/>
      <c r="I135" s="3"/>
    </row>
    <row r="136" spans="1:9" x14ac:dyDescent="0.2">
      <c r="A136" s="38" t="s">
        <v>410</v>
      </c>
      <c r="B136" s="3"/>
      <c r="C136" s="212"/>
      <c r="D136" s="3"/>
      <c r="E136" s="3"/>
      <c r="F136" s="212"/>
      <c r="G136" s="3"/>
      <c r="H136" s="3"/>
      <c r="I136" s="3"/>
    </row>
    <row r="137" spans="1:9" x14ac:dyDescent="0.2">
      <c r="A137" s="242" t="s">
        <v>723</v>
      </c>
      <c r="B137" s="3"/>
      <c r="C137" s="212"/>
      <c r="D137" s="3"/>
      <c r="E137" s="3"/>
      <c r="F137" s="212"/>
      <c r="G137" s="3"/>
      <c r="H137" s="3"/>
      <c r="I137" s="3"/>
    </row>
    <row r="140" spans="1:9" ht="16.5" x14ac:dyDescent="0.25">
      <c r="A140" s="88" t="s">
        <v>783</v>
      </c>
    </row>
    <row r="141" spans="1:9" ht="13.5" thickBot="1" x14ac:dyDescent="0.25">
      <c r="A141" s="205"/>
      <c r="I141" s="400" t="s">
        <v>384</v>
      </c>
    </row>
    <row r="142" spans="1:9" x14ac:dyDescent="0.2">
      <c r="A142" s="204" t="s">
        <v>380</v>
      </c>
      <c r="B142" s="482" t="s">
        <v>95</v>
      </c>
      <c r="C142" s="482" t="s">
        <v>535</v>
      </c>
      <c r="D142" s="482" t="s">
        <v>97</v>
      </c>
      <c r="E142" s="482" t="s">
        <v>278</v>
      </c>
      <c r="F142" s="483">
        <v>300000</v>
      </c>
      <c r="G142" s="484" t="s">
        <v>398</v>
      </c>
      <c r="H142" s="484" t="s">
        <v>398</v>
      </c>
      <c r="I142" s="484" t="s">
        <v>389</v>
      </c>
    </row>
    <row r="143" spans="1:9" x14ac:dyDescent="0.2">
      <c r="A143" s="203"/>
      <c r="B143" s="485" t="s">
        <v>35</v>
      </c>
      <c r="C143" s="485" t="s">
        <v>35</v>
      </c>
      <c r="D143" s="485" t="s">
        <v>35</v>
      </c>
      <c r="E143" s="485" t="s">
        <v>35</v>
      </c>
      <c r="F143" s="485" t="s">
        <v>36</v>
      </c>
      <c r="G143" s="486" t="s">
        <v>600</v>
      </c>
      <c r="H143" s="486" t="s">
        <v>293</v>
      </c>
      <c r="I143" s="486" t="s">
        <v>111</v>
      </c>
    </row>
    <row r="144" spans="1:9" ht="13.5" thickBot="1" x14ac:dyDescent="0.25">
      <c r="A144" s="206"/>
      <c r="B144" s="487" t="s">
        <v>534</v>
      </c>
      <c r="C144" s="487" t="s">
        <v>99</v>
      </c>
      <c r="D144" s="487" t="s">
        <v>100</v>
      </c>
      <c r="E144" s="487" t="s">
        <v>279</v>
      </c>
      <c r="F144" s="487" t="s">
        <v>101</v>
      </c>
      <c r="G144" s="488" t="s">
        <v>293</v>
      </c>
      <c r="H144" s="488" t="s">
        <v>101</v>
      </c>
      <c r="I144" s="488" t="s">
        <v>399</v>
      </c>
    </row>
    <row r="146" spans="1:9" x14ac:dyDescent="0.2">
      <c r="A146" s="498" t="s">
        <v>333</v>
      </c>
      <c r="B146" s="499">
        <v>151.02738500000001</v>
      </c>
      <c r="C146" s="499">
        <v>120.47207899999999</v>
      </c>
      <c r="D146" s="499">
        <v>93.729320999999999</v>
      </c>
      <c r="E146" s="499">
        <v>91.317370999999994</v>
      </c>
      <c r="F146" s="499">
        <v>43.994844999999998</v>
      </c>
      <c r="G146" s="500">
        <v>96.261257000000001</v>
      </c>
      <c r="H146" s="500">
        <v>85.861123000000006</v>
      </c>
      <c r="I146" s="500">
        <v>89.744326999999998</v>
      </c>
    </row>
    <row r="147" spans="1:9" x14ac:dyDescent="0.2">
      <c r="A147" s="478" t="s">
        <v>334</v>
      </c>
      <c r="B147" s="490">
        <v>141.68405300000001</v>
      </c>
      <c r="C147" s="490">
        <v>113.326088</v>
      </c>
      <c r="D147" s="490">
        <v>89.883667000000003</v>
      </c>
      <c r="E147" s="490">
        <v>86.328039000000004</v>
      </c>
      <c r="F147" s="490">
        <v>40.4938</v>
      </c>
      <c r="G147" s="267">
        <v>92.108417000000003</v>
      </c>
      <c r="H147" s="267">
        <v>81.043390000000002</v>
      </c>
      <c r="I147" s="267">
        <v>85.174851000000004</v>
      </c>
    </row>
    <row r="148" spans="1:9" x14ac:dyDescent="0.2">
      <c r="A148" s="479" t="s">
        <v>335</v>
      </c>
      <c r="B148" s="491">
        <v>9.3433320000000002</v>
      </c>
      <c r="C148" s="491">
        <v>4.0882769999999997</v>
      </c>
      <c r="D148" s="491">
        <v>3.7713079999999999</v>
      </c>
      <c r="E148" s="491">
        <v>3.9340380000000001</v>
      </c>
      <c r="F148" s="491">
        <v>2.918952</v>
      </c>
      <c r="G148" s="492">
        <v>3.8177409999999998</v>
      </c>
      <c r="H148" s="492">
        <v>3.8170000000000002</v>
      </c>
      <c r="I148" s="492">
        <v>3.8172769999999998</v>
      </c>
    </row>
    <row r="149" spans="1:9" x14ac:dyDescent="0.2">
      <c r="A149" s="478" t="s">
        <v>774</v>
      </c>
      <c r="B149" s="490" t="s">
        <v>84</v>
      </c>
      <c r="C149" s="490">
        <v>0.101358</v>
      </c>
      <c r="D149" s="490">
        <v>7.2624999999999995E-2</v>
      </c>
      <c r="E149" s="490">
        <v>0.14772299999999999</v>
      </c>
      <c r="F149" s="490">
        <v>0.58209299999999997</v>
      </c>
      <c r="G149" s="267">
        <v>7.4895000000000003E-2</v>
      </c>
      <c r="H149" s="267">
        <v>0.19780600000000001</v>
      </c>
      <c r="I149" s="267">
        <v>0.15191299999999999</v>
      </c>
    </row>
    <row r="150" spans="1:9" x14ac:dyDescent="0.2">
      <c r="A150" s="477" t="s">
        <v>336</v>
      </c>
      <c r="B150" s="501">
        <v>50.022593999999998</v>
      </c>
      <c r="C150" s="501">
        <v>20.032285999999999</v>
      </c>
      <c r="D150" s="501">
        <v>20.151532</v>
      </c>
      <c r="E150" s="501">
        <v>21.332445</v>
      </c>
      <c r="F150" s="501">
        <v>8.7879380000000005</v>
      </c>
      <c r="G150" s="502">
        <v>20.241363</v>
      </c>
      <c r="H150" s="502">
        <v>19.886074000000001</v>
      </c>
      <c r="I150" s="502">
        <v>20.018732</v>
      </c>
    </row>
    <row r="151" spans="1:9" x14ac:dyDescent="0.2">
      <c r="A151" s="478" t="s">
        <v>337</v>
      </c>
      <c r="B151" s="490">
        <v>4.8563190000000001</v>
      </c>
      <c r="C151" s="490">
        <v>0.103982</v>
      </c>
      <c r="D151" s="490">
        <v>1.140854</v>
      </c>
      <c r="E151" s="490">
        <v>1.909171</v>
      </c>
      <c r="F151" s="490">
        <v>3.2949830000000002</v>
      </c>
      <c r="G151" s="267">
        <v>1.062613</v>
      </c>
      <c r="H151" s="267">
        <v>2.0689540000000002</v>
      </c>
      <c r="I151" s="267">
        <v>1.693206</v>
      </c>
    </row>
    <row r="152" spans="1:9" x14ac:dyDescent="0.2">
      <c r="A152" s="479" t="s">
        <v>338</v>
      </c>
      <c r="B152" s="491">
        <v>36.193792999999999</v>
      </c>
      <c r="C152" s="491">
        <v>19.609012</v>
      </c>
      <c r="D152" s="491">
        <v>18.350470999999999</v>
      </c>
      <c r="E152" s="491">
        <v>17.982555999999999</v>
      </c>
      <c r="F152" s="491">
        <v>5.4853680000000002</v>
      </c>
      <c r="G152" s="492">
        <v>18.520467</v>
      </c>
      <c r="H152" s="492">
        <v>16.541640999999998</v>
      </c>
      <c r="I152" s="492">
        <v>17.280494999999998</v>
      </c>
    </row>
    <row r="153" spans="1:9" x14ac:dyDescent="0.2">
      <c r="A153" s="478" t="s">
        <v>339</v>
      </c>
      <c r="B153" s="490">
        <v>6.6934339999999999</v>
      </c>
      <c r="C153" s="490">
        <v>0.31929200000000002</v>
      </c>
      <c r="D153" s="490">
        <v>0.313558</v>
      </c>
      <c r="E153" s="490">
        <v>0.50642500000000001</v>
      </c>
      <c r="F153" s="490">
        <v>7.587E-3</v>
      </c>
      <c r="G153" s="267">
        <v>0.33547399999999999</v>
      </c>
      <c r="H153" s="267">
        <v>0.448909</v>
      </c>
      <c r="I153" s="267">
        <v>0.406555</v>
      </c>
    </row>
    <row r="154" spans="1:9" x14ac:dyDescent="0.2">
      <c r="A154" s="493" t="s">
        <v>340</v>
      </c>
      <c r="B154" s="491">
        <v>2.2790469999999998</v>
      </c>
      <c r="C154" s="491" t="s">
        <v>84</v>
      </c>
      <c r="D154" s="491">
        <v>0.34664099999999998</v>
      </c>
      <c r="E154" s="491">
        <v>0.39757999999999999</v>
      </c>
      <c r="F154" s="491" t="s">
        <v>84</v>
      </c>
      <c r="G154" s="492">
        <v>0.322801</v>
      </c>
      <c r="H154" s="492">
        <v>0.35173900000000002</v>
      </c>
      <c r="I154" s="492">
        <v>0.34093400000000001</v>
      </c>
    </row>
    <row r="155" spans="1:9" x14ac:dyDescent="0.2">
      <c r="A155" s="503" t="s">
        <v>341</v>
      </c>
      <c r="B155" s="504">
        <v>115.687746</v>
      </c>
      <c r="C155" s="504">
        <v>20.915963999999999</v>
      </c>
      <c r="D155" s="504">
        <v>9.0405139999999999</v>
      </c>
      <c r="E155" s="504">
        <v>9.3965829999999997</v>
      </c>
      <c r="F155" s="504">
        <v>2.798127</v>
      </c>
      <c r="G155" s="505">
        <v>10.437412</v>
      </c>
      <c r="H155" s="505">
        <v>8.6357870000000005</v>
      </c>
      <c r="I155" s="505">
        <v>9.3084779999999991</v>
      </c>
    </row>
    <row r="156" spans="1:9" x14ac:dyDescent="0.2">
      <c r="A156" s="479" t="s">
        <v>391</v>
      </c>
      <c r="B156" s="491">
        <v>9.4591790000000007</v>
      </c>
      <c r="C156" s="491">
        <v>1.1218079999999999</v>
      </c>
      <c r="D156" s="491">
        <v>1.006723</v>
      </c>
      <c r="E156" s="491">
        <v>0.176954</v>
      </c>
      <c r="F156" s="491" t="s">
        <v>84</v>
      </c>
      <c r="G156" s="492">
        <v>1.0451630000000001</v>
      </c>
      <c r="H156" s="492">
        <v>0.156551</v>
      </c>
      <c r="I156" s="492">
        <v>0.48834100000000003</v>
      </c>
    </row>
    <row r="157" spans="1:9" x14ac:dyDescent="0.2">
      <c r="A157" s="478" t="s">
        <v>343</v>
      </c>
      <c r="B157" s="490">
        <v>81.214899000000003</v>
      </c>
      <c r="C157" s="490">
        <v>7.6367190000000003</v>
      </c>
      <c r="D157" s="490">
        <v>3.841844</v>
      </c>
      <c r="E157" s="490">
        <v>1.556295</v>
      </c>
      <c r="F157" s="490">
        <v>1.06E-4</v>
      </c>
      <c r="G157" s="267">
        <v>4.4335459999999998</v>
      </c>
      <c r="H157" s="267">
        <v>1.376868</v>
      </c>
      <c r="I157" s="267">
        <v>2.5181710000000002</v>
      </c>
    </row>
    <row r="158" spans="1:9" x14ac:dyDescent="0.2">
      <c r="A158" s="493" t="s">
        <v>344</v>
      </c>
      <c r="B158" s="491" t="s">
        <v>84</v>
      </c>
      <c r="C158" s="491" t="s">
        <v>84</v>
      </c>
      <c r="D158" s="491">
        <v>9.0454000000000007E-2</v>
      </c>
      <c r="E158" s="491">
        <v>3.7460000000000002E-3</v>
      </c>
      <c r="F158" s="491">
        <v>0.51902700000000002</v>
      </c>
      <c r="G158" s="492">
        <v>8.2237000000000005E-2</v>
      </c>
      <c r="H158" s="492">
        <v>6.3158000000000006E-2</v>
      </c>
      <c r="I158" s="492">
        <v>7.0281999999999997E-2</v>
      </c>
    </row>
    <row r="159" spans="1:9" x14ac:dyDescent="0.2">
      <c r="A159" s="478" t="s">
        <v>345</v>
      </c>
      <c r="B159" s="490" t="s">
        <v>84</v>
      </c>
      <c r="C159" s="490">
        <v>0.48825400000000002</v>
      </c>
      <c r="D159" s="490">
        <v>1.06118</v>
      </c>
      <c r="E159" s="490">
        <v>2.3505180000000001</v>
      </c>
      <c r="F159" s="490">
        <v>1.109464</v>
      </c>
      <c r="G159" s="267">
        <v>1.007495</v>
      </c>
      <c r="H159" s="267">
        <v>2.2074250000000002</v>
      </c>
      <c r="I159" s="267">
        <v>1.759395</v>
      </c>
    </row>
    <row r="160" spans="1:9" x14ac:dyDescent="0.2">
      <c r="A160" s="479" t="s">
        <v>346</v>
      </c>
      <c r="B160" s="491">
        <v>22.605684</v>
      </c>
      <c r="C160" s="491">
        <v>10.956557</v>
      </c>
      <c r="D160" s="491">
        <v>1.588897</v>
      </c>
      <c r="E160" s="491">
        <v>4.3136700000000001</v>
      </c>
      <c r="F160" s="491">
        <v>1.080878</v>
      </c>
      <c r="G160" s="492">
        <v>2.4789780000000001</v>
      </c>
      <c r="H160" s="492">
        <v>3.9409320000000001</v>
      </c>
      <c r="I160" s="492">
        <v>3.3950670000000001</v>
      </c>
    </row>
    <row r="161" spans="1:9" x14ac:dyDescent="0.2">
      <c r="A161" s="478" t="s">
        <v>347</v>
      </c>
      <c r="B161" s="490">
        <v>2.407985</v>
      </c>
      <c r="C161" s="490">
        <v>0.71262700000000001</v>
      </c>
      <c r="D161" s="490">
        <v>1.4508730000000001</v>
      </c>
      <c r="E161" s="490">
        <v>0.99540099999999998</v>
      </c>
      <c r="F161" s="490">
        <v>8.8651999999999995E-2</v>
      </c>
      <c r="G161" s="267">
        <v>1.3895</v>
      </c>
      <c r="H161" s="267">
        <v>0.89085300000000001</v>
      </c>
      <c r="I161" s="267">
        <v>1.0770379999999999</v>
      </c>
    </row>
    <row r="162" spans="1:9" x14ac:dyDescent="0.2">
      <c r="A162" s="477" t="s">
        <v>348</v>
      </c>
      <c r="B162" s="501">
        <v>77.284739000000002</v>
      </c>
      <c r="C162" s="501">
        <v>39.123742999999997</v>
      </c>
      <c r="D162" s="501">
        <v>25.475389</v>
      </c>
      <c r="E162" s="501">
        <v>33.391174999999997</v>
      </c>
      <c r="F162" s="501">
        <v>35.967483999999999</v>
      </c>
      <c r="G162" s="502">
        <v>26.843326000000001</v>
      </c>
      <c r="H162" s="502">
        <v>33.688220999999999</v>
      </c>
      <c r="I162" s="502">
        <v>31.132473000000001</v>
      </c>
    </row>
    <row r="163" spans="1:9" x14ac:dyDescent="0.2">
      <c r="A163" s="481" t="s">
        <v>392</v>
      </c>
      <c r="B163" s="494" t="s">
        <v>84</v>
      </c>
      <c r="C163" s="494">
        <v>1.7408079999999999</v>
      </c>
      <c r="D163" s="494">
        <v>1.4310959999999999</v>
      </c>
      <c r="E163" s="494">
        <v>2.7701310000000001</v>
      </c>
      <c r="F163" s="494">
        <v>2.1993299999999998</v>
      </c>
      <c r="G163" s="495">
        <v>1.4533879999999999</v>
      </c>
      <c r="H163" s="495">
        <v>2.7043180000000002</v>
      </c>
      <c r="I163" s="495">
        <v>2.2372459999999998</v>
      </c>
    </row>
    <row r="164" spans="1:9" x14ac:dyDescent="0.2">
      <c r="A164" s="479" t="s">
        <v>349</v>
      </c>
      <c r="B164" s="491">
        <v>50.683456999999997</v>
      </c>
      <c r="C164" s="491">
        <v>19.757242999999999</v>
      </c>
      <c r="D164" s="491">
        <v>14.508886</v>
      </c>
      <c r="E164" s="491">
        <v>19.148005000000001</v>
      </c>
      <c r="F164" s="491">
        <v>23.804559999999999</v>
      </c>
      <c r="G164" s="492">
        <v>15.089464</v>
      </c>
      <c r="H164" s="492">
        <v>19.684902000000001</v>
      </c>
      <c r="I164" s="492">
        <v>17.969055999999998</v>
      </c>
    </row>
    <row r="165" spans="1:9" x14ac:dyDescent="0.2">
      <c r="A165" s="481" t="s">
        <v>350</v>
      </c>
      <c r="B165" s="494">
        <v>26.601282999999999</v>
      </c>
      <c r="C165" s="494">
        <v>15.424953</v>
      </c>
      <c r="D165" s="494">
        <v>9.5352289999999993</v>
      </c>
      <c r="E165" s="494">
        <v>11.23007</v>
      </c>
      <c r="F165" s="494">
        <v>9.9635929999999995</v>
      </c>
      <c r="G165" s="495">
        <v>10.107779000000001</v>
      </c>
      <c r="H165" s="495">
        <v>11.084046000000001</v>
      </c>
      <c r="I165" s="495">
        <v>10.719528</v>
      </c>
    </row>
    <row r="166" spans="1:9" x14ac:dyDescent="0.2">
      <c r="A166" s="477" t="s">
        <v>351</v>
      </c>
      <c r="B166" s="501">
        <v>93.513923000000005</v>
      </c>
      <c r="C166" s="501">
        <v>47.230364999999999</v>
      </c>
      <c r="D166" s="501">
        <v>31.852111000000001</v>
      </c>
      <c r="E166" s="501">
        <v>25.673002</v>
      </c>
      <c r="F166" s="501">
        <v>18.819835999999999</v>
      </c>
      <c r="G166" s="502">
        <v>33.40446</v>
      </c>
      <c r="H166" s="502">
        <v>24.882838</v>
      </c>
      <c r="I166" s="502">
        <v>28.064643</v>
      </c>
    </row>
    <row r="167" spans="1:9" x14ac:dyDescent="0.2">
      <c r="A167" s="478" t="s">
        <v>393</v>
      </c>
      <c r="B167" s="490">
        <v>4.4717149999999997</v>
      </c>
      <c r="C167" s="490">
        <v>3.3677800000000002</v>
      </c>
      <c r="D167" s="490">
        <v>1.558797</v>
      </c>
      <c r="E167" s="490">
        <v>3.7004920000000001</v>
      </c>
      <c r="F167" s="490">
        <v>0.21865999999999999</v>
      </c>
      <c r="G167" s="267">
        <v>1.7268349999999999</v>
      </c>
      <c r="H167" s="267">
        <v>3.2990390000000001</v>
      </c>
      <c r="I167" s="267">
        <v>2.7120090000000001</v>
      </c>
    </row>
    <row r="168" spans="1:9" x14ac:dyDescent="0.2">
      <c r="A168" s="479" t="s">
        <v>352</v>
      </c>
      <c r="B168" s="491">
        <v>80.725403</v>
      </c>
      <c r="C168" s="491">
        <v>24.445322000000001</v>
      </c>
      <c r="D168" s="491">
        <v>20.971467000000001</v>
      </c>
      <c r="E168" s="491">
        <v>18.50123</v>
      </c>
      <c r="F168" s="491">
        <v>17.392848000000001</v>
      </c>
      <c r="G168" s="492">
        <v>21.475946</v>
      </c>
      <c r="H168" s="492">
        <v>18.373435000000001</v>
      </c>
      <c r="I168" s="492">
        <v>19.531851</v>
      </c>
    </row>
    <row r="169" spans="1:9" x14ac:dyDescent="0.2">
      <c r="A169" s="478" t="s">
        <v>353</v>
      </c>
      <c r="B169" s="490">
        <v>8.3168059999999997</v>
      </c>
      <c r="C169" s="490">
        <v>18.207857000000001</v>
      </c>
      <c r="D169" s="490">
        <v>9.3214100000000002</v>
      </c>
      <c r="E169" s="490">
        <v>3.3022320000000001</v>
      </c>
      <c r="F169" s="490">
        <v>1.2083269999999999</v>
      </c>
      <c r="G169" s="267">
        <v>10.095477000000001</v>
      </c>
      <c r="H169" s="267">
        <v>3.0608070000000001</v>
      </c>
      <c r="I169" s="267">
        <v>5.6874130000000003</v>
      </c>
    </row>
    <row r="170" spans="1:9" s="47" customFormat="1" x14ac:dyDescent="0.2">
      <c r="A170" s="479" t="s">
        <v>646</v>
      </c>
      <c r="B170" s="491" t="s">
        <v>84</v>
      </c>
      <c r="C170" s="491" t="s">
        <v>84</v>
      </c>
      <c r="D170" s="491" t="s">
        <v>84</v>
      </c>
      <c r="E170" s="491">
        <v>7.6309999999999998E-3</v>
      </c>
      <c r="F170" s="491" t="s">
        <v>84</v>
      </c>
      <c r="G170" s="492" t="s">
        <v>84</v>
      </c>
      <c r="H170" s="492">
        <v>6.7510000000000001E-3</v>
      </c>
      <c r="I170" s="492">
        <v>4.2300000000000003E-3</v>
      </c>
    </row>
    <row r="171" spans="1:9" s="7" customFormat="1" x14ac:dyDescent="0.2">
      <c r="A171" s="503" t="s">
        <v>354</v>
      </c>
      <c r="B171" s="504">
        <v>110.618917</v>
      </c>
      <c r="C171" s="504">
        <v>55.350678000000002</v>
      </c>
      <c r="D171" s="504">
        <v>34.120252000000001</v>
      </c>
      <c r="E171" s="504">
        <v>22.921958</v>
      </c>
      <c r="F171" s="504">
        <v>13.808837</v>
      </c>
      <c r="G171" s="505">
        <v>36.234383999999999</v>
      </c>
      <c r="H171" s="505">
        <v>21.871223000000001</v>
      </c>
      <c r="I171" s="505">
        <v>27.234141999999999</v>
      </c>
    </row>
    <row r="172" spans="1:9" x14ac:dyDescent="0.2">
      <c r="A172" s="479" t="s">
        <v>394</v>
      </c>
      <c r="B172" s="491">
        <v>7.3335590000000002</v>
      </c>
      <c r="C172" s="491">
        <v>4.6431339999999999</v>
      </c>
      <c r="D172" s="491">
        <v>4.1811860000000003</v>
      </c>
      <c r="E172" s="491">
        <v>3.8556699999999999</v>
      </c>
      <c r="F172" s="491">
        <v>2.2873049999999999</v>
      </c>
      <c r="G172" s="492">
        <v>4.2321809999999997</v>
      </c>
      <c r="H172" s="492">
        <v>3.674839</v>
      </c>
      <c r="I172" s="492">
        <v>3.8829389999999999</v>
      </c>
    </row>
    <row r="173" spans="1:9" x14ac:dyDescent="0.2">
      <c r="A173" s="481" t="s">
        <v>355</v>
      </c>
      <c r="B173" s="494">
        <v>0.34142499999999998</v>
      </c>
      <c r="C173" s="494">
        <v>0.80793199999999998</v>
      </c>
      <c r="D173" s="494">
        <v>0.63006399999999996</v>
      </c>
      <c r="E173" s="494">
        <v>0.316691</v>
      </c>
      <c r="F173" s="494">
        <v>6.3920000000000001E-3</v>
      </c>
      <c r="G173" s="495">
        <v>0.64465700000000004</v>
      </c>
      <c r="H173" s="495">
        <v>0.28091300000000002</v>
      </c>
      <c r="I173" s="495">
        <v>0.41672799999999999</v>
      </c>
    </row>
    <row r="174" spans="1:9" x14ac:dyDescent="0.2">
      <c r="A174" s="480" t="s">
        <v>596</v>
      </c>
      <c r="B174" s="491">
        <v>85.70111</v>
      </c>
      <c r="C174" s="491">
        <v>41.934210999999998</v>
      </c>
      <c r="D174" s="491">
        <v>18.903331999999999</v>
      </c>
      <c r="E174" s="491">
        <v>11.606987999999999</v>
      </c>
      <c r="F174" s="491">
        <v>7.594506</v>
      </c>
      <c r="G174" s="492">
        <v>21.142416999999998</v>
      </c>
      <c r="H174" s="492">
        <v>11.144352</v>
      </c>
      <c r="I174" s="492">
        <v>14.877431</v>
      </c>
    </row>
    <row r="175" spans="1:9" x14ac:dyDescent="0.2">
      <c r="A175" s="481" t="s">
        <v>356</v>
      </c>
      <c r="B175" s="490" t="s">
        <v>84</v>
      </c>
      <c r="C175" s="490" t="s">
        <v>84</v>
      </c>
      <c r="D175" s="490">
        <v>0.176341</v>
      </c>
      <c r="E175" s="490">
        <v>7.5300000000000002E-3</v>
      </c>
      <c r="F175" s="490">
        <v>1.4987E-2</v>
      </c>
      <c r="G175" s="267">
        <v>0.16032199999999999</v>
      </c>
      <c r="H175" s="267">
        <v>8.3890000000000006E-3</v>
      </c>
      <c r="I175" s="267">
        <v>6.5117999999999995E-2</v>
      </c>
    </row>
    <row r="176" spans="1:9" x14ac:dyDescent="0.2">
      <c r="A176" s="480" t="s">
        <v>357</v>
      </c>
      <c r="B176" s="496">
        <v>1.2700880000000001</v>
      </c>
      <c r="C176" s="496">
        <v>2.1140340000000002</v>
      </c>
      <c r="D176" s="496">
        <v>1.071509</v>
      </c>
      <c r="E176" s="496">
        <v>2.877948</v>
      </c>
      <c r="F176" s="496">
        <v>0.27068199999999998</v>
      </c>
      <c r="G176" s="497">
        <v>1.163381</v>
      </c>
      <c r="H176" s="497">
        <v>2.5773320000000002</v>
      </c>
      <c r="I176" s="497">
        <v>2.049391</v>
      </c>
    </row>
    <row r="177" spans="1:9" s="47" customFormat="1" x14ac:dyDescent="0.2">
      <c r="A177" s="481" t="s">
        <v>358</v>
      </c>
      <c r="B177" s="494">
        <v>15.972735</v>
      </c>
      <c r="C177" s="494">
        <v>5.026656</v>
      </c>
      <c r="D177" s="494">
        <v>9.1515360000000001</v>
      </c>
      <c r="E177" s="494">
        <v>4.1769600000000002</v>
      </c>
      <c r="F177" s="494">
        <v>3.6349640000000001</v>
      </c>
      <c r="G177" s="495">
        <v>8.8135630000000003</v>
      </c>
      <c r="H177" s="495">
        <v>4.1144689999999997</v>
      </c>
      <c r="I177" s="495">
        <v>5.8690170000000004</v>
      </c>
    </row>
    <row r="178" spans="1:9" s="7" customFormat="1" x14ac:dyDescent="0.2">
      <c r="A178" s="506" t="s">
        <v>409</v>
      </c>
      <c r="B178" s="507" t="s">
        <v>84</v>
      </c>
      <c r="C178" s="507">
        <v>3.468861</v>
      </c>
      <c r="D178" s="507">
        <v>3.2866360000000001</v>
      </c>
      <c r="E178" s="507">
        <v>2.577572</v>
      </c>
      <c r="F178" s="507">
        <v>1.6615249999999999</v>
      </c>
      <c r="G178" s="508">
        <v>3.2915459999999999</v>
      </c>
      <c r="H178" s="508">
        <v>2.4719530000000001</v>
      </c>
      <c r="I178" s="508">
        <v>2.7779729999999998</v>
      </c>
    </row>
    <row r="179" spans="1:9" x14ac:dyDescent="0.2">
      <c r="A179" s="481" t="s">
        <v>395</v>
      </c>
      <c r="B179" s="494" t="s">
        <v>84</v>
      </c>
      <c r="C179" s="494">
        <v>2.327833</v>
      </c>
      <c r="D179" s="494">
        <v>2.5444979999999999</v>
      </c>
      <c r="E179" s="494">
        <v>1.7404489999999999</v>
      </c>
      <c r="F179" s="494">
        <v>1.6615249999999999</v>
      </c>
      <c r="G179" s="495">
        <v>2.5170029999999999</v>
      </c>
      <c r="H179" s="495">
        <v>1.731349</v>
      </c>
      <c r="I179" s="495">
        <v>2.0246960000000001</v>
      </c>
    </row>
    <row r="180" spans="1:9" s="47" customFormat="1" x14ac:dyDescent="0.2">
      <c r="A180" s="480" t="s">
        <v>467</v>
      </c>
      <c r="B180" s="496" t="s">
        <v>84</v>
      </c>
      <c r="C180" s="496">
        <v>1.1390629999999999</v>
      </c>
      <c r="D180" s="496">
        <v>0.74213700000000005</v>
      </c>
      <c r="E180" s="496">
        <v>0.78839999999999999</v>
      </c>
      <c r="F180" s="496" t="s">
        <v>84</v>
      </c>
      <c r="G180" s="497">
        <v>0.77437199999999995</v>
      </c>
      <c r="H180" s="497">
        <v>0.69749799999999995</v>
      </c>
      <c r="I180" s="497">
        <v>0.72620099999999999</v>
      </c>
    </row>
    <row r="181" spans="1:9" s="7" customFormat="1" x14ac:dyDescent="0.2">
      <c r="A181" s="509" t="s">
        <v>359</v>
      </c>
      <c r="B181" s="510">
        <v>244.60755900000001</v>
      </c>
      <c r="C181" s="510">
        <v>111.190744</v>
      </c>
      <c r="D181" s="510">
        <v>106.88072099999999</v>
      </c>
      <c r="E181" s="510">
        <v>122.424712</v>
      </c>
      <c r="F181" s="510">
        <v>151.578992</v>
      </c>
      <c r="G181" s="511">
        <v>107.72007000000001</v>
      </c>
      <c r="H181" s="511">
        <v>125.786176</v>
      </c>
      <c r="I181" s="511">
        <v>119.04065</v>
      </c>
    </row>
    <row r="182" spans="1:9" x14ac:dyDescent="0.2">
      <c r="A182" s="480" t="s">
        <v>396</v>
      </c>
      <c r="B182" s="496">
        <v>56.255944</v>
      </c>
      <c r="C182" s="496">
        <v>9.8705049999999996</v>
      </c>
      <c r="D182" s="496">
        <v>12.7422</v>
      </c>
      <c r="E182" s="496">
        <v>13.237695</v>
      </c>
      <c r="F182" s="496">
        <v>7.0218059999999998</v>
      </c>
      <c r="G182" s="497">
        <v>12.637022</v>
      </c>
      <c r="H182" s="497">
        <v>12.521008</v>
      </c>
      <c r="I182" s="497">
        <v>12.564325</v>
      </c>
    </row>
    <row r="183" spans="1:9" x14ac:dyDescent="0.2">
      <c r="A183" s="481" t="s">
        <v>360</v>
      </c>
      <c r="B183" s="494">
        <v>17.559177999999999</v>
      </c>
      <c r="C183" s="494">
        <v>5.2981930000000004</v>
      </c>
      <c r="D183" s="494">
        <v>6.6037299999999997</v>
      </c>
      <c r="E183" s="494">
        <v>7.326041</v>
      </c>
      <c r="F183" s="494">
        <v>13.556736000000001</v>
      </c>
      <c r="G183" s="495">
        <v>6.5262859999999998</v>
      </c>
      <c r="H183" s="495">
        <v>8.044435</v>
      </c>
      <c r="I183" s="495">
        <v>7.4775879999999999</v>
      </c>
    </row>
    <row r="184" spans="1:9" x14ac:dyDescent="0.2">
      <c r="A184" s="480" t="s">
        <v>361</v>
      </c>
      <c r="B184" s="496">
        <v>121.525513</v>
      </c>
      <c r="C184" s="496">
        <v>75.877047000000005</v>
      </c>
      <c r="D184" s="496">
        <v>72.492469</v>
      </c>
      <c r="E184" s="496">
        <v>84.885959999999997</v>
      </c>
      <c r="F184" s="496">
        <v>107.23343300000001</v>
      </c>
      <c r="G184" s="497">
        <v>72.953152000000003</v>
      </c>
      <c r="H184" s="497">
        <v>87.462604999999996</v>
      </c>
      <c r="I184" s="497">
        <v>82.045062999999999</v>
      </c>
    </row>
    <row r="185" spans="1:9" x14ac:dyDescent="0.2">
      <c r="A185" s="478" t="s">
        <v>362</v>
      </c>
      <c r="B185" s="490">
        <v>18.779207</v>
      </c>
      <c r="C185" s="490">
        <v>1.185093</v>
      </c>
      <c r="D185" s="490">
        <v>1.659864</v>
      </c>
      <c r="E185" s="490">
        <v>2.3436219999999999</v>
      </c>
      <c r="F185" s="490">
        <v>8.3195429999999995</v>
      </c>
      <c r="G185" s="267">
        <v>1.6757899999999999</v>
      </c>
      <c r="H185" s="267">
        <v>3.0326409999999999</v>
      </c>
      <c r="I185" s="267">
        <v>2.5260199999999999</v>
      </c>
    </row>
    <row r="186" spans="1:9" s="47" customFormat="1" x14ac:dyDescent="0.2">
      <c r="A186" s="479" t="s">
        <v>363</v>
      </c>
      <c r="B186" s="491">
        <v>24.777308999999999</v>
      </c>
      <c r="C186" s="491">
        <v>2.009944</v>
      </c>
      <c r="D186" s="491">
        <v>3.3814449999999998</v>
      </c>
      <c r="E186" s="491">
        <v>2.3632300000000002</v>
      </c>
      <c r="F186" s="491">
        <v>7.8069499999999996</v>
      </c>
      <c r="G186" s="492">
        <v>3.3332739999999998</v>
      </c>
      <c r="H186" s="492">
        <v>2.9908860000000002</v>
      </c>
      <c r="I186" s="492">
        <v>3.1187269999999998</v>
      </c>
    </row>
    <row r="187" spans="1:9" s="47" customFormat="1" x14ac:dyDescent="0.2">
      <c r="A187" s="478" t="s">
        <v>364</v>
      </c>
      <c r="B187" s="490">
        <v>5.7104090000000003</v>
      </c>
      <c r="C187" s="490">
        <v>9.7667839999999995</v>
      </c>
      <c r="D187" s="490">
        <v>9.9699299999999997</v>
      </c>
      <c r="E187" s="490">
        <v>10.240092000000001</v>
      </c>
      <c r="F187" s="490">
        <v>7.640523</v>
      </c>
      <c r="G187" s="267">
        <v>9.9378600000000006</v>
      </c>
      <c r="H187" s="267">
        <v>9.9403640000000006</v>
      </c>
      <c r="I187" s="267">
        <v>9.9394290000000005</v>
      </c>
    </row>
    <row r="188" spans="1:9" s="7" customFormat="1" x14ac:dyDescent="0.2">
      <c r="A188" s="477" t="s">
        <v>365</v>
      </c>
      <c r="B188" s="501">
        <v>20.085325000000001</v>
      </c>
      <c r="C188" s="501">
        <v>26.925812000000001</v>
      </c>
      <c r="D188" s="501">
        <v>27.217289999999998</v>
      </c>
      <c r="E188" s="501">
        <v>29.182846999999999</v>
      </c>
      <c r="F188" s="501">
        <v>31.213365</v>
      </c>
      <c r="G188" s="502">
        <v>27.167850999999999</v>
      </c>
      <c r="H188" s="502">
        <v>29.416964</v>
      </c>
      <c r="I188" s="502">
        <v>28.577190000000002</v>
      </c>
    </row>
    <row r="189" spans="1:9" x14ac:dyDescent="0.2">
      <c r="A189" s="478" t="s">
        <v>397</v>
      </c>
      <c r="B189" s="490" t="s">
        <v>84</v>
      </c>
      <c r="C189" s="490" t="s">
        <v>84</v>
      </c>
      <c r="D189" s="490">
        <v>5.3449000000000003E-2</v>
      </c>
      <c r="E189" s="490" t="s">
        <v>84</v>
      </c>
      <c r="F189" s="490" t="s">
        <v>84</v>
      </c>
      <c r="G189" s="267">
        <v>4.8592999999999997E-2</v>
      </c>
      <c r="H189" s="267" t="s">
        <v>84</v>
      </c>
      <c r="I189" s="267">
        <v>1.8144E-2</v>
      </c>
    </row>
    <row r="190" spans="1:9" x14ac:dyDescent="0.2">
      <c r="A190" s="479" t="s">
        <v>366</v>
      </c>
      <c r="B190" s="491">
        <v>3.7340390000000001</v>
      </c>
      <c r="C190" s="491">
        <v>4.2528119999999996</v>
      </c>
      <c r="D190" s="491">
        <v>3.5045099999999998</v>
      </c>
      <c r="E190" s="491">
        <v>3.527549</v>
      </c>
      <c r="F190" s="491" t="s">
        <v>84</v>
      </c>
      <c r="G190" s="492">
        <v>3.5707460000000002</v>
      </c>
      <c r="H190" s="492">
        <v>3.1208260000000001</v>
      </c>
      <c r="I190" s="492">
        <v>3.2888169999999999</v>
      </c>
    </row>
    <row r="191" spans="1:9" x14ac:dyDescent="0.2">
      <c r="A191" s="478" t="s">
        <v>367</v>
      </c>
      <c r="B191" s="490" t="s">
        <v>84</v>
      </c>
      <c r="C191" s="490">
        <v>9.2507859999999997</v>
      </c>
      <c r="D191" s="490">
        <v>17.639682000000001</v>
      </c>
      <c r="E191" s="490">
        <v>20.981946000000001</v>
      </c>
      <c r="F191" s="490">
        <v>23.775020999999999</v>
      </c>
      <c r="G191" s="267">
        <v>16.846564000000001</v>
      </c>
      <c r="H191" s="267">
        <v>21.303985999999998</v>
      </c>
      <c r="I191" s="267">
        <v>19.639672999999998</v>
      </c>
    </row>
    <row r="192" spans="1:9" s="47" customFormat="1" x14ac:dyDescent="0.2">
      <c r="A192" s="479" t="s">
        <v>368</v>
      </c>
      <c r="B192" s="491">
        <v>14.728035999999999</v>
      </c>
      <c r="C192" s="491">
        <v>12.85876</v>
      </c>
      <c r="D192" s="491">
        <v>5.7163110000000001</v>
      </c>
      <c r="E192" s="491">
        <v>4.3949340000000001</v>
      </c>
      <c r="F192" s="491">
        <v>7.1332360000000001</v>
      </c>
      <c r="G192" s="492">
        <v>6.3714230000000001</v>
      </c>
      <c r="H192" s="492">
        <v>4.7106579999999996</v>
      </c>
      <c r="I192" s="492">
        <v>5.3307539999999998</v>
      </c>
    </row>
    <row r="193" spans="1:9" s="47" customFormat="1" x14ac:dyDescent="0.2">
      <c r="A193" s="478" t="s">
        <v>369</v>
      </c>
      <c r="B193" s="490">
        <v>1.6232500000000001</v>
      </c>
      <c r="C193" s="490">
        <v>0.56345400000000001</v>
      </c>
      <c r="D193" s="490">
        <v>0.27959299999999998</v>
      </c>
      <c r="E193" s="490">
        <v>0.263631</v>
      </c>
      <c r="F193" s="490">
        <v>0.30510799999999999</v>
      </c>
      <c r="G193" s="267">
        <v>0.30893700000000002</v>
      </c>
      <c r="H193" s="267">
        <v>0.26841300000000001</v>
      </c>
      <c r="I193" s="267">
        <v>0.28354400000000002</v>
      </c>
    </row>
    <row r="194" spans="1:9" x14ac:dyDescent="0.2">
      <c r="A194" s="479" t="s">
        <v>387</v>
      </c>
      <c r="B194" s="491" t="s">
        <v>84</v>
      </c>
      <c r="C194" s="491" t="s">
        <v>84</v>
      </c>
      <c r="D194" s="491">
        <v>2.3744000000000001E-2</v>
      </c>
      <c r="E194" s="491">
        <v>1.4787E-2</v>
      </c>
      <c r="F194" s="491" t="s">
        <v>84</v>
      </c>
      <c r="G194" s="492">
        <v>2.1586999999999999E-2</v>
      </c>
      <c r="H194" s="492">
        <v>1.3082E-2</v>
      </c>
      <c r="I194" s="492">
        <v>1.6258000000000002E-2</v>
      </c>
    </row>
    <row r="195" spans="1:9" s="7" customFormat="1" x14ac:dyDescent="0.2">
      <c r="A195" s="503" t="s">
        <v>370</v>
      </c>
      <c r="B195" s="504">
        <v>19.766963000000001</v>
      </c>
      <c r="C195" s="504">
        <v>29.693003999999998</v>
      </c>
      <c r="D195" s="504">
        <v>25.128905</v>
      </c>
      <c r="E195" s="504">
        <v>26.081377</v>
      </c>
      <c r="F195" s="504">
        <v>12.337842999999999</v>
      </c>
      <c r="G195" s="505">
        <v>25.510202</v>
      </c>
      <c r="H195" s="505">
        <v>24.496759000000001</v>
      </c>
      <c r="I195" s="505">
        <v>24.875157999999999</v>
      </c>
    </row>
    <row r="196" spans="1:9" x14ac:dyDescent="0.2">
      <c r="A196" s="480" t="s">
        <v>468</v>
      </c>
      <c r="B196" s="496" t="s">
        <v>84</v>
      </c>
      <c r="C196" s="496" t="s">
        <v>84</v>
      </c>
      <c r="D196" s="496">
        <v>0.17419200000000001</v>
      </c>
      <c r="E196" s="496">
        <v>0.73607599999999995</v>
      </c>
      <c r="F196" s="496" t="s">
        <v>84</v>
      </c>
      <c r="G196" s="497">
        <v>0.15836800000000001</v>
      </c>
      <c r="H196" s="497">
        <v>0.65120699999999998</v>
      </c>
      <c r="I196" s="497">
        <v>0.46719100000000002</v>
      </c>
    </row>
    <row r="197" spans="1:9" s="47" customFormat="1" x14ac:dyDescent="0.2">
      <c r="A197" s="481" t="s">
        <v>371</v>
      </c>
      <c r="B197" s="494">
        <v>8.5864460000000005</v>
      </c>
      <c r="C197" s="494">
        <v>14.883201</v>
      </c>
      <c r="D197" s="494">
        <v>14.143179999999999</v>
      </c>
      <c r="E197" s="494">
        <v>17.37069</v>
      </c>
      <c r="F197" s="494">
        <v>7.6792930000000004</v>
      </c>
      <c r="G197" s="495">
        <v>14.18927</v>
      </c>
      <c r="H197" s="495">
        <v>16.25328</v>
      </c>
      <c r="I197" s="495">
        <v>15.482619</v>
      </c>
    </row>
    <row r="198" spans="1:9" s="47" customFormat="1" x14ac:dyDescent="0.2">
      <c r="A198" s="754" t="s">
        <v>372</v>
      </c>
      <c r="B198" s="755">
        <v>2.5603120000000001</v>
      </c>
      <c r="C198" s="755">
        <v>3.7967000000000001E-2</v>
      </c>
      <c r="D198" s="755">
        <v>0.13004099999999999</v>
      </c>
      <c r="E198" s="755">
        <v>0.18123900000000001</v>
      </c>
      <c r="F198" s="755" t="s">
        <v>84</v>
      </c>
      <c r="G198" s="756">
        <v>0.13014300000000001</v>
      </c>
      <c r="H198" s="756">
        <v>0.16034200000000001</v>
      </c>
      <c r="I198" s="756">
        <v>0.149066</v>
      </c>
    </row>
    <row r="199" spans="1:9" s="47" customFormat="1" x14ac:dyDescent="0.2">
      <c r="A199" s="481" t="s">
        <v>373</v>
      </c>
      <c r="B199" s="494">
        <v>2.2625449999999998</v>
      </c>
      <c r="C199" s="494">
        <v>10.522769</v>
      </c>
      <c r="D199" s="494">
        <v>9.5439530000000001</v>
      </c>
      <c r="E199" s="494">
        <v>6.4106050000000003</v>
      </c>
      <c r="F199" s="494">
        <v>1.906593</v>
      </c>
      <c r="G199" s="495">
        <v>9.6051459999999995</v>
      </c>
      <c r="H199" s="495">
        <v>5.8912959999999996</v>
      </c>
      <c r="I199" s="495">
        <v>7.2779740000000004</v>
      </c>
    </row>
    <row r="200" spans="1:9" s="47" customFormat="1" x14ac:dyDescent="0.2">
      <c r="A200" s="754" t="s">
        <v>374</v>
      </c>
      <c r="B200" s="755">
        <v>6.3576600000000001</v>
      </c>
      <c r="C200" s="755">
        <v>1.8626830000000001</v>
      </c>
      <c r="D200" s="755">
        <v>1.137086</v>
      </c>
      <c r="E200" s="755">
        <v>1.057825</v>
      </c>
      <c r="F200" s="755">
        <v>2.7519559999999998</v>
      </c>
      <c r="G200" s="756">
        <v>1.2180880000000001</v>
      </c>
      <c r="H200" s="756">
        <v>1.2531570000000001</v>
      </c>
      <c r="I200" s="756">
        <v>1.2400629999999999</v>
      </c>
    </row>
    <row r="201" spans="1:9" s="7" customFormat="1" x14ac:dyDescent="0.2">
      <c r="A201" s="509" t="s">
        <v>375</v>
      </c>
      <c r="B201" s="510">
        <v>21.348631000000001</v>
      </c>
      <c r="C201" s="510">
        <v>25.510109</v>
      </c>
      <c r="D201" s="510">
        <v>14.142761999999999</v>
      </c>
      <c r="E201" s="510">
        <v>12.450455</v>
      </c>
      <c r="F201" s="510">
        <v>19.049281000000001</v>
      </c>
      <c r="G201" s="511">
        <v>15.161431</v>
      </c>
      <c r="H201" s="511">
        <v>13.211294000000001</v>
      </c>
      <c r="I201" s="511">
        <v>13.939437</v>
      </c>
    </row>
    <row r="202" spans="1:9" x14ac:dyDescent="0.2">
      <c r="A202" s="535" t="s">
        <v>377</v>
      </c>
      <c r="B202" s="536">
        <f>SUM(B146,B150,B155,B162,B166,B171,B178,B181,B188,B195,B201)</f>
        <v>903.96378200000004</v>
      </c>
      <c r="C202" s="536">
        <f t="shared" ref="C202:I202" si="7">SUM(C146,C150,C155,C162,C166,C171,C178,C181,C188,C195,C201)</f>
        <v>499.91364499999997</v>
      </c>
      <c r="D202" s="536">
        <f t="shared" si="7"/>
        <v>391.02543299999996</v>
      </c>
      <c r="E202" s="536">
        <f t="shared" si="7"/>
        <v>396.74949699999991</v>
      </c>
      <c r="F202" s="536">
        <f t="shared" si="7"/>
        <v>340.01807300000002</v>
      </c>
      <c r="G202" s="536">
        <f t="shared" si="7"/>
        <v>402.273302</v>
      </c>
      <c r="H202" s="536">
        <f t="shared" si="7"/>
        <v>390.20841200000001</v>
      </c>
      <c r="I202" s="536">
        <f t="shared" si="7"/>
        <v>394.71320299999996</v>
      </c>
    </row>
    <row r="203" spans="1:9" ht="15" customHeight="1" x14ac:dyDescent="0.2">
      <c r="A203" s="513" t="s">
        <v>599</v>
      </c>
      <c r="B203" s="3"/>
      <c r="C203" s="212"/>
      <c r="D203" s="3"/>
      <c r="E203" s="3"/>
      <c r="F203" s="212"/>
      <c r="G203" s="3"/>
      <c r="H203" s="3"/>
      <c r="I203" s="3"/>
    </row>
    <row r="204" spans="1:9" x14ac:dyDescent="0.2">
      <c r="A204" s="38" t="s">
        <v>410</v>
      </c>
      <c r="B204" s="3"/>
      <c r="C204" s="212"/>
      <c r="D204" s="3"/>
      <c r="E204" s="3"/>
      <c r="F204" s="212"/>
      <c r="G204" s="3"/>
      <c r="H204" s="3"/>
      <c r="I204" s="3"/>
    </row>
    <row r="205" spans="1:9" x14ac:dyDescent="0.2">
      <c r="A205" s="242" t="s">
        <v>723</v>
      </c>
      <c r="B205" s="3"/>
      <c r="C205" s="212"/>
      <c r="D205" s="3"/>
      <c r="E205" s="3"/>
      <c r="F205" s="212"/>
      <c r="G205" s="3"/>
      <c r="H205" s="3"/>
      <c r="I205" s="3"/>
    </row>
    <row r="207" spans="1:9" ht="87" customHeight="1" x14ac:dyDescent="0.2">
      <c r="A207" s="819" t="s">
        <v>411</v>
      </c>
      <c r="B207" s="820"/>
      <c r="C207" s="820"/>
      <c r="D207" s="820"/>
      <c r="E207" s="820"/>
      <c r="F207" s="820"/>
      <c r="G207" s="820"/>
      <c r="H207" s="820"/>
      <c r="I207" s="821"/>
    </row>
  </sheetData>
  <mergeCells count="1">
    <mergeCell ref="A207:I207"/>
  </mergeCells>
  <printOptions horizontalCentered="1" verticalCentered="1"/>
  <pageMargins left="0.70866141732283472" right="0.70866141732283472" top="0.19685039370078741" bottom="0.19685039370078741" header="0.31496062992125984" footer="0.31496062992125984"/>
  <pageSetup paperSize="9" scale="50" firstPageNumber="86" orientation="landscape" useFirstPageNumber="1" r:id="rId1"/>
  <headerFooter>
    <oddHeader>&amp;R&amp;12Les groupements à fiscalité propre en 2020</oddHeader>
    <oddFooter>&amp;L&amp;12Direction Générale des Collectivités Locales / DESL&amp;C&amp;12&amp;P&amp;R&amp;12Mise en ligne : avril 2022</oddFooter>
    <firstHeader>&amp;RLes groupements à fiscalité propre en 2019</firstHeader>
    <firstFooter>&amp;LDirection Générale des Collectivités Locales / DESL&amp;C&amp;P&amp;RMise en ligne : mai 2021</firstFooter>
  </headerFooter>
  <rowBreaks count="2" manualBreakCount="2">
    <brk id="69" max="16383" man="1"/>
    <brk id="137"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9"/>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21" x14ac:dyDescent="0.25">
      <c r="A1" s="9" t="s">
        <v>648</v>
      </c>
    </row>
    <row r="2" spans="1:9" ht="18" x14ac:dyDescent="0.25">
      <c r="A2" s="9"/>
    </row>
    <row r="3" spans="1:9" ht="16.5" x14ac:dyDescent="0.25">
      <c r="A3" s="88" t="s">
        <v>784</v>
      </c>
    </row>
    <row r="4" spans="1:9" ht="13.5" thickBot="1" x14ac:dyDescent="0.25">
      <c r="A4" s="205"/>
      <c r="I4" s="400" t="s">
        <v>376</v>
      </c>
    </row>
    <row r="5" spans="1:9" x14ac:dyDescent="0.2">
      <c r="A5" s="204" t="s">
        <v>383</v>
      </c>
      <c r="B5" s="482" t="s">
        <v>95</v>
      </c>
      <c r="C5" s="482" t="s">
        <v>535</v>
      </c>
      <c r="D5" s="482" t="s">
        <v>97</v>
      </c>
      <c r="E5" s="482" t="s">
        <v>278</v>
      </c>
      <c r="F5" s="483">
        <v>300000</v>
      </c>
      <c r="G5" s="484" t="s">
        <v>398</v>
      </c>
      <c r="H5" s="484" t="s">
        <v>398</v>
      </c>
      <c r="I5" s="484" t="s">
        <v>389</v>
      </c>
    </row>
    <row r="6" spans="1:9" x14ac:dyDescent="0.2">
      <c r="A6" s="203"/>
      <c r="B6" s="485" t="s">
        <v>35</v>
      </c>
      <c r="C6" s="485" t="s">
        <v>35</v>
      </c>
      <c r="D6" s="485" t="s">
        <v>35</v>
      </c>
      <c r="E6" s="485" t="s">
        <v>35</v>
      </c>
      <c r="F6" s="485" t="s">
        <v>36</v>
      </c>
      <c r="G6" s="486" t="s">
        <v>600</v>
      </c>
      <c r="H6" s="486" t="s">
        <v>293</v>
      </c>
      <c r="I6" s="486" t="s">
        <v>111</v>
      </c>
    </row>
    <row r="7" spans="1:9" ht="13.5" thickBot="1" x14ac:dyDescent="0.25">
      <c r="A7" s="206"/>
      <c r="B7" s="487" t="s">
        <v>534</v>
      </c>
      <c r="C7" s="487" t="s">
        <v>99</v>
      </c>
      <c r="D7" s="487" t="s">
        <v>100</v>
      </c>
      <c r="E7" s="487" t="s">
        <v>279</v>
      </c>
      <c r="F7" s="487" t="s">
        <v>101</v>
      </c>
      <c r="G7" s="488" t="s">
        <v>293</v>
      </c>
      <c r="H7" s="488" t="s">
        <v>101</v>
      </c>
      <c r="I7" s="488" t="s">
        <v>399</v>
      </c>
    </row>
    <row r="9" spans="1:9" x14ac:dyDescent="0.2">
      <c r="A9" s="498" t="s">
        <v>333</v>
      </c>
      <c r="B9" s="499">
        <v>0.61359600000000003</v>
      </c>
      <c r="C9" s="499">
        <v>9.0547740000000001</v>
      </c>
      <c r="D9" s="499">
        <v>113.40747500000001</v>
      </c>
      <c r="E9" s="499">
        <v>207.11023299999999</v>
      </c>
      <c r="F9" s="499">
        <v>31.683878</v>
      </c>
      <c r="G9" s="500">
        <v>123.075844</v>
      </c>
      <c r="H9" s="500">
        <v>238.79411099999999</v>
      </c>
      <c r="I9" s="500">
        <v>361.869955</v>
      </c>
    </row>
    <row r="10" spans="1:9" x14ac:dyDescent="0.2">
      <c r="A10" s="478" t="s">
        <v>334</v>
      </c>
      <c r="B10" s="490">
        <v>0.61359600000000003</v>
      </c>
      <c r="C10" s="490">
        <v>8.9300080000000008</v>
      </c>
      <c r="D10" s="490">
        <v>113.10659099999999</v>
      </c>
      <c r="E10" s="490">
        <v>205.16438500000001</v>
      </c>
      <c r="F10" s="490">
        <v>31.683878</v>
      </c>
      <c r="G10" s="267">
        <v>122.650195</v>
      </c>
      <c r="H10" s="267">
        <v>236.848263</v>
      </c>
      <c r="I10" s="267">
        <v>359.49845900000003</v>
      </c>
    </row>
    <row r="11" spans="1:9" x14ac:dyDescent="0.2">
      <c r="A11" s="479" t="s">
        <v>335</v>
      </c>
      <c r="B11" s="491" t="s">
        <v>84</v>
      </c>
      <c r="C11" s="491">
        <v>4.6371999999999997E-2</v>
      </c>
      <c r="D11" s="491">
        <v>0.27918900000000002</v>
      </c>
      <c r="E11" s="491">
        <v>0.359012</v>
      </c>
      <c r="F11" s="491" t="s">
        <v>84</v>
      </c>
      <c r="G11" s="492">
        <v>0.32556099999999999</v>
      </c>
      <c r="H11" s="492">
        <v>0.359012</v>
      </c>
      <c r="I11" s="492">
        <v>0.68457299999999999</v>
      </c>
    </row>
    <row r="12" spans="1:9" x14ac:dyDescent="0.2">
      <c r="A12" s="478" t="s">
        <v>774</v>
      </c>
      <c r="B12" s="490" t="s">
        <v>84</v>
      </c>
      <c r="C12" s="490" t="s">
        <v>84</v>
      </c>
      <c r="D12" s="490">
        <v>2.1694000000000001E-2</v>
      </c>
      <c r="E12" s="490">
        <v>1.0189999999999999E-3</v>
      </c>
      <c r="F12" s="490" t="s">
        <v>84</v>
      </c>
      <c r="G12" s="267">
        <v>2.1694000000000001E-2</v>
      </c>
      <c r="H12" s="267">
        <v>1.0189999999999999E-3</v>
      </c>
      <c r="I12" s="267">
        <v>2.2712E-2</v>
      </c>
    </row>
    <row r="13" spans="1:9" x14ac:dyDescent="0.2">
      <c r="A13" s="477" t="s">
        <v>336</v>
      </c>
      <c r="B13" s="501">
        <v>2.4735E-2</v>
      </c>
      <c r="C13" s="501">
        <v>0.56896500000000005</v>
      </c>
      <c r="D13" s="501">
        <v>5.184158</v>
      </c>
      <c r="E13" s="501">
        <v>14.471548</v>
      </c>
      <c r="F13" s="501">
        <v>9.7599160000000005</v>
      </c>
      <c r="G13" s="502">
        <v>5.7778590000000003</v>
      </c>
      <c r="H13" s="502">
        <v>24.231465</v>
      </c>
      <c r="I13" s="502">
        <v>30.009322999999998</v>
      </c>
    </row>
    <row r="14" spans="1:9" x14ac:dyDescent="0.2">
      <c r="A14" s="478" t="s">
        <v>337</v>
      </c>
      <c r="B14" s="490" t="s">
        <v>84</v>
      </c>
      <c r="C14" s="490">
        <v>2.6922000000000001E-2</v>
      </c>
      <c r="D14" s="490">
        <v>2.5316149999999999</v>
      </c>
      <c r="E14" s="490">
        <v>8.4651340000000008</v>
      </c>
      <c r="F14" s="490">
        <v>9.5830070000000003</v>
      </c>
      <c r="G14" s="267">
        <v>2.5585369999999998</v>
      </c>
      <c r="H14" s="267">
        <v>18.048141000000001</v>
      </c>
      <c r="I14" s="267">
        <v>20.606677999999999</v>
      </c>
    </row>
    <row r="15" spans="1:9" x14ac:dyDescent="0.2">
      <c r="A15" s="479" t="s">
        <v>338</v>
      </c>
      <c r="B15" s="491" t="s">
        <v>84</v>
      </c>
      <c r="C15" s="491">
        <v>0.54204300000000005</v>
      </c>
      <c r="D15" s="491">
        <v>2.4414539999999998</v>
      </c>
      <c r="E15" s="491">
        <v>4.9380519999999999</v>
      </c>
      <c r="F15" s="491" t="s">
        <v>84</v>
      </c>
      <c r="G15" s="492">
        <v>2.9834969999999998</v>
      </c>
      <c r="H15" s="492">
        <v>4.9380519999999999</v>
      </c>
      <c r="I15" s="492">
        <v>7.9215499999999999</v>
      </c>
    </row>
    <row r="16" spans="1:9" x14ac:dyDescent="0.2">
      <c r="A16" s="478" t="s">
        <v>339</v>
      </c>
      <c r="B16" s="490" t="s">
        <v>84</v>
      </c>
      <c r="C16" s="490" t="s">
        <v>84</v>
      </c>
      <c r="D16" s="490">
        <v>4.4715999999999999E-2</v>
      </c>
      <c r="E16" s="490">
        <v>0.23019800000000001</v>
      </c>
      <c r="F16" s="490">
        <v>0.17690900000000001</v>
      </c>
      <c r="G16" s="267">
        <v>4.4715999999999999E-2</v>
      </c>
      <c r="H16" s="267">
        <v>0.407107</v>
      </c>
      <c r="I16" s="267">
        <v>0.45182299999999997</v>
      </c>
    </row>
    <row r="17" spans="1:9" x14ac:dyDescent="0.2">
      <c r="A17" s="493" t="s">
        <v>340</v>
      </c>
      <c r="B17" s="491">
        <v>2.4735E-2</v>
      </c>
      <c r="C17" s="491" t="s">
        <v>84</v>
      </c>
      <c r="D17" s="491">
        <v>0.16637299999999999</v>
      </c>
      <c r="E17" s="491">
        <v>0.83816400000000002</v>
      </c>
      <c r="F17" s="491" t="s">
        <v>84</v>
      </c>
      <c r="G17" s="492">
        <v>0.191108</v>
      </c>
      <c r="H17" s="492">
        <v>0.83816400000000002</v>
      </c>
      <c r="I17" s="492">
        <v>1.029272</v>
      </c>
    </row>
    <row r="18" spans="1:9" x14ac:dyDescent="0.2">
      <c r="A18" s="503" t="s">
        <v>341</v>
      </c>
      <c r="B18" s="504">
        <v>0.77080899999999997</v>
      </c>
      <c r="C18" s="504">
        <v>5.6783000000000001</v>
      </c>
      <c r="D18" s="504">
        <v>26.677295999999998</v>
      </c>
      <c r="E18" s="504">
        <v>44.191940000000002</v>
      </c>
      <c r="F18" s="504">
        <v>10.185233999999999</v>
      </c>
      <c r="G18" s="505">
        <v>33.126404999999998</v>
      </c>
      <c r="H18" s="505">
        <v>54.377173999999997</v>
      </c>
      <c r="I18" s="505">
        <v>87.503579000000002</v>
      </c>
    </row>
    <row r="19" spans="1:9" x14ac:dyDescent="0.2">
      <c r="A19" s="479" t="s">
        <v>391</v>
      </c>
      <c r="B19" s="491" t="s">
        <v>84</v>
      </c>
      <c r="C19" s="491">
        <v>4.9213E-2</v>
      </c>
      <c r="D19" s="491">
        <v>0.23441699999999999</v>
      </c>
      <c r="E19" s="491">
        <v>1.997803</v>
      </c>
      <c r="F19" s="491" t="s">
        <v>84</v>
      </c>
      <c r="G19" s="492">
        <v>0.28363100000000002</v>
      </c>
      <c r="H19" s="492">
        <v>1.997803</v>
      </c>
      <c r="I19" s="492">
        <v>2.281434</v>
      </c>
    </row>
    <row r="20" spans="1:9" x14ac:dyDescent="0.2">
      <c r="A20" s="478" t="s">
        <v>343</v>
      </c>
      <c r="B20" s="490">
        <v>0.75547399999999998</v>
      </c>
      <c r="C20" s="490">
        <v>0.94388700000000003</v>
      </c>
      <c r="D20" s="490">
        <v>14.316122</v>
      </c>
      <c r="E20" s="490">
        <v>11.022129</v>
      </c>
      <c r="F20" s="490">
        <v>4.3153430000000004</v>
      </c>
      <c r="G20" s="267">
        <v>16.015484000000001</v>
      </c>
      <c r="H20" s="267">
        <v>15.337472</v>
      </c>
      <c r="I20" s="267">
        <v>31.352955000000001</v>
      </c>
    </row>
    <row r="21" spans="1:9" x14ac:dyDescent="0.2">
      <c r="A21" s="493" t="s">
        <v>344</v>
      </c>
      <c r="B21" s="491" t="s">
        <v>84</v>
      </c>
      <c r="C21" s="491" t="s">
        <v>84</v>
      </c>
      <c r="D21" s="491">
        <v>0.253052</v>
      </c>
      <c r="E21" s="491">
        <v>2.5481039999999999</v>
      </c>
      <c r="F21" s="491">
        <v>1.1207E-2</v>
      </c>
      <c r="G21" s="492">
        <v>0.253052</v>
      </c>
      <c r="H21" s="492">
        <v>2.5593110000000001</v>
      </c>
      <c r="I21" s="492">
        <v>2.8123629999999999</v>
      </c>
    </row>
    <row r="22" spans="1:9" x14ac:dyDescent="0.2">
      <c r="A22" s="478" t="s">
        <v>345</v>
      </c>
      <c r="B22" s="490" t="s">
        <v>84</v>
      </c>
      <c r="C22" s="490">
        <v>4.4804219999999999</v>
      </c>
      <c r="D22" s="490">
        <v>6.8031810000000004</v>
      </c>
      <c r="E22" s="490">
        <v>25.345746999999999</v>
      </c>
      <c r="F22" s="490">
        <v>5.7667120000000001</v>
      </c>
      <c r="G22" s="267">
        <v>11.283602999999999</v>
      </c>
      <c r="H22" s="267">
        <v>31.112459999999999</v>
      </c>
      <c r="I22" s="267">
        <v>42.396062999999998</v>
      </c>
    </row>
    <row r="23" spans="1:9" x14ac:dyDescent="0.2">
      <c r="A23" s="479" t="s">
        <v>346</v>
      </c>
      <c r="B23" s="491">
        <v>1.5335E-2</v>
      </c>
      <c r="C23" s="491">
        <v>0.17049900000000001</v>
      </c>
      <c r="D23" s="491">
        <v>0.219828</v>
      </c>
      <c r="E23" s="491">
        <v>3.1055030000000001</v>
      </c>
      <c r="F23" s="491">
        <v>5.9409999999999998E-2</v>
      </c>
      <c r="G23" s="492">
        <v>0.40566200000000002</v>
      </c>
      <c r="H23" s="492">
        <v>3.1649120000000002</v>
      </c>
      <c r="I23" s="492">
        <v>3.5705740000000001</v>
      </c>
    </row>
    <row r="24" spans="1:9" x14ac:dyDescent="0.2">
      <c r="A24" s="478" t="s">
        <v>347</v>
      </c>
      <c r="B24" s="490" t="s">
        <v>84</v>
      </c>
      <c r="C24" s="490">
        <v>3.4278999999999997E-2</v>
      </c>
      <c r="D24" s="490">
        <v>4.850695</v>
      </c>
      <c r="E24" s="490">
        <v>0.172654</v>
      </c>
      <c r="F24" s="490">
        <v>3.2562000000000001E-2</v>
      </c>
      <c r="G24" s="267">
        <v>4.8849739999999997</v>
      </c>
      <c r="H24" s="267">
        <v>0.20521700000000001</v>
      </c>
      <c r="I24" s="267">
        <v>5.0901899999999998</v>
      </c>
    </row>
    <row r="25" spans="1:9" x14ac:dyDescent="0.2">
      <c r="A25" s="477" t="s">
        <v>348</v>
      </c>
      <c r="B25" s="501">
        <v>1.964248</v>
      </c>
      <c r="C25" s="501">
        <v>8.1508090000000006</v>
      </c>
      <c r="D25" s="501">
        <v>45.756293999999997</v>
      </c>
      <c r="E25" s="501">
        <v>100.73003199999999</v>
      </c>
      <c r="F25" s="501">
        <v>14.650911000000001</v>
      </c>
      <c r="G25" s="502">
        <v>55.871350999999997</v>
      </c>
      <c r="H25" s="502">
        <v>115.380944</v>
      </c>
      <c r="I25" s="502">
        <v>171.252295</v>
      </c>
    </row>
    <row r="26" spans="1:9" s="47" customFormat="1" x14ac:dyDescent="0.2">
      <c r="A26" s="481" t="s">
        <v>392</v>
      </c>
      <c r="B26" s="494" t="s">
        <v>84</v>
      </c>
      <c r="C26" s="494">
        <v>4.5532300000000001</v>
      </c>
      <c r="D26" s="494">
        <v>2.1393849999999999</v>
      </c>
      <c r="E26" s="494">
        <v>0.81986999999999999</v>
      </c>
      <c r="F26" s="494">
        <v>0.30077900000000002</v>
      </c>
      <c r="G26" s="495">
        <v>6.6926139999999998</v>
      </c>
      <c r="H26" s="495">
        <v>1.120649</v>
      </c>
      <c r="I26" s="495">
        <v>7.8132640000000002</v>
      </c>
    </row>
    <row r="27" spans="1:9" s="7" customFormat="1" x14ac:dyDescent="0.2">
      <c r="A27" s="479" t="s">
        <v>349</v>
      </c>
      <c r="B27" s="491">
        <v>1.221989</v>
      </c>
      <c r="C27" s="491">
        <v>1.788179</v>
      </c>
      <c r="D27" s="491">
        <v>20.692675000000001</v>
      </c>
      <c r="E27" s="491">
        <v>58.453505999999997</v>
      </c>
      <c r="F27" s="491">
        <v>12.589385999999999</v>
      </c>
      <c r="G27" s="492">
        <v>23.702843000000001</v>
      </c>
      <c r="H27" s="492">
        <v>71.042891999999995</v>
      </c>
      <c r="I27" s="492">
        <v>94.745734999999996</v>
      </c>
    </row>
    <row r="28" spans="1:9" x14ac:dyDescent="0.2">
      <c r="A28" s="481" t="s">
        <v>350</v>
      </c>
      <c r="B28" s="494">
        <v>0.742259</v>
      </c>
      <c r="C28" s="494">
        <v>1.5270550000000001</v>
      </c>
      <c r="D28" s="494">
        <v>22.924233999999998</v>
      </c>
      <c r="E28" s="494">
        <v>39.660746000000003</v>
      </c>
      <c r="F28" s="494">
        <v>1.7607459999999999</v>
      </c>
      <c r="G28" s="495">
        <v>25.193548</v>
      </c>
      <c r="H28" s="495">
        <v>41.421492000000001</v>
      </c>
      <c r="I28" s="495">
        <v>66.615039999999993</v>
      </c>
    </row>
    <row r="29" spans="1:9" s="47" customFormat="1" x14ac:dyDescent="0.2">
      <c r="A29" s="477" t="s">
        <v>351</v>
      </c>
      <c r="B29" s="501">
        <v>1.2088989999999999</v>
      </c>
      <c r="C29" s="501">
        <v>15.779095</v>
      </c>
      <c r="D29" s="501">
        <v>153.56761800000001</v>
      </c>
      <c r="E29" s="501">
        <v>157.691283</v>
      </c>
      <c r="F29" s="501">
        <v>10.827313</v>
      </c>
      <c r="G29" s="502">
        <v>170.555612</v>
      </c>
      <c r="H29" s="502">
        <v>168.518596</v>
      </c>
      <c r="I29" s="502">
        <v>339.074208</v>
      </c>
    </row>
    <row r="30" spans="1:9" x14ac:dyDescent="0.2">
      <c r="A30" s="478" t="s">
        <v>393</v>
      </c>
      <c r="B30" s="490" t="s">
        <v>84</v>
      </c>
      <c r="C30" s="490">
        <v>1.3360669999999999</v>
      </c>
      <c r="D30" s="490">
        <v>1.698334</v>
      </c>
      <c r="E30" s="490">
        <v>2.6978789999999999</v>
      </c>
      <c r="F30" s="490">
        <v>1.7205000000000002E-2</v>
      </c>
      <c r="G30" s="267">
        <v>3.0344009999999999</v>
      </c>
      <c r="H30" s="267">
        <v>2.7150829999999999</v>
      </c>
      <c r="I30" s="267">
        <v>5.7494839999999998</v>
      </c>
    </row>
    <row r="31" spans="1:9" s="7" customFormat="1" x14ac:dyDescent="0.2">
      <c r="A31" s="479" t="s">
        <v>352</v>
      </c>
      <c r="B31" s="491">
        <v>1.1797489999999999</v>
      </c>
      <c r="C31" s="491">
        <v>13.444283</v>
      </c>
      <c r="D31" s="491">
        <v>137.81735599999999</v>
      </c>
      <c r="E31" s="491">
        <v>141.88877099999999</v>
      </c>
      <c r="F31" s="491">
        <v>10.456778</v>
      </c>
      <c r="G31" s="492">
        <v>152.44138699999999</v>
      </c>
      <c r="H31" s="492">
        <v>152.34554900000001</v>
      </c>
      <c r="I31" s="492">
        <v>304.78693600000003</v>
      </c>
    </row>
    <row r="32" spans="1:9" s="47" customFormat="1" x14ac:dyDescent="0.2">
      <c r="A32" s="478" t="s">
        <v>353</v>
      </c>
      <c r="B32" s="490">
        <v>2.9151E-2</v>
      </c>
      <c r="C32" s="490">
        <v>0.89424300000000001</v>
      </c>
      <c r="D32" s="490">
        <v>14.046958</v>
      </c>
      <c r="E32" s="490">
        <v>2.2801019999999999</v>
      </c>
      <c r="F32" s="490">
        <v>0.35333100000000001</v>
      </c>
      <c r="G32" s="267">
        <v>14.970351000000001</v>
      </c>
      <c r="H32" s="267">
        <v>2.6334330000000001</v>
      </c>
      <c r="I32" s="267">
        <v>17.603784000000001</v>
      </c>
    </row>
    <row r="33" spans="1:9" s="47" customFormat="1" x14ac:dyDescent="0.2">
      <c r="A33" s="479" t="s">
        <v>646</v>
      </c>
      <c r="B33" s="491" t="s">
        <v>84</v>
      </c>
      <c r="C33" s="491" t="s">
        <v>84</v>
      </c>
      <c r="D33" s="491" t="s">
        <v>84</v>
      </c>
      <c r="E33" s="491" t="s">
        <v>84</v>
      </c>
      <c r="F33" s="491" t="s">
        <v>84</v>
      </c>
      <c r="G33" s="492" t="s">
        <v>84</v>
      </c>
      <c r="H33" s="492" t="s">
        <v>84</v>
      </c>
      <c r="I33" s="492" t="s">
        <v>84</v>
      </c>
    </row>
    <row r="34" spans="1:9" s="7" customFormat="1" x14ac:dyDescent="0.2">
      <c r="A34" s="503" t="s">
        <v>354</v>
      </c>
      <c r="B34" s="504">
        <v>7.5179999999999997E-2</v>
      </c>
      <c r="C34" s="504">
        <v>2.3646579999999999</v>
      </c>
      <c r="D34" s="504">
        <v>35.106323000000003</v>
      </c>
      <c r="E34" s="504">
        <v>36.585777999999998</v>
      </c>
      <c r="F34" s="504">
        <v>4.4245510000000001</v>
      </c>
      <c r="G34" s="505">
        <v>37.546160999999998</v>
      </c>
      <c r="H34" s="505">
        <v>41.010328999999999</v>
      </c>
      <c r="I34" s="505">
        <v>78.556489999999997</v>
      </c>
    </row>
    <row r="35" spans="1:9" s="7" customFormat="1" x14ac:dyDescent="0.2">
      <c r="A35" s="479" t="s">
        <v>394</v>
      </c>
      <c r="B35" s="491" t="s">
        <v>84</v>
      </c>
      <c r="C35" s="491">
        <v>9.4775999999999999E-2</v>
      </c>
      <c r="D35" s="491">
        <v>8.2848710000000008</v>
      </c>
      <c r="E35" s="491">
        <v>4.8746700000000001</v>
      </c>
      <c r="F35" s="491">
        <v>0.25844600000000001</v>
      </c>
      <c r="G35" s="492">
        <v>8.3796470000000003</v>
      </c>
      <c r="H35" s="492">
        <v>5.1331160000000002</v>
      </c>
      <c r="I35" s="492">
        <v>13.512763</v>
      </c>
    </row>
    <row r="36" spans="1:9" x14ac:dyDescent="0.2">
      <c r="A36" s="481" t="s">
        <v>355</v>
      </c>
      <c r="B36" s="494" t="s">
        <v>84</v>
      </c>
      <c r="C36" s="494">
        <v>0.80694100000000002</v>
      </c>
      <c r="D36" s="494">
        <v>3.2657180000000001</v>
      </c>
      <c r="E36" s="494">
        <v>0.46170800000000001</v>
      </c>
      <c r="F36" s="494">
        <v>3.7620000000000002E-3</v>
      </c>
      <c r="G36" s="495">
        <v>4.0726589999999998</v>
      </c>
      <c r="H36" s="495">
        <v>0.46547100000000002</v>
      </c>
      <c r="I36" s="495">
        <v>4.5381299999999998</v>
      </c>
    </row>
    <row r="37" spans="1:9" x14ac:dyDescent="0.2">
      <c r="A37" s="480" t="s">
        <v>596</v>
      </c>
      <c r="B37" s="491">
        <v>7.2093000000000004E-2</v>
      </c>
      <c r="C37" s="491">
        <v>1.383805</v>
      </c>
      <c r="D37" s="491">
        <v>12.009221999999999</v>
      </c>
      <c r="E37" s="491">
        <v>10.752560000000001</v>
      </c>
      <c r="F37" s="491">
        <v>2.137972</v>
      </c>
      <c r="G37" s="492">
        <v>13.465120000000001</v>
      </c>
      <c r="H37" s="492">
        <v>12.890532</v>
      </c>
      <c r="I37" s="492">
        <v>26.355651999999999</v>
      </c>
    </row>
    <row r="38" spans="1:9" x14ac:dyDescent="0.2">
      <c r="A38" s="481" t="s">
        <v>356</v>
      </c>
      <c r="B38" s="490" t="s">
        <v>84</v>
      </c>
      <c r="C38" s="490" t="s">
        <v>84</v>
      </c>
      <c r="D38" s="490">
        <v>0.33838099999999999</v>
      </c>
      <c r="E38" s="490">
        <v>1.702E-3</v>
      </c>
      <c r="F38" s="490">
        <v>0.19894000000000001</v>
      </c>
      <c r="G38" s="267">
        <v>0.33838099999999999</v>
      </c>
      <c r="H38" s="267">
        <v>0.20064199999999999</v>
      </c>
      <c r="I38" s="267">
        <v>0.53902300000000003</v>
      </c>
    </row>
    <row r="39" spans="1:9" x14ac:dyDescent="0.2">
      <c r="A39" s="480" t="s">
        <v>357</v>
      </c>
      <c r="B39" s="496" t="s">
        <v>84</v>
      </c>
      <c r="C39" s="496">
        <v>1.2949E-2</v>
      </c>
      <c r="D39" s="496">
        <v>0.871977</v>
      </c>
      <c r="E39" s="496">
        <v>5.0582469999999997</v>
      </c>
      <c r="F39" s="496">
        <v>2.5472000000000002E-2</v>
      </c>
      <c r="G39" s="497">
        <v>0.88492599999999999</v>
      </c>
      <c r="H39" s="497">
        <v>5.0837190000000003</v>
      </c>
      <c r="I39" s="497">
        <v>5.9686450000000004</v>
      </c>
    </row>
    <row r="40" spans="1:9" s="47" customFormat="1" x14ac:dyDescent="0.2">
      <c r="A40" s="481" t="s">
        <v>358</v>
      </c>
      <c r="B40" s="494">
        <v>3.0869999999999999E-3</v>
      </c>
      <c r="C40" s="494">
        <v>5.9436999999999997E-2</v>
      </c>
      <c r="D40" s="494">
        <v>10.017208999999999</v>
      </c>
      <c r="E40" s="494">
        <v>15.436889000000001</v>
      </c>
      <c r="F40" s="494">
        <v>1.79996</v>
      </c>
      <c r="G40" s="495">
        <v>10.079732999999999</v>
      </c>
      <c r="H40" s="495">
        <v>17.236848999999999</v>
      </c>
      <c r="I40" s="495">
        <v>27.316582</v>
      </c>
    </row>
    <row r="41" spans="1:9" s="7" customFormat="1" x14ac:dyDescent="0.2">
      <c r="A41" s="506" t="s">
        <v>409</v>
      </c>
      <c r="B41" s="507" t="s">
        <v>84</v>
      </c>
      <c r="C41" s="507">
        <v>2.2863359999999999</v>
      </c>
      <c r="D41" s="507">
        <v>40.603726000000002</v>
      </c>
      <c r="E41" s="507">
        <v>113.738315</v>
      </c>
      <c r="F41" s="507">
        <v>9.089912</v>
      </c>
      <c r="G41" s="508">
        <v>42.890062999999998</v>
      </c>
      <c r="H41" s="508">
        <v>122.828227</v>
      </c>
      <c r="I41" s="508">
        <v>165.71829</v>
      </c>
    </row>
    <row r="42" spans="1:9" x14ac:dyDescent="0.2">
      <c r="A42" s="481" t="s">
        <v>395</v>
      </c>
      <c r="B42" s="494" t="s">
        <v>84</v>
      </c>
      <c r="C42" s="494">
        <v>1.167608</v>
      </c>
      <c r="D42" s="494">
        <v>21.764171999999999</v>
      </c>
      <c r="E42" s="494">
        <v>63.628400999999997</v>
      </c>
      <c r="F42" s="494">
        <v>5.9419579999999996</v>
      </c>
      <c r="G42" s="495">
        <v>22.93178</v>
      </c>
      <c r="H42" s="495">
        <v>69.570357999999999</v>
      </c>
      <c r="I42" s="495">
        <v>92.502138000000002</v>
      </c>
    </row>
    <row r="43" spans="1:9" s="47" customFormat="1" x14ac:dyDescent="0.2">
      <c r="A43" s="480" t="s">
        <v>467</v>
      </c>
      <c r="B43" s="496" t="s">
        <v>84</v>
      </c>
      <c r="C43" s="496">
        <v>1.1187279999999999</v>
      </c>
      <c r="D43" s="496">
        <v>18.839554</v>
      </c>
      <c r="E43" s="496">
        <v>43.017794000000002</v>
      </c>
      <c r="F43" s="496">
        <v>3.1479550000000001</v>
      </c>
      <c r="G43" s="497">
        <v>19.958283000000002</v>
      </c>
      <c r="H43" s="497">
        <v>46.165748999999998</v>
      </c>
      <c r="I43" s="497">
        <v>66.124031000000002</v>
      </c>
    </row>
    <row r="44" spans="1:9" s="7" customFormat="1" x14ac:dyDescent="0.2">
      <c r="A44" s="509" t="s">
        <v>359</v>
      </c>
      <c r="B44" s="510">
        <v>8.9635459999999991</v>
      </c>
      <c r="C44" s="510">
        <v>16.574055999999999</v>
      </c>
      <c r="D44" s="510">
        <v>256.27554400000002</v>
      </c>
      <c r="E44" s="510">
        <v>454.589225</v>
      </c>
      <c r="F44" s="510">
        <v>68.235725000000002</v>
      </c>
      <c r="G44" s="511">
        <v>281.81314600000002</v>
      </c>
      <c r="H44" s="511">
        <v>522.82494999999994</v>
      </c>
      <c r="I44" s="511">
        <v>804.63809600000002</v>
      </c>
    </row>
    <row r="45" spans="1:9" x14ac:dyDescent="0.2">
      <c r="A45" s="480" t="s">
        <v>396</v>
      </c>
      <c r="B45" s="496">
        <v>5.1283050000000001</v>
      </c>
      <c r="C45" s="496">
        <v>2.7065950000000001</v>
      </c>
      <c r="D45" s="496">
        <v>35.688889000000003</v>
      </c>
      <c r="E45" s="496">
        <v>101.506198</v>
      </c>
      <c r="F45" s="496">
        <v>15.313281999999999</v>
      </c>
      <c r="G45" s="497">
        <v>43.523788000000003</v>
      </c>
      <c r="H45" s="497">
        <v>116.81948</v>
      </c>
      <c r="I45" s="497">
        <v>160.34326899999999</v>
      </c>
    </row>
    <row r="46" spans="1:9" s="7" customFormat="1" x14ac:dyDescent="0.2">
      <c r="A46" s="481" t="s">
        <v>360</v>
      </c>
      <c r="B46" s="494">
        <v>9.6889000000000003E-2</v>
      </c>
      <c r="C46" s="494">
        <v>4.1812310000000004</v>
      </c>
      <c r="D46" s="494">
        <v>27.946069999999999</v>
      </c>
      <c r="E46" s="494">
        <v>47.436610000000002</v>
      </c>
      <c r="F46" s="494">
        <v>13.862258000000001</v>
      </c>
      <c r="G46" s="495">
        <v>32.22419</v>
      </c>
      <c r="H46" s="495">
        <v>61.298867999999999</v>
      </c>
      <c r="I46" s="495">
        <v>93.523058000000006</v>
      </c>
    </row>
    <row r="47" spans="1:9" x14ac:dyDescent="0.2">
      <c r="A47" s="480" t="s">
        <v>361</v>
      </c>
      <c r="B47" s="496">
        <v>0.32017499999999999</v>
      </c>
      <c r="C47" s="496">
        <v>2.9576959999999999</v>
      </c>
      <c r="D47" s="496">
        <v>49.507018000000002</v>
      </c>
      <c r="E47" s="496">
        <v>89.738574999999997</v>
      </c>
      <c r="F47" s="496">
        <v>7.6946570000000003</v>
      </c>
      <c r="G47" s="497">
        <v>52.784888000000002</v>
      </c>
      <c r="H47" s="497">
        <v>97.433232000000004</v>
      </c>
      <c r="I47" s="497">
        <v>150.218121</v>
      </c>
    </row>
    <row r="48" spans="1:9" s="47" customFormat="1" x14ac:dyDescent="0.2">
      <c r="A48" s="478" t="s">
        <v>362</v>
      </c>
      <c r="B48" s="490">
        <v>0.51751599999999998</v>
      </c>
      <c r="C48" s="490">
        <v>0.21171699999999999</v>
      </c>
      <c r="D48" s="490">
        <v>7.9890980000000003</v>
      </c>
      <c r="E48" s="490">
        <v>22.061377</v>
      </c>
      <c r="F48" s="490">
        <v>8.9613999999999994</v>
      </c>
      <c r="G48" s="267">
        <v>8.7183309999999992</v>
      </c>
      <c r="H48" s="267">
        <v>31.022777000000001</v>
      </c>
      <c r="I48" s="267">
        <v>39.741107999999997</v>
      </c>
    </row>
    <row r="49" spans="1:9" s="47" customFormat="1" x14ac:dyDescent="0.2">
      <c r="A49" s="479" t="s">
        <v>363</v>
      </c>
      <c r="B49" s="491">
        <v>1.3090000000000001E-3</v>
      </c>
      <c r="C49" s="491">
        <v>1.3025E-2</v>
      </c>
      <c r="D49" s="491">
        <v>2.734321</v>
      </c>
      <c r="E49" s="491">
        <v>8.3534609999999994</v>
      </c>
      <c r="F49" s="491">
        <v>1.1027469999999999</v>
      </c>
      <c r="G49" s="492">
        <v>2.7486549999999998</v>
      </c>
      <c r="H49" s="492">
        <v>9.4562080000000002</v>
      </c>
      <c r="I49" s="492">
        <v>12.204863</v>
      </c>
    </row>
    <row r="50" spans="1:9" s="47" customFormat="1" x14ac:dyDescent="0.2">
      <c r="A50" s="478" t="s">
        <v>364</v>
      </c>
      <c r="B50" s="490">
        <v>2.8993519999999999</v>
      </c>
      <c r="C50" s="490">
        <v>5.6511670000000001</v>
      </c>
      <c r="D50" s="490">
        <v>132.36091400000001</v>
      </c>
      <c r="E50" s="490">
        <v>178.465296</v>
      </c>
      <c r="F50" s="490">
        <v>21.301380999999999</v>
      </c>
      <c r="G50" s="267">
        <v>140.91143299999999</v>
      </c>
      <c r="H50" s="267">
        <v>199.76667599999999</v>
      </c>
      <c r="I50" s="267">
        <v>340.67810900000001</v>
      </c>
    </row>
    <row r="51" spans="1:9" s="7" customFormat="1" x14ac:dyDescent="0.2">
      <c r="A51" s="477" t="s">
        <v>365</v>
      </c>
      <c r="B51" s="501">
        <v>2.3835579999999998</v>
      </c>
      <c r="C51" s="501">
        <v>13.626894999999999</v>
      </c>
      <c r="D51" s="501">
        <v>145.39995099999999</v>
      </c>
      <c r="E51" s="501">
        <v>273.29633899999999</v>
      </c>
      <c r="F51" s="501">
        <v>40.188693000000001</v>
      </c>
      <c r="G51" s="502">
        <v>161.410404</v>
      </c>
      <c r="H51" s="502">
        <v>313.48503199999999</v>
      </c>
      <c r="I51" s="502">
        <v>474.89543500000002</v>
      </c>
    </row>
    <row r="52" spans="1:9" s="7" customFormat="1" x14ac:dyDescent="0.2">
      <c r="A52" s="478" t="s">
        <v>397</v>
      </c>
      <c r="B52" s="490" t="s">
        <v>84</v>
      </c>
      <c r="C52" s="490" t="s">
        <v>84</v>
      </c>
      <c r="D52" s="490" t="s">
        <v>84</v>
      </c>
      <c r="E52" s="490" t="s">
        <v>84</v>
      </c>
      <c r="F52" s="490" t="s">
        <v>84</v>
      </c>
      <c r="G52" s="267" t="s">
        <v>84</v>
      </c>
      <c r="H52" s="267" t="s">
        <v>84</v>
      </c>
      <c r="I52" s="267" t="s">
        <v>84</v>
      </c>
    </row>
    <row r="53" spans="1:9" x14ac:dyDescent="0.2">
      <c r="A53" s="479" t="s">
        <v>366</v>
      </c>
      <c r="B53" s="491" t="s">
        <v>84</v>
      </c>
      <c r="C53" s="491" t="s">
        <v>84</v>
      </c>
      <c r="D53" s="491">
        <v>0.78539000000000003</v>
      </c>
      <c r="E53" s="491">
        <v>7.1595000000000006E-2</v>
      </c>
      <c r="F53" s="491" t="s">
        <v>84</v>
      </c>
      <c r="G53" s="492">
        <v>0.78539000000000003</v>
      </c>
      <c r="H53" s="492">
        <v>7.1595000000000006E-2</v>
      </c>
      <c r="I53" s="492">
        <v>0.856985</v>
      </c>
    </row>
    <row r="54" spans="1:9" s="47" customFormat="1" x14ac:dyDescent="0.2">
      <c r="A54" s="478" t="s">
        <v>367</v>
      </c>
      <c r="B54" s="490" t="s">
        <v>84</v>
      </c>
      <c r="C54" s="490">
        <v>0.63146599999999997</v>
      </c>
      <c r="D54" s="490">
        <v>12.583055</v>
      </c>
      <c r="E54" s="490">
        <v>105.428543</v>
      </c>
      <c r="F54" s="490">
        <v>9.1463629999999991</v>
      </c>
      <c r="G54" s="267">
        <v>13.214521</v>
      </c>
      <c r="H54" s="267">
        <v>114.574905</v>
      </c>
      <c r="I54" s="267">
        <v>127.789427</v>
      </c>
    </row>
    <row r="55" spans="1:9" s="47" customFormat="1" x14ac:dyDescent="0.2">
      <c r="A55" s="479" t="s">
        <v>368</v>
      </c>
      <c r="B55" s="496">
        <v>2.1292040000000001</v>
      </c>
      <c r="C55" s="496">
        <v>12.952989000000001</v>
      </c>
      <c r="D55" s="496">
        <v>123.41878199999999</v>
      </c>
      <c r="E55" s="496">
        <v>154.85867300000001</v>
      </c>
      <c r="F55" s="496">
        <v>29.715969999999999</v>
      </c>
      <c r="G55" s="497">
        <v>138.50097400000001</v>
      </c>
      <c r="H55" s="497">
        <v>184.57464300000001</v>
      </c>
      <c r="I55" s="497">
        <v>323.07561800000002</v>
      </c>
    </row>
    <row r="56" spans="1:9" s="47" customFormat="1" x14ac:dyDescent="0.2">
      <c r="A56" s="478" t="s">
        <v>369</v>
      </c>
      <c r="B56" s="494">
        <v>0.25435400000000002</v>
      </c>
      <c r="C56" s="494">
        <v>4.2439999999999999E-2</v>
      </c>
      <c r="D56" s="494">
        <v>6.8805990000000001</v>
      </c>
      <c r="E56" s="494">
        <v>12.56977</v>
      </c>
      <c r="F56" s="494">
        <v>1.32636</v>
      </c>
      <c r="G56" s="495">
        <v>7.1773939999999996</v>
      </c>
      <c r="H56" s="495">
        <v>13.896129999999999</v>
      </c>
      <c r="I56" s="495">
        <v>21.073523999999999</v>
      </c>
    </row>
    <row r="57" spans="1:9" x14ac:dyDescent="0.2">
      <c r="A57" s="479" t="s">
        <v>387</v>
      </c>
      <c r="B57" s="496" t="s">
        <v>84</v>
      </c>
      <c r="C57" s="496" t="s">
        <v>84</v>
      </c>
      <c r="D57" s="496">
        <v>1.732124</v>
      </c>
      <c r="E57" s="496">
        <v>0.36775799999999997</v>
      </c>
      <c r="F57" s="496" t="s">
        <v>84</v>
      </c>
      <c r="G57" s="497">
        <v>1.732124</v>
      </c>
      <c r="H57" s="497">
        <v>0.36775799999999997</v>
      </c>
      <c r="I57" s="497">
        <v>2.099882</v>
      </c>
    </row>
    <row r="58" spans="1:9" s="7" customFormat="1" x14ac:dyDescent="0.2">
      <c r="A58" s="503" t="s">
        <v>370</v>
      </c>
      <c r="B58" s="510">
        <v>-0.40528199999999998</v>
      </c>
      <c r="C58" s="510">
        <v>10.021171000000001</v>
      </c>
      <c r="D58" s="510">
        <v>136.365927</v>
      </c>
      <c r="E58" s="510">
        <v>238.761674</v>
      </c>
      <c r="F58" s="510">
        <v>25.624336</v>
      </c>
      <c r="G58" s="511">
        <v>145.98181600000001</v>
      </c>
      <c r="H58" s="511">
        <v>264.386009</v>
      </c>
      <c r="I58" s="511">
        <v>410.36782499999998</v>
      </c>
    </row>
    <row r="59" spans="1:9" s="7" customFormat="1" x14ac:dyDescent="0.2">
      <c r="A59" s="480" t="s">
        <v>468</v>
      </c>
      <c r="B59" s="491" t="s">
        <v>84</v>
      </c>
      <c r="C59" s="491" t="s">
        <v>84</v>
      </c>
      <c r="D59" s="491">
        <v>1.0351109999999999</v>
      </c>
      <c r="E59" s="491">
        <v>5.6490939999999998</v>
      </c>
      <c r="F59" s="491" t="s">
        <v>84</v>
      </c>
      <c r="G59" s="492">
        <v>1.0351109999999999</v>
      </c>
      <c r="H59" s="492">
        <v>5.6490939999999998</v>
      </c>
      <c r="I59" s="492">
        <v>6.6842050000000004</v>
      </c>
    </row>
    <row r="60" spans="1:9" s="7" customFormat="1" x14ac:dyDescent="0.2">
      <c r="A60" s="481" t="s">
        <v>371</v>
      </c>
      <c r="B60" s="490">
        <v>-0.55747599999999997</v>
      </c>
      <c r="C60" s="490">
        <v>7.5924199999999997</v>
      </c>
      <c r="D60" s="490">
        <v>91.812914000000006</v>
      </c>
      <c r="E60" s="490">
        <v>179.426265</v>
      </c>
      <c r="F60" s="490">
        <v>23.781507000000001</v>
      </c>
      <c r="G60" s="267">
        <v>98.847859</v>
      </c>
      <c r="H60" s="267">
        <v>203.20777200000001</v>
      </c>
      <c r="I60" s="267">
        <v>302.05563100000001</v>
      </c>
    </row>
    <row r="61" spans="1:9" s="7" customFormat="1" x14ac:dyDescent="0.2">
      <c r="A61" s="754" t="s">
        <v>372</v>
      </c>
      <c r="B61" s="496">
        <v>4.9415000000000001E-2</v>
      </c>
      <c r="C61" s="496" t="s">
        <v>84</v>
      </c>
      <c r="D61" s="496">
        <v>3.0630769999999998</v>
      </c>
      <c r="E61" s="496">
        <v>0.136243</v>
      </c>
      <c r="F61" s="496" t="s">
        <v>84</v>
      </c>
      <c r="G61" s="497">
        <v>3.112492</v>
      </c>
      <c r="H61" s="497">
        <v>0.136243</v>
      </c>
      <c r="I61" s="497">
        <v>3.2487360000000001</v>
      </c>
    </row>
    <row r="62" spans="1:9" s="7" customFormat="1" x14ac:dyDescent="0.2">
      <c r="A62" s="481" t="s">
        <v>373</v>
      </c>
      <c r="B62" s="494">
        <v>9.0116000000000002E-2</v>
      </c>
      <c r="C62" s="494">
        <v>1.745282</v>
      </c>
      <c r="D62" s="494">
        <v>33.647894000000001</v>
      </c>
      <c r="E62" s="494">
        <v>31.791848999999999</v>
      </c>
      <c r="F62" s="494">
        <v>0.69115099999999996</v>
      </c>
      <c r="G62" s="495">
        <v>35.483291999999999</v>
      </c>
      <c r="H62" s="495">
        <v>32.482999999999997</v>
      </c>
      <c r="I62" s="495">
        <v>67.966291999999996</v>
      </c>
    </row>
    <row r="63" spans="1:9" s="7" customFormat="1" x14ac:dyDescent="0.2">
      <c r="A63" s="754" t="s">
        <v>374</v>
      </c>
      <c r="B63" s="496">
        <v>1.2663000000000001E-2</v>
      </c>
      <c r="C63" s="496">
        <v>0.55340100000000003</v>
      </c>
      <c r="D63" s="496">
        <v>6.8026109999999997</v>
      </c>
      <c r="E63" s="496">
        <v>18.088988000000001</v>
      </c>
      <c r="F63" s="496">
        <v>1.1516770000000001</v>
      </c>
      <c r="G63" s="497">
        <v>7.3686749999999996</v>
      </c>
      <c r="H63" s="497">
        <v>19.240665</v>
      </c>
      <c r="I63" s="497">
        <v>26.60934</v>
      </c>
    </row>
    <row r="64" spans="1:9" s="7" customFormat="1" x14ac:dyDescent="0.2">
      <c r="A64" s="509" t="s">
        <v>375</v>
      </c>
      <c r="B64" s="780">
        <v>0.15</v>
      </c>
      <c r="C64" s="780">
        <v>0.61758100000000005</v>
      </c>
      <c r="D64" s="780">
        <v>37.920766999999998</v>
      </c>
      <c r="E64" s="780">
        <v>65.321717000000007</v>
      </c>
      <c r="F64" s="780">
        <v>7.854266</v>
      </c>
      <c r="G64" s="781">
        <v>38.688347999999998</v>
      </c>
      <c r="H64" s="781">
        <v>73.175983000000002</v>
      </c>
      <c r="I64" s="781">
        <v>111.864332</v>
      </c>
    </row>
    <row r="65" spans="1:9" x14ac:dyDescent="0.2">
      <c r="A65" s="535" t="s">
        <v>377</v>
      </c>
      <c r="B65" s="536">
        <f>SUM(B9,B13,B18,B25,B29,B34,B41,B44,B51,B58,B64)</f>
        <v>15.749288999999999</v>
      </c>
      <c r="C65" s="536">
        <f t="shared" ref="C65:I65" si="0">SUM(C9,C13,C18,C25,C29,C34,C41,C44,C51,C58,C64)</f>
        <v>84.722639999999998</v>
      </c>
      <c r="D65" s="536">
        <f t="shared" si="0"/>
        <v>996.2650789999999</v>
      </c>
      <c r="E65" s="536">
        <f t="shared" si="0"/>
        <v>1706.4880840000001</v>
      </c>
      <c r="F65" s="536">
        <f t="shared" si="0"/>
        <v>232.52473499999999</v>
      </c>
      <c r="G65" s="536">
        <f t="shared" si="0"/>
        <v>1096.7370089999999</v>
      </c>
      <c r="H65" s="536">
        <f t="shared" si="0"/>
        <v>1939.0128200000001</v>
      </c>
      <c r="I65" s="536">
        <f t="shared" si="0"/>
        <v>3035.749828</v>
      </c>
    </row>
    <row r="66" spans="1:9" x14ac:dyDescent="0.2">
      <c r="A66" s="513" t="s">
        <v>597</v>
      </c>
      <c r="B66" s="3"/>
      <c r="C66" s="212"/>
      <c r="D66" s="3"/>
      <c r="E66" s="3"/>
      <c r="F66" s="212"/>
      <c r="G66" s="3"/>
      <c r="H66" s="3"/>
      <c r="I66" s="3"/>
    </row>
    <row r="67" spans="1:9" x14ac:dyDescent="0.2">
      <c r="A67" s="745" t="s">
        <v>598</v>
      </c>
      <c r="B67" s="3"/>
      <c r="C67" s="212"/>
      <c r="D67" s="3"/>
      <c r="E67" s="3"/>
      <c r="F67" s="212"/>
      <c r="G67" s="3"/>
      <c r="H67" s="3"/>
      <c r="I67" s="3"/>
    </row>
    <row r="68" spans="1:9" x14ac:dyDescent="0.2">
      <c r="A68" s="38" t="s">
        <v>410</v>
      </c>
      <c r="B68" s="3"/>
      <c r="C68" s="212"/>
      <c r="D68" s="3"/>
      <c r="E68" s="3"/>
      <c r="F68" s="212"/>
      <c r="G68" s="3"/>
      <c r="H68" s="3"/>
      <c r="I68" s="3"/>
    </row>
    <row r="69" spans="1:9" x14ac:dyDescent="0.2">
      <c r="A69" s="242" t="s">
        <v>723</v>
      </c>
      <c r="B69" s="3"/>
      <c r="C69" s="212"/>
      <c r="D69" s="3"/>
      <c r="E69" s="3"/>
      <c r="F69" s="212"/>
      <c r="G69" s="3"/>
      <c r="H69" s="3"/>
      <c r="I69" s="3"/>
    </row>
    <row r="72" spans="1:9" ht="16.5" x14ac:dyDescent="0.25">
      <c r="A72" s="88" t="s">
        <v>785</v>
      </c>
    </row>
    <row r="73" spans="1:9" ht="13.5" thickBot="1" x14ac:dyDescent="0.25">
      <c r="A73" s="205"/>
      <c r="I73" s="400" t="s">
        <v>24</v>
      </c>
    </row>
    <row r="74" spans="1:9" x14ac:dyDescent="0.2">
      <c r="A74" s="204" t="s">
        <v>383</v>
      </c>
      <c r="B74" s="482" t="s">
        <v>95</v>
      </c>
      <c r="C74" s="482" t="s">
        <v>535</v>
      </c>
      <c r="D74" s="482" t="s">
        <v>97</v>
      </c>
      <c r="E74" s="482" t="s">
        <v>278</v>
      </c>
      <c r="F74" s="483">
        <v>300000</v>
      </c>
      <c r="G74" s="484" t="s">
        <v>398</v>
      </c>
      <c r="H74" s="484" t="s">
        <v>398</v>
      </c>
      <c r="I74" s="484" t="s">
        <v>389</v>
      </c>
    </row>
    <row r="75" spans="1:9" x14ac:dyDescent="0.2">
      <c r="A75" s="203"/>
      <c r="B75" s="485" t="s">
        <v>35</v>
      </c>
      <c r="C75" s="485" t="s">
        <v>35</v>
      </c>
      <c r="D75" s="485" t="s">
        <v>35</v>
      </c>
      <c r="E75" s="485" t="s">
        <v>35</v>
      </c>
      <c r="F75" s="485" t="s">
        <v>36</v>
      </c>
      <c r="G75" s="486" t="s">
        <v>600</v>
      </c>
      <c r="H75" s="486" t="s">
        <v>293</v>
      </c>
      <c r="I75" s="486" t="s">
        <v>111</v>
      </c>
    </row>
    <row r="76" spans="1:9" ht="13.5" thickBot="1" x14ac:dyDescent="0.25">
      <c r="A76" s="206"/>
      <c r="B76" s="487" t="s">
        <v>534</v>
      </c>
      <c r="C76" s="487" t="s">
        <v>99</v>
      </c>
      <c r="D76" s="487" t="s">
        <v>100</v>
      </c>
      <c r="E76" s="487" t="s">
        <v>279</v>
      </c>
      <c r="F76" s="487" t="s">
        <v>101</v>
      </c>
      <c r="G76" s="488" t="s">
        <v>293</v>
      </c>
      <c r="H76" s="488" t="s">
        <v>101</v>
      </c>
      <c r="I76" s="488" t="s">
        <v>399</v>
      </c>
    </row>
    <row r="78" spans="1:9" x14ac:dyDescent="0.2">
      <c r="A78" s="498" t="s">
        <v>333</v>
      </c>
      <c r="B78" s="514">
        <f t="shared" ref="B78:I133" si="1">IF(B9="-","-",B9/B$65)</f>
        <v>3.8960234966797555E-2</v>
      </c>
      <c r="C78" s="514">
        <f t="shared" ref="C78:I87" si="2">IF(C9="-","-",C9/C$65)</f>
        <v>0.1068754939647773</v>
      </c>
      <c r="D78" s="514">
        <f t="shared" si="2"/>
        <v>0.11383263088357232</v>
      </c>
      <c r="E78" s="514">
        <f t="shared" si="2"/>
        <v>0.12136635171488253</v>
      </c>
      <c r="F78" s="514">
        <f t="shared" si="2"/>
        <v>0.13626024775385726</v>
      </c>
      <c r="G78" s="515">
        <f t="shared" si="2"/>
        <v>0.11222001536377442</v>
      </c>
      <c r="H78" s="515">
        <f t="shared" si="2"/>
        <v>0.12315241474267301</v>
      </c>
      <c r="I78" s="515">
        <f t="shared" si="2"/>
        <v>0.11920282483830548</v>
      </c>
    </row>
    <row r="79" spans="1:9" x14ac:dyDescent="0.2">
      <c r="A79" s="478" t="s">
        <v>334</v>
      </c>
      <c r="B79" s="516">
        <f t="shared" si="1"/>
        <v>3.8960234966797555E-2</v>
      </c>
      <c r="C79" s="516">
        <f t="shared" si="2"/>
        <v>0.10540285335773296</v>
      </c>
      <c r="D79" s="516">
        <f t="shared" si="2"/>
        <v>0.11353061889264514</v>
      </c>
      <c r="E79" s="516">
        <f t="shared" si="2"/>
        <v>0.12022608708705171</v>
      </c>
      <c r="F79" s="516">
        <f t="shared" si="2"/>
        <v>0.13626024775385726</v>
      </c>
      <c r="G79" s="517">
        <f t="shared" si="2"/>
        <v>0.11183191047034322</v>
      </c>
      <c r="H79" s="517">
        <f t="shared" si="2"/>
        <v>0.12214888966025506</v>
      </c>
      <c r="I79" s="517">
        <f t="shared" si="2"/>
        <v>0.11842163530215641</v>
      </c>
    </row>
    <row r="80" spans="1:9" x14ac:dyDescent="0.2">
      <c r="A80" s="479" t="s">
        <v>335</v>
      </c>
      <c r="B80" s="518" t="str">
        <f t="shared" si="1"/>
        <v>-</v>
      </c>
      <c r="C80" s="518">
        <f t="shared" si="2"/>
        <v>5.4733894033519249E-4</v>
      </c>
      <c r="D80" s="518">
        <f t="shared" si="2"/>
        <v>2.8023565804417806E-4</v>
      </c>
      <c r="E80" s="518">
        <f t="shared" si="2"/>
        <v>2.1038060761518918E-4</v>
      </c>
      <c r="F80" s="518" t="str">
        <f t="shared" si="2"/>
        <v>-</v>
      </c>
      <c r="G80" s="519">
        <f t="shared" si="2"/>
        <v>2.9684509351685426E-4</v>
      </c>
      <c r="H80" s="519">
        <f t="shared" si="2"/>
        <v>1.8515194757711811E-4</v>
      </c>
      <c r="I80" s="519">
        <f t="shared" si="2"/>
        <v>2.2550375979136841E-4</v>
      </c>
    </row>
    <row r="81" spans="1:9" x14ac:dyDescent="0.2">
      <c r="A81" s="478" t="s">
        <v>774</v>
      </c>
      <c r="B81" s="516" t="str">
        <f t="shared" si="1"/>
        <v>-</v>
      </c>
      <c r="C81" s="516" t="str">
        <f t="shared" si="2"/>
        <v>-</v>
      </c>
      <c r="D81" s="516">
        <f t="shared" si="2"/>
        <v>2.1775329134064733E-5</v>
      </c>
      <c r="E81" s="516">
        <f t="shared" si="2"/>
        <v>5.9713279544939378E-7</v>
      </c>
      <c r="F81" s="516" t="str">
        <f t="shared" si="2"/>
        <v>-</v>
      </c>
      <c r="G81" s="517">
        <f t="shared" si="2"/>
        <v>1.978049415855903E-5</v>
      </c>
      <c r="H81" s="517">
        <f t="shared" si="2"/>
        <v>5.2552514841031319E-7</v>
      </c>
      <c r="I81" s="517">
        <f t="shared" si="2"/>
        <v>7.4815124061006781E-6</v>
      </c>
    </row>
    <row r="82" spans="1:9" x14ac:dyDescent="0.2">
      <c r="A82" s="477" t="s">
        <v>336</v>
      </c>
      <c r="B82" s="520">
        <f t="shared" si="1"/>
        <v>1.5705470894590862E-3</v>
      </c>
      <c r="C82" s="520">
        <f t="shared" si="2"/>
        <v>6.7156193433065836E-3</v>
      </c>
      <c r="D82" s="520">
        <f t="shared" si="2"/>
        <v>5.2035930088040359E-3</v>
      </c>
      <c r="E82" s="520">
        <f t="shared" si="2"/>
        <v>8.4803100213150968E-3</v>
      </c>
      <c r="F82" s="520">
        <f t="shared" si="2"/>
        <v>4.1973667876666974E-2</v>
      </c>
      <c r="G82" s="521">
        <f t="shared" si="2"/>
        <v>5.2682265233925376E-3</v>
      </c>
      <c r="H82" s="521">
        <f t="shared" si="2"/>
        <v>1.2496804946343778E-2</v>
      </c>
      <c r="I82" s="521">
        <f t="shared" si="2"/>
        <v>9.8853083094039458E-3</v>
      </c>
    </row>
    <row r="83" spans="1:9" x14ac:dyDescent="0.2">
      <c r="A83" s="478" t="s">
        <v>337</v>
      </c>
      <c r="B83" s="516" t="str">
        <f t="shared" si="1"/>
        <v>-</v>
      </c>
      <c r="C83" s="516">
        <f t="shared" si="2"/>
        <v>3.1776630189994084E-4</v>
      </c>
      <c r="D83" s="516">
        <f t="shared" si="2"/>
        <v>2.541105829525919E-3</v>
      </c>
      <c r="E83" s="516">
        <f t="shared" si="2"/>
        <v>4.9605585174423055E-3</v>
      </c>
      <c r="F83" s="516">
        <f t="shared" si="2"/>
        <v>4.1212849893152229E-2</v>
      </c>
      <c r="G83" s="517">
        <f t="shared" si="2"/>
        <v>2.3328628276462217E-3</v>
      </c>
      <c r="H83" s="517">
        <f t="shared" si="2"/>
        <v>9.3079018425468694E-3</v>
      </c>
      <c r="I83" s="517">
        <f t="shared" si="2"/>
        <v>6.7880026904509469E-3</v>
      </c>
    </row>
    <row r="84" spans="1:9" x14ac:dyDescent="0.2">
      <c r="A84" s="479" t="s">
        <v>338</v>
      </c>
      <c r="B84" s="518" t="str">
        <f t="shared" si="1"/>
        <v>-</v>
      </c>
      <c r="C84" s="518">
        <f t="shared" si="2"/>
        <v>6.3978530414066422E-3</v>
      </c>
      <c r="D84" s="518">
        <f t="shared" si="2"/>
        <v>2.4506068228855385E-3</v>
      </c>
      <c r="E84" s="518">
        <f t="shared" si="2"/>
        <v>2.8936926347737685E-3</v>
      </c>
      <c r="F84" s="518" t="str">
        <f t="shared" si="2"/>
        <v>-</v>
      </c>
      <c r="G84" s="519">
        <f t="shared" si="2"/>
        <v>2.7203394938959337E-3</v>
      </c>
      <c r="H84" s="519">
        <f t="shared" si="2"/>
        <v>2.5466835232167261E-3</v>
      </c>
      <c r="I84" s="519">
        <f t="shared" si="2"/>
        <v>2.6094212134795186E-3</v>
      </c>
    </row>
    <row r="85" spans="1:9" x14ac:dyDescent="0.2">
      <c r="A85" s="478" t="s">
        <v>339</v>
      </c>
      <c r="B85" s="516" t="str">
        <f t="shared" si="1"/>
        <v>-</v>
      </c>
      <c r="C85" s="516" t="str">
        <f t="shared" si="2"/>
        <v>-</v>
      </c>
      <c r="D85" s="516">
        <f t="shared" si="2"/>
        <v>4.4883636837781806E-5</v>
      </c>
      <c r="E85" s="516">
        <f t="shared" si="2"/>
        <v>1.3489575588504374E-4</v>
      </c>
      <c r="F85" s="516">
        <f t="shared" si="2"/>
        <v>7.6081798351474317E-4</v>
      </c>
      <c r="G85" s="517">
        <f t="shared" si="2"/>
        <v>4.0771852899148408E-5</v>
      </c>
      <c r="H85" s="517">
        <f t="shared" si="2"/>
        <v>2.0995580627465886E-4</v>
      </c>
      <c r="I85" s="517">
        <f t="shared" si="2"/>
        <v>1.4883406920841963E-4</v>
      </c>
    </row>
    <row r="86" spans="1:9" x14ac:dyDescent="0.2">
      <c r="A86" s="493" t="s">
        <v>340</v>
      </c>
      <c r="B86" s="518">
        <f t="shared" si="1"/>
        <v>1.5705470894590862E-3</v>
      </c>
      <c r="C86" s="518" t="str">
        <f t="shared" si="2"/>
        <v>-</v>
      </c>
      <c r="D86" s="518">
        <f t="shared" si="2"/>
        <v>1.6699671955479632E-4</v>
      </c>
      <c r="E86" s="518">
        <f t="shared" si="2"/>
        <v>4.9116311321398005E-4</v>
      </c>
      <c r="F86" s="518" t="str">
        <f t="shared" si="2"/>
        <v>-</v>
      </c>
      <c r="G86" s="519">
        <f t="shared" si="2"/>
        <v>1.7425143715561441E-4</v>
      </c>
      <c r="H86" s="519">
        <f t="shared" si="2"/>
        <v>4.3226325857917739E-4</v>
      </c>
      <c r="I86" s="519">
        <f t="shared" si="2"/>
        <v>3.3905033626506064E-4</v>
      </c>
    </row>
    <row r="87" spans="1:9" x14ac:dyDescent="0.2">
      <c r="A87" s="503" t="s">
        <v>341</v>
      </c>
      <c r="B87" s="522">
        <f t="shared" si="1"/>
        <v>4.894246337088614E-2</v>
      </c>
      <c r="C87" s="522">
        <f t="shared" si="2"/>
        <v>6.7022226880559907E-2</v>
      </c>
      <c r="D87" s="522">
        <f t="shared" si="2"/>
        <v>2.6777307126711003E-2</v>
      </c>
      <c r="E87" s="522">
        <f t="shared" si="2"/>
        <v>2.589642460111078E-2</v>
      </c>
      <c r="F87" s="522">
        <f t="shared" si="2"/>
        <v>4.3802798012005047E-2</v>
      </c>
      <c r="G87" s="523">
        <f t="shared" si="2"/>
        <v>3.020451095217851E-2</v>
      </c>
      <c r="H87" s="523">
        <f t="shared" si="2"/>
        <v>2.8043741350817882E-2</v>
      </c>
      <c r="I87" s="523">
        <f t="shared" si="2"/>
        <v>2.8824370899379659E-2</v>
      </c>
    </row>
    <row r="88" spans="1:9" x14ac:dyDescent="0.2">
      <c r="A88" s="479" t="s">
        <v>391</v>
      </c>
      <c r="B88" s="518" t="str">
        <f t="shared" si="1"/>
        <v>-</v>
      </c>
      <c r="C88" s="518">
        <f t="shared" si="1"/>
        <v>5.8087188973336994E-4</v>
      </c>
      <c r="D88" s="518">
        <f t="shared" si="1"/>
        <v>2.352958112667121E-4</v>
      </c>
      <c r="E88" s="518">
        <f t="shared" si="1"/>
        <v>1.1707101964152948E-3</v>
      </c>
      <c r="F88" s="518" t="str">
        <f t="shared" si="1"/>
        <v>-</v>
      </c>
      <c r="G88" s="519">
        <f t="shared" si="1"/>
        <v>2.5861350321223641E-4</v>
      </c>
      <c r="H88" s="519">
        <f t="shared" si="1"/>
        <v>1.0303196448180265E-3</v>
      </c>
      <c r="I88" s="519">
        <f t="shared" si="1"/>
        <v>7.5152240114036172E-4</v>
      </c>
    </row>
    <row r="89" spans="1:9" x14ac:dyDescent="0.2">
      <c r="A89" s="478" t="s">
        <v>343</v>
      </c>
      <c r="B89" s="516">
        <f t="shared" si="1"/>
        <v>4.7968768621872389E-2</v>
      </c>
      <c r="C89" s="516">
        <f t="shared" si="1"/>
        <v>1.114090637402234E-2</v>
      </c>
      <c r="D89" s="516">
        <f t="shared" si="1"/>
        <v>1.4369792038048541E-2</v>
      </c>
      <c r="E89" s="516">
        <f t="shared" si="1"/>
        <v>6.4589545648418368E-3</v>
      </c>
      <c r="F89" s="516">
        <f t="shared" si="1"/>
        <v>1.8558640653864204E-2</v>
      </c>
      <c r="G89" s="517">
        <f t="shared" si="1"/>
        <v>1.4602848147344685E-2</v>
      </c>
      <c r="H89" s="517">
        <f t="shared" si="1"/>
        <v>7.9099384190765686E-3</v>
      </c>
      <c r="I89" s="517">
        <f t="shared" si="1"/>
        <v>1.0327911315622416E-2</v>
      </c>
    </row>
    <row r="90" spans="1:9" x14ac:dyDescent="0.2">
      <c r="A90" s="493" t="s">
        <v>344</v>
      </c>
      <c r="B90" s="518" t="str">
        <f t="shared" si="1"/>
        <v>-</v>
      </c>
      <c r="C90" s="518" t="str">
        <f t="shared" si="1"/>
        <v>-</v>
      </c>
      <c r="D90" s="518">
        <f t="shared" si="1"/>
        <v>2.5400067244553095E-4</v>
      </c>
      <c r="E90" s="518">
        <f t="shared" si="1"/>
        <v>1.4931859319095016E-3</v>
      </c>
      <c r="F90" s="518">
        <f t="shared" si="1"/>
        <v>4.8197022996284679E-5</v>
      </c>
      <c r="G90" s="519">
        <f t="shared" si="1"/>
        <v>2.307317049788734E-4</v>
      </c>
      <c r="H90" s="519">
        <f t="shared" si="1"/>
        <v>1.3199041149196734E-3</v>
      </c>
      <c r="I90" s="519">
        <f t="shared" si="1"/>
        <v>9.2641461231765239E-4</v>
      </c>
    </row>
    <row r="91" spans="1:9" x14ac:dyDescent="0.2">
      <c r="A91" s="478" t="s">
        <v>345</v>
      </c>
      <c r="B91" s="516" t="str">
        <f t="shared" si="1"/>
        <v>-</v>
      </c>
      <c r="C91" s="516">
        <f t="shared" si="1"/>
        <v>5.2883408732305792E-2</v>
      </c>
      <c r="D91" s="516">
        <f t="shared" si="1"/>
        <v>6.8286856012545246E-3</v>
      </c>
      <c r="E91" s="516">
        <f t="shared" si="1"/>
        <v>1.4852577781023637E-2</v>
      </c>
      <c r="F91" s="516">
        <f t="shared" si="1"/>
        <v>2.480042392049173E-2</v>
      </c>
      <c r="G91" s="517">
        <f t="shared" si="1"/>
        <v>1.0288339781921228E-2</v>
      </c>
      <c r="H91" s="517">
        <f t="shared" si="1"/>
        <v>1.6045515366938108E-2</v>
      </c>
      <c r="I91" s="517">
        <f t="shared" si="1"/>
        <v>1.3965598419528264E-2</v>
      </c>
    </row>
    <row r="92" spans="1:9" x14ac:dyDescent="0.2">
      <c r="A92" s="479" t="s">
        <v>346</v>
      </c>
      <c r="B92" s="518">
        <f t="shared" si="1"/>
        <v>9.7369474901374913E-4</v>
      </c>
      <c r="C92" s="518">
        <f t="shared" si="1"/>
        <v>2.0124372894895627E-3</v>
      </c>
      <c r="D92" s="518">
        <f t="shared" si="1"/>
        <v>2.20652118230072E-4</v>
      </c>
      <c r="E92" s="518">
        <f t="shared" si="1"/>
        <v>1.8198210870132275E-3</v>
      </c>
      <c r="F92" s="518">
        <f t="shared" si="1"/>
        <v>2.554996998491365E-4</v>
      </c>
      <c r="G92" s="519">
        <f t="shared" si="1"/>
        <v>3.6988083439427367E-4</v>
      </c>
      <c r="H92" s="519">
        <f t="shared" si="1"/>
        <v>1.632228506874957E-3</v>
      </c>
      <c r="I92" s="519">
        <f t="shared" si="1"/>
        <v>1.1761753116370432E-3</v>
      </c>
    </row>
    <row r="93" spans="1:9" x14ac:dyDescent="0.2">
      <c r="A93" s="478" t="s">
        <v>347</v>
      </c>
      <c r="B93" s="516" t="str">
        <f t="shared" si="1"/>
        <v>-</v>
      </c>
      <c r="C93" s="516">
        <f t="shared" si="1"/>
        <v>4.0460259500884292E-4</v>
      </c>
      <c r="D93" s="516">
        <f t="shared" si="1"/>
        <v>4.8688798817167018E-3</v>
      </c>
      <c r="E93" s="516">
        <f t="shared" si="1"/>
        <v>1.0117503990728129E-4</v>
      </c>
      <c r="F93" s="516">
        <f t="shared" si="1"/>
        <v>1.4003671480369606E-4</v>
      </c>
      <c r="G93" s="517">
        <f t="shared" si="1"/>
        <v>4.4540978921228328E-3</v>
      </c>
      <c r="H93" s="517">
        <f t="shared" si="1"/>
        <v>1.0583581391689819E-4</v>
      </c>
      <c r="I93" s="517">
        <f t="shared" si="1"/>
        <v>1.6767488391339208E-3</v>
      </c>
    </row>
    <row r="94" spans="1:9" x14ac:dyDescent="0.2">
      <c r="A94" s="477" t="s">
        <v>348</v>
      </c>
      <c r="B94" s="520">
        <f t="shared" si="1"/>
        <v>0.12471978893777363</v>
      </c>
      <c r="C94" s="520">
        <f t="shared" si="1"/>
        <v>9.6205795758961252E-2</v>
      </c>
      <c r="D94" s="520">
        <f t="shared" si="1"/>
        <v>4.5927830819813373E-2</v>
      </c>
      <c r="E94" s="520">
        <f t="shared" si="1"/>
        <v>5.9027679679947882E-2</v>
      </c>
      <c r="F94" s="520">
        <f t="shared" si="1"/>
        <v>6.3007967732981188E-2</v>
      </c>
      <c r="G94" s="521">
        <f t="shared" si="1"/>
        <v>5.0943253069341804E-2</v>
      </c>
      <c r="H94" s="521">
        <f t="shared" si="1"/>
        <v>5.95049928550756E-2</v>
      </c>
      <c r="I94" s="521">
        <f t="shared" si="1"/>
        <v>5.6411860233168069E-2</v>
      </c>
    </row>
    <row r="95" spans="1:9" x14ac:dyDescent="0.2">
      <c r="A95" s="481" t="s">
        <v>392</v>
      </c>
      <c r="B95" s="524" t="str">
        <f t="shared" si="1"/>
        <v>-</v>
      </c>
      <c r="C95" s="524">
        <f t="shared" si="1"/>
        <v>5.3742777609385166E-2</v>
      </c>
      <c r="D95" s="524">
        <f t="shared" si="1"/>
        <v>2.1474053894846995E-3</v>
      </c>
      <c r="E95" s="524">
        <f t="shared" si="1"/>
        <v>4.8044285083915063E-4</v>
      </c>
      <c r="F95" s="524">
        <f t="shared" si="1"/>
        <v>1.2935355027928535E-3</v>
      </c>
      <c r="G95" s="525">
        <f t="shared" si="1"/>
        <v>6.1022961248497452E-3</v>
      </c>
      <c r="H95" s="525">
        <f t="shared" si="1"/>
        <v>5.779482159380462E-4</v>
      </c>
      <c r="I95" s="525">
        <f t="shared" si="1"/>
        <v>2.5737509487557156E-3</v>
      </c>
    </row>
    <row r="96" spans="1:9" x14ac:dyDescent="0.2">
      <c r="A96" s="479" t="s">
        <v>349</v>
      </c>
      <c r="B96" s="518">
        <f t="shared" si="1"/>
        <v>7.7590105813665627E-2</v>
      </c>
      <c r="C96" s="518">
        <f t="shared" si="1"/>
        <v>2.1106271003830852E-2</v>
      </c>
      <c r="D96" s="518">
        <f t="shared" si="1"/>
        <v>2.0770250243810868E-2</v>
      </c>
      <c r="E96" s="518">
        <f t="shared" si="1"/>
        <v>3.4253685418643681E-2</v>
      </c>
      <c r="F96" s="518">
        <f t="shared" si="1"/>
        <v>5.4142136749451619E-2</v>
      </c>
      <c r="G96" s="519">
        <f t="shared" si="1"/>
        <v>2.1612148405215349E-2</v>
      </c>
      <c r="H96" s="519">
        <f t="shared" si="1"/>
        <v>3.6638691228457164E-2</v>
      </c>
      <c r="I96" s="519">
        <f t="shared" si="1"/>
        <v>3.120999435662325E-2</v>
      </c>
    </row>
    <row r="97" spans="1:9" x14ac:dyDescent="0.2">
      <c r="A97" s="481" t="s">
        <v>350</v>
      </c>
      <c r="B97" s="524">
        <f t="shared" si="1"/>
        <v>4.7129683124108021E-2</v>
      </c>
      <c r="C97" s="524">
        <f t="shared" si="1"/>
        <v>1.8024166857878839E-2</v>
      </c>
      <c r="D97" s="524">
        <f t="shared" si="1"/>
        <v>2.3010175186517805E-2</v>
      </c>
      <c r="E97" s="524">
        <f t="shared" si="1"/>
        <v>2.3241150273393883E-2</v>
      </c>
      <c r="F97" s="524">
        <f t="shared" si="1"/>
        <v>7.5722954807367054E-3</v>
      </c>
      <c r="G97" s="525">
        <f t="shared" si="1"/>
        <v>2.2971366693434889E-2</v>
      </c>
      <c r="H97" s="525">
        <f t="shared" si="1"/>
        <v>2.1362154789672818E-2</v>
      </c>
      <c r="I97" s="525">
        <f t="shared" si="1"/>
        <v>2.1943520966576827E-2</v>
      </c>
    </row>
    <row r="98" spans="1:9" x14ac:dyDescent="0.2">
      <c r="A98" s="477" t="s">
        <v>351</v>
      </c>
      <c r="B98" s="520">
        <f t="shared" si="1"/>
        <v>7.6758957182130577E-2</v>
      </c>
      <c r="C98" s="520">
        <f t="shared" si="1"/>
        <v>0.18624413734038506</v>
      </c>
      <c r="D98" s="520">
        <f t="shared" si="1"/>
        <v>0.15414333116457657</v>
      </c>
      <c r="E98" s="520">
        <f t="shared" si="1"/>
        <v>9.2406905432572586E-2</v>
      </c>
      <c r="F98" s="520">
        <f t="shared" si="1"/>
        <v>4.6564134348975821E-2</v>
      </c>
      <c r="G98" s="521">
        <f t="shared" si="1"/>
        <v>0.15551185981725177</v>
      </c>
      <c r="H98" s="521">
        <f t="shared" si="1"/>
        <v>8.6909480051813162E-2</v>
      </c>
      <c r="I98" s="521">
        <f t="shared" si="1"/>
        <v>0.11169372550813499</v>
      </c>
    </row>
    <row r="99" spans="1:9" x14ac:dyDescent="0.2">
      <c r="A99" s="478" t="s">
        <v>393</v>
      </c>
      <c r="B99" s="516" t="str">
        <f t="shared" si="1"/>
        <v>-</v>
      </c>
      <c r="C99" s="516">
        <f t="shared" si="1"/>
        <v>1.5769893383870002E-2</v>
      </c>
      <c r="D99" s="516">
        <f t="shared" si="1"/>
        <v>1.7047009232770672E-3</v>
      </c>
      <c r="E99" s="516">
        <f t="shared" si="1"/>
        <v>1.5809539048618401E-3</v>
      </c>
      <c r="F99" s="516">
        <f t="shared" si="1"/>
        <v>7.3992128192297481E-5</v>
      </c>
      <c r="G99" s="517">
        <f t="shared" si="1"/>
        <v>2.7667535380854463E-3</v>
      </c>
      <c r="H99" s="517">
        <f t="shared" si="1"/>
        <v>1.4002398395694979E-3</v>
      </c>
      <c r="I99" s="517">
        <f t="shared" si="1"/>
        <v>1.8939254964193972E-3</v>
      </c>
    </row>
    <row r="100" spans="1:9" x14ac:dyDescent="0.2">
      <c r="A100" s="479" t="s">
        <v>352</v>
      </c>
      <c r="B100" s="518">
        <f t="shared" si="1"/>
        <v>7.4908079977451678E-2</v>
      </c>
      <c r="C100" s="518">
        <f t="shared" si="1"/>
        <v>0.15868583651312093</v>
      </c>
      <c r="D100" s="518">
        <f t="shared" si="1"/>
        <v>0.13833402264619576</v>
      </c>
      <c r="E100" s="518">
        <f t="shared" si="1"/>
        <v>8.3146652080577893E-2</v>
      </c>
      <c r="F100" s="518">
        <f t="shared" si="1"/>
        <v>4.4970604955210464E-2</v>
      </c>
      <c r="G100" s="519">
        <f t="shared" si="1"/>
        <v>0.13899538882069401</v>
      </c>
      <c r="H100" s="519">
        <f t="shared" si="1"/>
        <v>7.8568613589671876E-2</v>
      </c>
      <c r="I100" s="519">
        <f t="shared" si="1"/>
        <v>0.10039922696818482</v>
      </c>
    </row>
    <row r="101" spans="1:9" x14ac:dyDescent="0.2">
      <c r="A101" s="478" t="s">
        <v>353</v>
      </c>
      <c r="B101" s="516">
        <f t="shared" si="1"/>
        <v>1.8509406996087253E-3</v>
      </c>
      <c r="C101" s="516">
        <f t="shared" si="1"/>
        <v>1.055494729625989E-2</v>
      </c>
      <c r="D101" s="516">
        <f t="shared" si="1"/>
        <v>1.4099618962956747E-2</v>
      </c>
      <c r="E101" s="516">
        <f t="shared" si="1"/>
        <v>1.3361370767122215E-3</v>
      </c>
      <c r="F101" s="516">
        <f t="shared" si="1"/>
        <v>1.5195415661907968E-3</v>
      </c>
      <c r="G101" s="517">
        <f t="shared" si="1"/>
        <v>1.3649900456673658E-2</v>
      </c>
      <c r="H101" s="517">
        <f t="shared" si="1"/>
        <v>1.3581307832714587E-3</v>
      </c>
      <c r="I101" s="517">
        <f t="shared" si="1"/>
        <v>5.7988256600174631E-3</v>
      </c>
    </row>
    <row r="102" spans="1:9" x14ac:dyDescent="0.2">
      <c r="A102" s="479" t="s">
        <v>646</v>
      </c>
      <c r="B102" s="520" t="str">
        <f t="shared" si="1"/>
        <v>-</v>
      </c>
      <c r="C102" s="520" t="str">
        <f t="shared" si="1"/>
        <v>-</v>
      </c>
      <c r="D102" s="520" t="str">
        <f t="shared" si="1"/>
        <v>-</v>
      </c>
      <c r="E102" s="520" t="str">
        <f t="shared" si="1"/>
        <v>-</v>
      </c>
      <c r="F102" s="520" t="str">
        <f t="shared" si="1"/>
        <v>-</v>
      </c>
      <c r="G102" s="521" t="str">
        <f t="shared" si="1"/>
        <v>-</v>
      </c>
      <c r="H102" s="521" t="str">
        <f t="shared" si="1"/>
        <v>-</v>
      </c>
      <c r="I102" s="521" t="str">
        <f t="shared" si="1"/>
        <v>-</v>
      </c>
    </row>
    <row r="103" spans="1:9" x14ac:dyDescent="0.2">
      <c r="A103" s="503" t="s">
        <v>354</v>
      </c>
      <c r="B103" s="522">
        <f t="shared" si="1"/>
        <v>4.7735488249660033E-3</v>
      </c>
      <c r="C103" s="522">
        <f t="shared" si="1"/>
        <v>2.7910579745862498E-2</v>
      </c>
      <c r="D103" s="522">
        <f t="shared" si="1"/>
        <v>3.5237933899317175E-2</v>
      </c>
      <c r="E103" s="522">
        <f t="shared" si="1"/>
        <v>2.1439222660285508E-2</v>
      </c>
      <c r="F103" s="522">
        <f t="shared" si="1"/>
        <v>1.9028302515859227E-2</v>
      </c>
      <c r="G103" s="523">
        <f t="shared" si="1"/>
        <v>3.4234425110021977E-2</v>
      </c>
      <c r="H103" s="523">
        <f t="shared" si="1"/>
        <v>2.1150107197331472E-2</v>
      </c>
      <c r="I103" s="523">
        <f t="shared" si="1"/>
        <v>2.5877129029355576E-2</v>
      </c>
    </row>
    <row r="104" spans="1:9" x14ac:dyDescent="0.2">
      <c r="A104" s="479" t="s">
        <v>394</v>
      </c>
      <c r="B104" s="518" t="str">
        <f t="shared" si="1"/>
        <v>-</v>
      </c>
      <c r="C104" s="518">
        <f t="shared" si="1"/>
        <v>1.1186620246961144E-3</v>
      </c>
      <c r="D104" s="518">
        <f t="shared" si="1"/>
        <v>8.3159303428721326E-3</v>
      </c>
      <c r="E104" s="518">
        <f t="shared" si="1"/>
        <v>2.8565508576970525E-3</v>
      </c>
      <c r="F104" s="518">
        <f t="shared" si="1"/>
        <v>1.111477452065476E-3</v>
      </c>
      <c r="G104" s="519">
        <f t="shared" si="1"/>
        <v>7.6405254233560755E-3</v>
      </c>
      <c r="H104" s="519">
        <f t="shared" si="1"/>
        <v>2.64728316752439E-3</v>
      </c>
      <c r="I104" s="519">
        <f t="shared" si="1"/>
        <v>4.4512109908946031E-3</v>
      </c>
    </row>
    <row r="105" spans="1:9" x14ac:dyDescent="0.2">
      <c r="A105" s="481" t="s">
        <v>355</v>
      </c>
      <c r="B105" s="524" t="str">
        <f t="shared" si="1"/>
        <v>-</v>
      </c>
      <c r="C105" s="524">
        <f t="shared" si="1"/>
        <v>9.5245025414694359E-3</v>
      </c>
      <c r="D105" s="524">
        <f t="shared" si="1"/>
        <v>3.2779609250963219E-3</v>
      </c>
      <c r="E105" s="524">
        <f t="shared" si="1"/>
        <v>2.7056034221918424E-4</v>
      </c>
      <c r="F105" s="524">
        <f t="shared" si="1"/>
        <v>1.6178923932544211E-5</v>
      </c>
      <c r="G105" s="525">
        <f t="shared" si="1"/>
        <v>3.7134326338758576E-3</v>
      </c>
      <c r="H105" s="525">
        <f t="shared" si="1"/>
        <v>2.400556588377791E-4</v>
      </c>
      <c r="I105" s="525">
        <f t="shared" si="1"/>
        <v>1.49489590945305E-3</v>
      </c>
    </row>
    <row r="106" spans="1:9" x14ac:dyDescent="0.2">
      <c r="A106" s="480" t="s">
        <v>596</v>
      </c>
      <c r="B106" s="518">
        <f t="shared" si="1"/>
        <v>4.5775399765665614E-3</v>
      </c>
      <c r="C106" s="518">
        <f t="shared" si="1"/>
        <v>1.6333355523387844E-2</v>
      </c>
      <c r="D106" s="518">
        <f t="shared" si="1"/>
        <v>1.2054243647739058E-2</v>
      </c>
      <c r="E106" s="518">
        <f t="shared" si="1"/>
        <v>6.3009874494968938E-3</v>
      </c>
      <c r="F106" s="518">
        <f t="shared" si="1"/>
        <v>9.1946003077909115E-3</v>
      </c>
      <c r="G106" s="519">
        <f t="shared" si="1"/>
        <v>1.2277437425292539E-2</v>
      </c>
      <c r="H106" s="519">
        <f t="shared" si="1"/>
        <v>6.6479869895857621E-3</v>
      </c>
      <c r="I106" s="519">
        <f t="shared" si="1"/>
        <v>8.6817601888372724E-3</v>
      </c>
    </row>
    <row r="107" spans="1:9" x14ac:dyDescent="0.2">
      <c r="A107" s="481" t="s">
        <v>356</v>
      </c>
      <c r="B107" s="516" t="str">
        <f t="shared" si="1"/>
        <v>-</v>
      </c>
      <c r="C107" s="516" t="str">
        <f t="shared" si="1"/>
        <v>-</v>
      </c>
      <c r="D107" s="516">
        <f t="shared" si="1"/>
        <v>3.3964956429030873E-4</v>
      </c>
      <c r="E107" s="516">
        <f t="shared" si="1"/>
        <v>9.9736998808132316E-7</v>
      </c>
      <c r="F107" s="516">
        <f t="shared" si="1"/>
        <v>8.5556489291343564E-4</v>
      </c>
      <c r="G107" s="517">
        <f t="shared" si="1"/>
        <v>3.085343133524183E-4</v>
      </c>
      <c r="H107" s="517">
        <f t="shared" si="1"/>
        <v>1.0347636587570369E-4</v>
      </c>
      <c r="I107" s="517">
        <f t="shared" si="1"/>
        <v>1.7755843878450187E-4</v>
      </c>
    </row>
    <row r="108" spans="1:9" x14ac:dyDescent="0.2">
      <c r="A108" s="480" t="s">
        <v>357</v>
      </c>
      <c r="B108" s="528" t="str">
        <f t="shared" si="1"/>
        <v>-</v>
      </c>
      <c r="C108" s="528">
        <f t="shared" si="1"/>
        <v>1.5283990206159772E-4</v>
      </c>
      <c r="D108" s="528">
        <f t="shared" si="1"/>
        <v>8.7524597457058924E-4</v>
      </c>
      <c r="E108" s="528">
        <f t="shared" si="1"/>
        <v>2.9641267626923551E-3</v>
      </c>
      <c r="F108" s="528">
        <f t="shared" si="1"/>
        <v>1.0954533503715208E-4</v>
      </c>
      <c r="G108" s="529">
        <f t="shared" si="1"/>
        <v>8.0687164993809382E-4</v>
      </c>
      <c r="H108" s="529">
        <f t="shared" si="1"/>
        <v>2.6218078331220109E-3</v>
      </c>
      <c r="I108" s="529">
        <f t="shared" si="1"/>
        <v>1.9661188629407707E-3</v>
      </c>
    </row>
    <row r="109" spans="1:9" s="7" customFormat="1" x14ac:dyDescent="0.2">
      <c r="A109" s="481" t="s">
        <v>358</v>
      </c>
      <c r="B109" s="524">
        <f t="shared" si="1"/>
        <v>1.9600884839944205E-4</v>
      </c>
      <c r="C109" s="524">
        <f t="shared" si="1"/>
        <v>7.0154801597306215E-4</v>
      </c>
      <c r="D109" s="524">
        <f t="shared" si="1"/>
        <v>1.0054762744524543E-2</v>
      </c>
      <c r="E109" s="524">
        <f t="shared" si="1"/>
        <v>9.0459987061943057E-3</v>
      </c>
      <c r="F109" s="524">
        <f t="shared" si="1"/>
        <v>7.7409399047374469E-3</v>
      </c>
      <c r="G109" s="525">
        <f t="shared" si="1"/>
        <v>9.1906563900771947E-3</v>
      </c>
      <c r="H109" s="525">
        <f t="shared" si="1"/>
        <v>8.8894971823858283E-3</v>
      </c>
      <c r="I109" s="525">
        <f t="shared" si="1"/>
        <v>8.9982981298549879E-3</v>
      </c>
    </row>
    <row r="110" spans="1:9" x14ac:dyDescent="0.2">
      <c r="A110" s="506" t="s">
        <v>409</v>
      </c>
      <c r="B110" s="530" t="str">
        <f t="shared" si="1"/>
        <v>-</v>
      </c>
      <c r="C110" s="530">
        <f t="shared" si="1"/>
        <v>2.6986127911028269E-2</v>
      </c>
      <c r="D110" s="530">
        <f t="shared" si="1"/>
        <v>4.0755946239484725E-2</v>
      </c>
      <c r="E110" s="530">
        <f t="shared" si="1"/>
        <v>6.6650518140975196E-2</v>
      </c>
      <c r="F110" s="530">
        <f t="shared" si="1"/>
        <v>3.9092236789346306E-2</v>
      </c>
      <c r="G110" s="531">
        <f t="shared" si="1"/>
        <v>3.9106971541980673E-2</v>
      </c>
      <c r="H110" s="531">
        <f t="shared" si="1"/>
        <v>6.3345752917714077E-2</v>
      </c>
      <c r="I110" s="531">
        <f t="shared" si="1"/>
        <v>5.4588915223352852E-2</v>
      </c>
    </row>
    <row r="111" spans="1:9" x14ac:dyDescent="0.2">
      <c r="A111" s="481" t="s">
        <v>395</v>
      </c>
      <c r="B111" s="524" t="str">
        <f t="shared" si="1"/>
        <v>-</v>
      </c>
      <c r="C111" s="524">
        <f t="shared" si="1"/>
        <v>1.378153466417005E-2</v>
      </c>
      <c r="D111" s="524">
        <f t="shared" si="1"/>
        <v>2.1845764203484642E-2</v>
      </c>
      <c r="E111" s="524">
        <f t="shared" si="1"/>
        <v>3.7286167771447498E-2</v>
      </c>
      <c r="F111" s="524">
        <f t="shared" si="1"/>
        <v>2.5554089976707207E-2</v>
      </c>
      <c r="G111" s="525">
        <f t="shared" si="1"/>
        <v>2.0909096539843311E-2</v>
      </c>
      <c r="H111" s="525">
        <f t="shared" si="1"/>
        <v>3.587926664662279E-2</v>
      </c>
      <c r="I111" s="525">
        <f t="shared" si="1"/>
        <v>3.0470935762497226E-2</v>
      </c>
    </row>
    <row r="112" spans="1:9" x14ac:dyDescent="0.2">
      <c r="A112" s="480" t="s">
        <v>467</v>
      </c>
      <c r="B112" s="528" t="str">
        <f t="shared" si="1"/>
        <v>-</v>
      </c>
      <c r="C112" s="528">
        <f t="shared" si="1"/>
        <v>1.3204593246858218E-2</v>
      </c>
      <c r="D112" s="528">
        <f t="shared" si="1"/>
        <v>1.8910182036000082E-2</v>
      </c>
      <c r="E112" s="528">
        <f t="shared" si="1"/>
        <v>2.5208376433058059E-2</v>
      </c>
      <c r="F112" s="528">
        <f t="shared" si="1"/>
        <v>1.3538151113256833E-2</v>
      </c>
      <c r="G112" s="529">
        <f t="shared" si="1"/>
        <v>1.8197875002137365E-2</v>
      </c>
      <c r="H112" s="529">
        <f t="shared" si="1"/>
        <v>2.380889312531724E-2</v>
      </c>
      <c r="I112" s="529">
        <f t="shared" si="1"/>
        <v>2.1781778719086202E-2</v>
      </c>
    </row>
    <row r="113" spans="1:11" x14ac:dyDescent="0.2">
      <c r="A113" s="509" t="s">
        <v>359</v>
      </c>
      <c r="B113" s="526">
        <f t="shared" si="1"/>
        <v>0.56913972433930193</v>
      </c>
      <c r="C113" s="526">
        <f t="shared" si="1"/>
        <v>0.19562723730044293</v>
      </c>
      <c r="D113" s="526">
        <f t="shared" si="1"/>
        <v>0.25723630126355163</v>
      </c>
      <c r="E113" s="526">
        <f t="shared" si="1"/>
        <v>0.26638874848422323</v>
      </c>
      <c r="F113" s="526">
        <f t="shared" si="1"/>
        <v>0.29345576933998013</v>
      </c>
      <c r="G113" s="527">
        <f t="shared" si="1"/>
        <v>0.25695599189905705</v>
      </c>
      <c r="H113" s="527">
        <f t="shared" si="1"/>
        <v>0.2696346020033018</v>
      </c>
      <c r="I113" s="527">
        <f t="shared" si="1"/>
        <v>0.26505415188645776</v>
      </c>
    </row>
    <row r="114" spans="1:11" x14ac:dyDescent="0.2">
      <c r="A114" s="480" t="s">
        <v>396</v>
      </c>
      <c r="B114" s="528">
        <f t="shared" si="1"/>
        <v>0.32562136614548126</v>
      </c>
      <c r="C114" s="528">
        <f t="shared" si="1"/>
        <v>3.1946537548877135E-2</v>
      </c>
      <c r="D114" s="528">
        <f t="shared" si="1"/>
        <v>3.5822683894353391E-2</v>
      </c>
      <c r="E114" s="528">
        <f t="shared" si="1"/>
        <v>5.9482512038449134E-2</v>
      </c>
      <c r="F114" s="528">
        <f t="shared" si="1"/>
        <v>6.5856572205103256E-2</v>
      </c>
      <c r="G114" s="529">
        <f t="shared" si="1"/>
        <v>3.9684799220630666E-2</v>
      </c>
      <c r="H114" s="529">
        <f t="shared" si="1"/>
        <v>6.0246883772537403E-2</v>
      </c>
      <c r="I114" s="529">
        <f t="shared" si="1"/>
        <v>5.2818340800380337E-2</v>
      </c>
    </row>
    <row r="115" spans="1:11" x14ac:dyDescent="0.2">
      <c r="A115" s="481" t="s">
        <v>360</v>
      </c>
      <c r="B115" s="524">
        <f t="shared" si="1"/>
        <v>6.1519602567455586E-3</v>
      </c>
      <c r="C115" s="524">
        <f t="shared" si="1"/>
        <v>4.9351991392147368E-2</v>
      </c>
      <c r="D115" s="524">
        <f t="shared" si="1"/>
        <v>2.8050837662653837E-2</v>
      </c>
      <c r="E115" s="524">
        <f t="shared" si="1"/>
        <v>2.7797797385615965E-2</v>
      </c>
      <c r="F115" s="524">
        <f t="shared" si="1"/>
        <v>5.9616272651595546E-2</v>
      </c>
      <c r="G115" s="525">
        <f t="shared" si="1"/>
        <v>2.9381875267783547E-2</v>
      </c>
      <c r="H115" s="525">
        <f t="shared" si="1"/>
        <v>3.1613441318041412E-2</v>
      </c>
      <c r="I115" s="525">
        <f t="shared" si="1"/>
        <v>3.0807234883914816E-2</v>
      </c>
    </row>
    <row r="116" spans="1:11" x14ac:dyDescent="0.2">
      <c r="A116" s="480" t="s">
        <v>361</v>
      </c>
      <c r="B116" s="528">
        <f t="shared" si="1"/>
        <v>2.0329489159796356E-2</v>
      </c>
      <c r="C116" s="528">
        <f t="shared" si="1"/>
        <v>3.4910338015906962E-2</v>
      </c>
      <c r="D116" s="528">
        <f t="shared" si="1"/>
        <v>4.969261599502476E-2</v>
      </c>
      <c r="E116" s="528">
        <f t="shared" si="1"/>
        <v>5.2586698870848957E-2</v>
      </c>
      <c r="F116" s="528">
        <f t="shared" si="1"/>
        <v>3.3091778386501548E-2</v>
      </c>
      <c r="G116" s="529">
        <f t="shared" si="1"/>
        <v>4.8129029627740051E-2</v>
      </c>
      <c r="H116" s="529">
        <f t="shared" si="1"/>
        <v>5.0248884893912146E-2</v>
      </c>
      <c r="I116" s="529">
        <f t="shared" si="1"/>
        <v>4.9483036979686194E-2</v>
      </c>
    </row>
    <row r="117" spans="1:11" x14ac:dyDescent="0.2">
      <c r="A117" s="478" t="s">
        <v>362</v>
      </c>
      <c r="B117" s="516">
        <f t="shared" si="1"/>
        <v>3.2859642108288192E-2</v>
      </c>
      <c r="C117" s="516">
        <f t="shared" si="1"/>
        <v>2.4989424314445347E-3</v>
      </c>
      <c r="D117" s="516">
        <f t="shared" si="1"/>
        <v>8.0190485126900666E-3</v>
      </c>
      <c r="E117" s="516">
        <f t="shared" si="1"/>
        <v>1.292794084344746E-2</v>
      </c>
      <c r="F117" s="516">
        <f t="shared" si="1"/>
        <v>3.8539555802525695E-2</v>
      </c>
      <c r="G117" s="517">
        <f t="shared" si="1"/>
        <v>7.9493360107810492E-3</v>
      </c>
      <c r="H117" s="517">
        <f t="shared" si="1"/>
        <v>1.5999263480888176E-2</v>
      </c>
      <c r="I117" s="517">
        <f t="shared" si="1"/>
        <v>1.3091035247190335E-2</v>
      </c>
      <c r="K117" s="267"/>
    </row>
    <row r="118" spans="1:11" x14ac:dyDescent="0.2">
      <c r="A118" s="479" t="s">
        <v>363</v>
      </c>
      <c r="B118" s="518">
        <f t="shared" si="1"/>
        <v>8.3114863153504906E-5</v>
      </c>
      <c r="C118" s="518">
        <f t="shared" si="1"/>
        <v>1.5373694681846553E-4</v>
      </c>
      <c r="D118" s="518">
        <f t="shared" si="1"/>
        <v>2.7445717586975669E-3</v>
      </c>
      <c r="E118" s="518">
        <f t="shared" si="1"/>
        <v>4.8951182714499393E-3</v>
      </c>
      <c r="F118" s="518">
        <f t="shared" si="1"/>
        <v>4.7424933093677107E-3</v>
      </c>
      <c r="G118" s="519">
        <f t="shared" si="1"/>
        <v>2.5062115871390274E-3</v>
      </c>
      <c r="H118" s="519">
        <f t="shared" si="1"/>
        <v>4.8768156158967525E-3</v>
      </c>
      <c r="I118" s="519">
        <f t="shared" si="1"/>
        <v>4.0203783880441678E-3</v>
      </c>
    </row>
    <row r="119" spans="1:11" s="7" customFormat="1" x14ac:dyDescent="0.2">
      <c r="A119" s="478" t="s">
        <v>364</v>
      </c>
      <c r="B119" s="516">
        <f t="shared" si="1"/>
        <v>0.18409415180583708</v>
      </c>
      <c r="C119" s="516">
        <f t="shared" si="1"/>
        <v>6.6701970099137614E-2</v>
      </c>
      <c r="D119" s="516">
        <f t="shared" si="1"/>
        <v>0.1328571248656604</v>
      </c>
      <c r="E119" s="516">
        <f t="shared" si="1"/>
        <v>0.1045804524938013</v>
      </c>
      <c r="F119" s="516">
        <f t="shared" si="1"/>
        <v>9.1609096984886354E-2</v>
      </c>
      <c r="G119" s="517">
        <f t="shared" si="1"/>
        <v>0.12848242727623682</v>
      </c>
      <c r="H119" s="517">
        <f t="shared" si="1"/>
        <v>0.10302493822604018</v>
      </c>
      <c r="I119" s="517">
        <f t="shared" si="1"/>
        <v>0.11222206318115618</v>
      </c>
    </row>
    <row r="120" spans="1:11" x14ac:dyDescent="0.2">
      <c r="A120" s="477" t="s">
        <v>365</v>
      </c>
      <c r="B120" s="520">
        <f t="shared" si="1"/>
        <v>0.15134384796672409</v>
      </c>
      <c r="C120" s="520">
        <f t="shared" si="1"/>
        <v>0.16084124621234655</v>
      </c>
      <c r="D120" s="520">
        <f t="shared" si="1"/>
        <v>0.14594504421046761</v>
      </c>
      <c r="E120" s="520">
        <f t="shared" si="1"/>
        <v>0.16015133159289027</v>
      </c>
      <c r="F120" s="520">
        <f t="shared" si="1"/>
        <v>0.17283620600621263</v>
      </c>
      <c r="G120" s="521">
        <f t="shared" si="1"/>
        <v>0.14717329922801939</v>
      </c>
      <c r="H120" s="521">
        <f t="shared" si="1"/>
        <v>0.16167249064397624</v>
      </c>
      <c r="I120" s="521">
        <f t="shared" si="1"/>
        <v>0.15643431175383402</v>
      </c>
    </row>
    <row r="121" spans="1:11" x14ac:dyDescent="0.2">
      <c r="A121" s="478" t="s">
        <v>397</v>
      </c>
      <c r="B121" s="516" t="str">
        <f t="shared" si="1"/>
        <v>-</v>
      </c>
      <c r="C121" s="516" t="str">
        <f t="shared" si="1"/>
        <v>-</v>
      </c>
      <c r="D121" s="516" t="str">
        <f t="shared" si="1"/>
        <v>-</v>
      </c>
      <c r="E121" s="516" t="str">
        <f t="shared" si="1"/>
        <v>-</v>
      </c>
      <c r="F121" s="516" t="str">
        <f t="shared" si="1"/>
        <v>-</v>
      </c>
      <c r="G121" s="517" t="str">
        <f t="shared" si="1"/>
        <v>-</v>
      </c>
      <c r="H121" s="517" t="str">
        <f t="shared" si="1"/>
        <v>-</v>
      </c>
      <c r="I121" s="517" t="str">
        <f t="shared" si="1"/>
        <v>-</v>
      </c>
    </row>
    <row r="122" spans="1:11" x14ac:dyDescent="0.2">
      <c r="A122" s="479" t="s">
        <v>366</v>
      </c>
      <c r="B122" s="518" t="str">
        <f t="shared" si="1"/>
        <v>-</v>
      </c>
      <c r="C122" s="518" t="str">
        <f t="shared" si="1"/>
        <v>-</v>
      </c>
      <c r="D122" s="518">
        <f t="shared" si="1"/>
        <v>7.8833436658076435E-4</v>
      </c>
      <c r="E122" s="518">
        <f t="shared" si="1"/>
        <v>4.1954585368203486E-5</v>
      </c>
      <c r="F122" s="518" t="str">
        <f t="shared" si="1"/>
        <v>-</v>
      </c>
      <c r="G122" s="519">
        <f t="shared" si="1"/>
        <v>7.1611516120543357E-4</v>
      </c>
      <c r="H122" s="519">
        <f t="shared" si="1"/>
        <v>3.6923427870889474E-5</v>
      </c>
      <c r="I122" s="519">
        <f t="shared" si="1"/>
        <v>2.8229763602246347E-4</v>
      </c>
    </row>
    <row r="123" spans="1:11" x14ac:dyDescent="0.2">
      <c r="A123" s="478" t="s">
        <v>367</v>
      </c>
      <c r="B123" s="516" t="str">
        <f t="shared" si="1"/>
        <v>-</v>
      </c>
      <c r="C123" s="516">
        <f t="shared" si="1"/>
        <v>7.4533324268459995E-3</v>
      </c>
      <c r="D123" s="516">
        <f t="shared" si="1"/>
        <v>1.2630227903431313E-2</v>
      </c>
      <c r="E123" s="516">
        <f t="shared" si="1"/>
        <v>6.1781001571880885E-2</v>
      </c>
      <c r="F123" s="516">
        <f t="shared" si="1"/>
        <v>3.9335010961306975E-2</v>
      </c>
      <c r="G123" s="517">
        <f t="shared" si="1"/>
        <v>1.204894235496707E-2</v>
      </c>
      <c r="H123" s="517">
        <f t="shared" si="1"/>
        <v>5.9089297305419564E-2</v>
      </c>
      <c r="I123" s="517">
        <f t="shared" si="1"/>
        <v>4.2094847810364433E-2</v>
      </c>
    </row>
    <row r="124" spans="1:11" s="7" customFormat="1" x14ac:dyDescent="0.2">
      <c r="A124" s="479" t="s">
        <v>368</v>
      </c>
      <c r="B124" s="518">
        <f t="shared" si="1"/>
        <v>0.13519365858357163</v>
      </c>
      <c r="C124" s="518">
        <f t="shared" si="1"/>
        <v>0.1528869851081128</v>
      </c>
      <c r="D124" s="518">
        <f t="shared" si="1"/>
        <v>0.12388146950195371</v>
      </c>
      <c r="E124" s="518">
        <f t="shared" si="1"/>
        <v>9.0746999320975047E-2</v>
      </c>
      <c r="F124" s="518">
        <f t="shared" si="1"/>
        <v>0.12779702770116047</v>
      </c>
      <c r="G124" s="519">
        <f t="shared" si="1"/>
        <v>0.12628458132026071</v>
      </c>
      <c r="H124" s="519">
        <f t="shared" si="1"/>
        <v>9.5190006531261612E-2</v>
      </c>
      <c r="I124" s="519">
        <f t="shared" si="1"/>
        <v>0.10642366344556374</v>
      </c>
    </row>
    <row r="125" spans="1:11" x14ac:dyDescent="0.2">
      <c r="A125" s="478" t="s">
        <v>369</v>
      </c>
      <c r="B125" s="516">
        <f t="shared" si="1"/>
        <v>1.6150189383152474E-2</v>
      </c>
      <c r="C125" s="516">
        <f t="shared" si="1"/>
        <v>5.0092867738776793E-4</v>
      </c>
      <c r="D125" s="516">
        <f t="shared" si="1"/>
        <v>6.9063938353699948E-3</v>
      </c>
      <c r="E125" s="516">
        <f t="shared" si="1"/>
        <v>7.365870361389526E-3</v>
      </c>
      <c r="F125" s="516">
        <f t="shared" si="1"/>
        <v>5.7041673437451717E-3</v>
      </c>
      <c r="G125" s="517">
        <f t="shared" si="1"/>
        <v>6.5443164050279622E-3</v>
      </c>
      <c r="H125" s="517">
        <f t="shared" si="1"/>
        <v>7.1666003734828319E-3</v>
      </c>
      <c r="I125" s="517">
        <f t="shared" si="1"/>
        <v>6.9417854546609892E-3</v>
      </c>
    </row>
    <row r="126" spans="1:11" x14ac:dyDescent="0.2">
      <c r="A126" s="479" t="s">
        <v>387</v>
      </c>
      <c r="B126" s="518" t="str">
        <f t="shared" si="1"/>
        <v>-</v>
      </c>
      <c r="C126" s="518" t="str">
        <f t="shared" si="1"/>
        <v>-</v>
      </c>
      <c r="D126" s="518">
        <f t="shared" si="1"/>
        <v>1.7386175993829049E-3</v>
      </c>
      <c r="E126" s="518">
        <f t="shared" si="1"/>
        <v>2.1550575327662232E-4</v>
      </c>
      <c r="F126" s="518" t="str">
        <f t="shared" si="1"/>
        <v>-</v>
      </c>
      <c r="G126" s="519">
        <f t="shared" si="1"/>
        <v>1.5793430747626026E-3</v>
      </c>
      <c r="H126" s="519">
        <f t="shared" si="1"/>
        <v>1.8966249021499504E-4</v>
      </c>
      <c r="I126" s="519">
        <f t="shared" si="1"/>
        <v>6.917177366303058E-4</v>
      </c>
    </row>
    <row r="127" spans="1:11" x14ac:dyDescent="0.2">
      <c r="A127" s="503" t="s">
        <v>370</v>
      </c>
      <c r="B127" s="522">
        <f t="shared" si="1"/>
        <v>-2.5733352153230537E-2</v>
      </c>
      <c r="C127" s="522">
        <f t="shared" si="1"/>
        <v>0.11828209083191932</v>
      </c>
      <c r="D127" s="522">
        <f t="shared" si="1"/>
        <v>0.13687715235073497</v>
      </c>
      <c r="E127" s="522">
        <f t="shared" si="1"/>
        <v>0.13991405872600279</v>
      </c>
      <c r="F127" s="522">
        <f t="shared" si="1"/>
        <v>0.11020047394097665</v>
      </c>
      <c r="G127" s="523">
        <f t="shared" si="1"/>
        <v>0.13310558028228262</v>
      </c>
      <c r="H127" s="523">
        <f t="shared" si="1"/>
        <v>0.13635083083153621</v>
      </c>
      <c r="I127" s="523">
        <f t="shared" si="1"/>
        <v>0.1351784067366173</v>
      </c>
    </row>
    <row r="128" spans="1:11" x14ac:dyDescent="0.2">
      <c r="A128" s="480" t="s">
        <v>468</v>
      </c>
      <c r="B128" s="528" t="str">
        <f t="shared" si="1"/>
        <v>-</v>
      </c>
      <c r="C128" s="528" t="str">
        <f t="shared" si="1"/>
        <v>-</v>
      </c>
      <c r="D128" s="528">
        <f t="shared" si="1"/>
        <v>1.0389915513640119E-3</v>
      </c>
      <c r="E128" s="528">
        <f t="shared" si="1"/>
        <v>3.3103624062575054E-3</v>
      </c>
      <c r="F128" s="528" t="str">
        <f t="shared" si="1"/>
        <v>-</v>
      </c>
      <c r="G128" s="529">
        <f t="shared" si="1"/>
        <v>9.4380967497742203E-4</v>
      </c>
      <c r="H128" s="529">
        <f t="shared" si="1"/>
        <v>2.9133866170106084E-3</v>
      </c>
      <c r="I128" s="529">
        <f t="shared" si="1"/>
        <v>2.2018299855767957E-3</v>
      </c>
    </row>
    <row r="129" spans="1:9" s="7" customFormat="1" x14ac:dyDescent="0.2">
      <c r="A129" s="481" t="s">
        <v>371</v>
      </c>
      <c r="B129" s="524">
        <f t="shared" si="1"/>
        <v>-3.5396899504479218E-2</v>
      </c>
      <c r="C129" s="524">
        <f t="shared" si="1"/>
        <v>8.9615007275505101E-2</v>
      </c>
      <c r="D129" s="524">
        <f t="shared" si="1"/>
        <v>9.2157113538654925E-2</v>
      </c>
      <c r="E129" s="524">
        <f t="shared" si="1"/>
        <v>0.10514357919184861</v>
      </c>
      <c r="F129" s="524">
        <f t="shared" si="1"/>
        <v>0.10227517085440395</v>
      </c>
      <c r="G129" s="525">
        <f t="shared" si="1"/>
        <v>9.0129044783606824E-2</v>
      </c>
      <c r="H129" s="525">
        <f t="shared" si="1"/>
        <v>0.10479960209855652</v>
      </c>
      <c r="I129" s="525">
        <f t="shared" si="1"/>
        <v>9.9499513502072409E-2</v>
      </c>
    </row>
    <row r="130" spans="1:9" s="7" customFormat="1" x14ac:dyDescent="0.2">
      <c r="A130" s="754" t="s">
        <v>372</v>
      </c>
      <c r="B130" s="757">
        <f t="shared" si="1"/>
        <v>3.1376019577772688E-3</v>
      </c>
      <c r="C130" s="757" t="str">
        <f t="shared" si="1"/>
        <v>-</v>
      </c>
      <c r="D130" s="757">
        <f t="shared" si="1"/>
        <v>3.0745602396046647E-3</v>
      </c>
      <c r="E130" s="757">
        <f t="shared" si="1"/>
        <v>7.9838236948392307E-5</v>
      </c>
      <c r="F130" s="757" t="str">
        <f t="shared" si="1"/>
        <v>-</v>
      </c>
      <c r="G130" s="758">
        <f t="shared" si="1"/>
        <v>2.8379565697686784E-3</v>
      </c>
      <c r="H130" s="758">
        <f t="shared" si="1"/>
        <v>7.0264104803597946E-5</v>
      </c>
      <c r="I130" s="758">
        <f t="shared" si="1"/>
        <v>1.0701593293477409E-3</v>
      </c>
    </row>
    <row r="131" spans="1:9" s="7" customFormat="1" x14ac:dyDescent="0.2">
      <c r="A131" s="481" t="s">
        <v>373</v>
      </c>
      <c r="B131" s="524">
        <f t="shared" si="1"/>
        <v>5.7219090969757433E-3</v>
      </c>
      <c r="C131" s="524">
        <f t="shared" si="1"/>
        <v>2.0599948254681394E-2</v>
      </c>
      <c r="D131" s="524">
        <f t="shared" si="1"/>
        <v>3.3774037361395864E-2</v>
      </c>
      <c r="E131" s="524">
        <f t="shared" si="1"/>
        <v>1.8629985933145254E-2</v>
      </c>
      <c r="F131" s="524">
        <f t="shared" si="1"/>
        <v>2.9723762506384537E-3</v>
      </c>
      <c r="G131" s="525">
        <f t="shared" si="1"/>
        <v>3.235351019325363E-2</v>
      </c>
      <c r="H131" s="525">
        <f t="shared" si="1"/>
        <v>1.6752338955654762E-2</v>
      </c>
      <c r="I131" s="525">
        <f t="shared" si="1"/>
        <v>2.2388634061054125E-2</v>
      </c>
    </row>
    <row r="132" spans="1:9" s="7" customFormat="1" x14ac:dyDescent="0.2">
      <c r="A132" s="754" t="s">
        <v>374</v>
      </c>
      <c r="B132" s="757">
        <f t="shared" si="1"/>
        <v>8.0403629649567041E-4</v>
      </c>
      <c r="C132" s="757">
        <f t="shared" si="1"/>
        <v>6.5319140196764408E-3</v>
      </c>
      <c r="D132" s="757">
        <f t="shared" si="1"/>
        <v>6.8281134643684528E-3</v>
      </c>
      <c r="E132" s="757">
        <f t="shared" si="1"/>
        <v>1.0600125585172267E-2</v>
      </c>
      <c r="F132" s="757">
        <f t="shared" si="1"/>
        <v>4.9529225353165118E-3</v>
      </c>
      <c r="G132" s="758">
        <f t="shared" si="1"/>
        <v>6.7187255828256636E-3</v>
      </c>
      <c r="H132" s="758">
        <f t="shared" si="1"/>
        <v>9.922917889733188E-3</v>
      </c>
      <c r="I132" s="758">
        <f t="shared" si="1"/>
        <v>8.7653270221975613E-3</v>
      </c>
    </row>
    <row r="133" spans="1:9" s="7" customFormat="1" x14ac:dyDescent="0.2">
      <c r="A133" s="509" t="s">
        <v>375</v>
      </c>
      <c r="B133" s="526">
        <f t="shared" si="1"/>
        <v>9.5242394751915462E-3</v>
      </c>
      <c r="C133" s="526">
        <f t="shared" si="1"/>
        <v>7.2894447104103468E-3</v>
      </c>
      <c r="D133" s="526">
        <f t="shared" si="1"/>
        <v>3.8062929032966736E-2</v>
      </c>
      <c r="E133" s="526">
        <f t="shared" si="1"/>
        <v>3.8278448945794109E-2</v>
      </c>
      <c r="F133" s="526">
        <f t="shared" si="1"/>
        <v>3.3778195683138827E-2</v>
      </c>
      <c r="G133" s="527">
        <f t="shared" si="1"/>
        <v>3.5275866212699312E-2</v>
      </c>
      <c r="H133" s="527">
        <f t="shared" si="1"/>
        <v>3.7738782459416642E-2</v>
      </c>
      <c r="I133" s="527">
        <f t="shared" si="1"/>
        <v>3.6848995581990361E-2</v>
      </c>
    </row>
    <row r="134" spans="1:9" x14ac:dyDescent="0.2">
      <c r="A134" s="535" t="s">
        <v>377</v>
      </c>
      <c r="B134" s="538">
        <f t="shared" ref="B134:I134" si="3">IF(B65="-","-",B65/B$65)</f>
        <v>1</v>
      </c>
      <c r="C134" s="538">
        <f t="shared" si="3"/>
        <v>1</v>
      </c>
      <c r="D134" s="538">
        <f t="shared" si="3"/>
        <v>1</v>
      </c>
      <c r="E134" s="538">
        <f t="shared" si="3"/>
        <v>1</v>
      </c>
      <c r="F134" s="538">
        <f t="shared" si="3"/>
        <v>1</v>
      </c>
      <c r="G134" s="538">
        <f t="shared" si="3"/>
        <v>1</v>
      </c>
      <c r="H134" s="538">
        <f t="shared" si="3"/>
        <v>1</v>
      </c>
      <c r="I134" s="538">
        <f t="shared" si="3"/>
        <v>1</v>
      </c>
    </row>
    <row r="135" spans="1:9" x14ac:dyDescent="0.2">
      <c r="A135" s="513" t="s">
        <v>597</v>
      </c>
      <c r="B135" s="3"/>
      <c r="C135" s="212"/>
      <c r="D135" s="3"/>
      <c r="E135" s="3"/>
      <c r="F135" s="212"/>
      <c r="G135" s="3"/>
      <c r="H135" s="3"/>
      <c r="I135" s="3"/>
    </row>
    <row r="136" spans="1:9" x14ac:dyDescent="0.2">
      <c r="A136" s="745" t="s">
        <v>598</v>
      </c>
      <c r="B136" s="3"/>
      <c r="C136" s="212"/>
      <c r="D136" s="3"/>
      <c r="E136" s="3"/>
      <c r="F136" s="212"/>
      <c r="G136" s="3"/>
      <c r="H136" s="3"/>
      <c r="I136" s="3"/>
    </row>
    <row r="137" spans="1:9" x14ac:dyDescent="0.2">
      <c r="A137" s="38" t="s">
        <v>410</v>
      </c>
      <c r="B137" s="3"/>
      <c r="C137" s="212"/>
      <c r="D137" s="3"/>
      <c r="E137" s="3"/>
      <c r="F137" s="212"/>
      <c r="G137" s="3"/>
      <c r="H137" s="3"/>
      <c r="I137" s="3"/>
    </row>
    <row r="138" spans="1:9" x14ac:dyDescent="0.2">
      <c r="A138" s="242" t="s">
        <v>723</v>
      </c>
      <c r="B138" s="3"/>
      <c r="C138" s="212"/>
      <c r="D138" s="3"/>
      <c r="E138" s="3"/>
      <c r="F138" s="212"/>
      <c r="G138" s="3"/>
      <c r="H138" s="3"/>
      <c r="I138" s="3"/>
    </row>
    <row r="141" spans="1:9" ht="16.5" x14ac:dyDescent="0.25">
      <c r="A141" s="88" t="s">
        <v>786</v>
      </c>
    </row>
    <row r="142" spans="1:9" ht="13.5" thickBot="1" x14ac:dyDescent="0.25">
      <c r="A142" s="205"/>
      <c r="I142" s="400" t="s">
        <v>384</v>
      </c>
    </row>
    <row r="143" spans="1:9" x14ac:dyDescent="0.2">
      <c r="A143" s="204" t="s">
        <v>383</v>
      </c>
      <c r="B143" s="482" t="s">
        <v>95</v>
      </c>
      <c r="C143" s="482" t="s">
        <v>535</v>
      </c>
      <c r="D143" s="482" t="s">
        <v>97</v>
      </c>
      <c r="E143" s="482" t="s">
        <v>278</v>
      </c>
      <c r="F143" s="483">
        <v>300000</v>
      </c>
      <c r="G143" s="484" t="s">
        <v>398</v>
      </c>
      <c r="H143" s="484" t="s">
        <v>398</v>
      </c>
      <c r="I143" s="484" t="s">
        <v>389</v>
      </c>
    </row>
    <row r="144" spans="1:9" x14ac:dyDescent="0.2">
      <c r="A144" s="203"/>
      <c r="B144" s="485" t="s">
        <v>35</v>
      </c>
      <c r="C144" s="485" t="s">
        <v>35</v>
      </c>
      <c r="D144" s="485" t="s">
        <v>35</v>
      </c>
      <c r="E144" s="485" t="s">
        <v>35</v>
      </c>
      <c r="F144" s="485" t="s">
        <v>36</v>
      </c>
      <c r="G144" s="486" t="s">
        <v>600</v>
      </c>
      <c r="H144" s="486" t="s">
        <v>293</v>
      </c>
      <c r="I144" s="486" t="s">
        <v>111</v>
      </c>
    </row>
    <row r="145" spans="1:9" ht="13.5" thickBot="1" x14ac:dyDescent="0.25">
      <c r="A145" s="206"/>
      <c r="B145" s="487" t="s">
        <v>534</v>
      </c>
      <c r="C145" s="487" t="s">
        <v>99</v>
      </c>
      <c r="D145" s="487" t="s">
        <v>100</v>
      </c>
      <c r="E145" s="487" t="s">
        <v>279</v>
      </c>
      <c r="F145" s="487" t="s">
        <v>101</v>
      </c>
      <c r="G145" s="488" t="s">
        <v>293</v>
      </c>
      <c r="H145" s="488" t="s">
        <v>101</v>
      </c>
      <c r="I145" s="488" t="s">
        <v>399</v>
      </c>
    </row>
    <row r="147" spans="1:9" x14ac:dyDescent="0.2">
      <c r="A147" s="498" t="s">
        <v>333</v>
      </c>
      <c r="B147" s="499">
        <v>20.949694999999998</v>
      </c>
      <c r="C147" s="499">
        <v>11.861082</v>
      </c>
      <c r="D147" s="499">
        <v>14.2951</v>
      </c>
      <c r="E147" s="499">
        <v>15.985892</v>
      </c>
      <c r="F147" s="499">
        <v>18.764800999999999</v>
      </c>
      <c r="G147" s="500">
        <v>14.104494000000001</v>
      </c>
      <c r="H147" s="500">
        <v>16.306298000000002</v>
      </c>
      <c r="I147" s="500">
        <v>15.484188</v>
      </c>
    </row>
    <row r="148" spans="1:9" x14ac:dyDescent="0.2">
      <c r="A148" s="478" t="s">
        <v>334</v>
      </c>
      <c r="B148" s="490">
        <v>20.949694999999998</v>
      </c>
      <c r="C148" s="490">
        <v>11.697647999999999</v>
      </c>
      <c r="D148" s="490">
        <v>14.257173999999999</v>
      </c>
      <c r="E148" s="490">
        <v>15.835701</v>
      </c>
      <c r="F148" s="490">
        <v>18.764800999999999</v>
      </c>
      <c r="G148" s="267">
        <v>14.055714999999999</v>
      </c>
      <c r="H148" s="267">
        <v>16.173424000000001</v>
      </c>
      <c r="I148" s="267">
        <v>15.382713000000001</v>
      </c>
    </row>
    <row r="149" spans="1:9" x14ac:dyDescent="0.2">
      <c r="A149" s="479" t="s">
        <v>335</v>
      </c>
      <c r="B149" s="491" t="s">
        <v>84</v>
      </c>
      <c r="C149" s="491">
        <v>6.0743999999999999E-2</v>
      </c>
      <c r="D149" s="491">
        <v>3.5192000000000001E-2</v>
      </c>
      <c r="E149" s="491">
        <v>2.7709999999999999E-2</v>
      </c>
      <c r="F149" s="491" t="s">
        <v>84</v>
      </c>
      <c r="G149" s="492">
        <v>3.7309000000000002E-2</v>
      </c>
      <c r="H149" s="492">
        <v>2.4514999999999999E-2</v>
      </c>
      <c r="I149" s="492">
        <v>2.9291999999999999E-2</v>
      </c>
    </row>
    <row r="150" spans="1:9" x14ac:dyDescent="0.2">
      <c r="A150" s="478" t="s">
        <v>774</v>
      </c>
      <c r="B150" s="490" t="s">
        <v>84</v>
      </c>
      <c r="C150" s="490" t="s">
        <v>84</v>
      </c>
      <c r="D150" s="490">
        <v>2.735E-3</v>
      </c>
      <c r="E150" s="490">
        <v>7.8999999999999996E-5</v>
      </c>
      <c r="F150" s="490" t="s">
        <v>84</v>
      </c>
      <c r="G150" s="267">
        <v>2.4859999999999999E-3</v>
      </c>
      <c r="H150" s="267">
        <v>6.9999999999999994E-5</v>
      </c>
      <c r="I150" s="267">
        <v>9.7199999999999999E-4</v>
      </c>
    </row>
    <row r="151" spans="1:9" x14ac:dyDescent="0.2">
      <c r="A151" s="477" t="s">
        <v>336</v>
      </c>
      <c r="B151" s="501">
        <v>0.84451799999999999</v>
      </c>
      <c r="C151" s="501">
        <v>0.74530200000000002</v>
      </c>
      <c r="D151" s="501">
        <v>0.65346700000000002</v>
      </c>
      <c r="E151" s="501">
        <v>1.1169929999999999</v>
      </c>
      <c r="F151" s="501">
        <v>5.7803180000000003</v>
      </c>
      <c r="G151" s="502">
        <v>0.66214300000000004</v>
      </c>
      <c r="H151" s="502">
        <v>1.6546700000000001</v>
      </c>
      <c r="I151" s="502">
        <v>1.2840800000000001</v>
      </c>
    </row>
    <row r="152" spans="1:9" x14ac:dyDescent="0.2">
      <c r="A152" s="478" t="s">
        <v>337</v>
      </c>
      <c r="B152" s="490" t="s">
        <v>84</v>
      </c>
      <c r="C152" s="490">
        <v>3.5265999999999999E-2</v>
      </c>
      <c r="D152" s="490">
        <v>0.31911200000000001</v>
      </c>
      <c r="E152" s="490">
        <v>0.65338499999999999</v>
      </c>
      <c r="F152" s="490">
        <v>5.6755430000000002</v>
      </c>
      <c r="G152" s="267">
        <v>0.29320800000000002</v>
      </c>
      <c r="H152" s="267">
        <v>1.2324360000000001</v>
      </c>
      <c r="I152" s="267">
        <v>0.88174699999999995</v>
      </c>
    </row>
    <row r="153" spans="1:9" x14ac:dyDescent="0.2">
      <c r="A153" s="479" t="s">
        <v>338</v>
      </c>
      <c r="B153" s="491" t="s">
        <v>84</v>
      </c>
      <c r="C153" s="491">
        <v>0.710036</v>
      </c>
      <c r="D153" s="491">
        <v>0.30774699999999999</v>
      </c>
      <c r="E153" s="491">
        <v>0.38114599999999998</v>
      </c>
      <c r="F153" s="491" t="s">
        <v>84</v>
      </c>
      <c r="G153" s="492">
        <v>0.34190900000000002</v>
      </c>
      <c r="H153" s="492">
        <v>0.3372</v>
      </c>
      <c r="I153" s="492">
        <v>0.33895799999999998</v>
      </c>
    </row>
    <row r="154" spans="1:9" x14ac:dyDescent="0.2">
      <c r="A154" s="478" t="s">
        <v>339</v>
      </c>
      <c r="B154" s="490" t="s">
        <v>84</v>
      </c>
      <c r="C154" s="490" t="s">
        <v>84</v>
      </c>
      <c r="D154" s="490">
        <v>5.6369999999999996E-3</v>
      </c>
      <c r="E154" s="490">
        <v>1.7767999999999999E-2</v>
      </c>
      <c r="F154" s="490">
        <v>0.10477400000000001</v>
      </c>
      <c r="G154" s="267">
        <v>5.1240000000000001E-3</v>
      </c>
      <c r="H154" s="267">
        <v>2.7799999999999998E-2</v>
      </c>
      <c r="I154" s="267">
        <v>1.9332999999999999E-2</v>
      </c>
    </row>
    <row r="155" spans="1:9" x14ac:dyDescent="0.2">
      <c r="A155" s="493" t="s">
        <v>340</v>
      </c>
      <c r="B155" s="491">
        <v>0.84451799999999999</v>
      </c>
      <c r="C155" s="491" t="s">
        <v>84</v>
      </c>
      <c r="D155" s="491">
        <v>2.0971E-2</v>
      </c>
      <c r="E155" s="491">
        <v>6.4694000000000002E-2</v>
      </c>
      <c r="F155" s="491" t="s">
        <v>84</v>
      </c>
      <c r="G155" s="492">
        <v>2.1901E-2</v>
      </c>
      <c r="H155" s="492">
        <v>5.7235000000000001E-2</v>
      </c>
      <c r="I155" s="492">
        <v>4.4041999999999998E-2</v>
      </c>
    </row>
    <row r="156" spans="1:9" x14ac:dyDescent="0.2">
      <c r="A156" s="503" t="s">
        <v>341</v>
      </c>
      <c r="B156" s="504">
        <v>26.317353000000001</v>
      </c>
      <c r="C156" s="504">
        <v>7.4381519999999997</v>
      </c>
      <c r="D156" s="504">
        <v>3.3626939999999998</v>
      </c>
      <c r="E156" s="504">
        <v>3.410974</v>
      </c>
      <c r="F156" s="504">
        <v>6.0322129999999996</v>
      </c>
      <c r="G156" s="505">
        <v>3.796287</v>
      </c>
      <c r="H156" s="505">
        <v>3.7132010000000002</v>
      </c>
      <c r="I156" s="505">
        <v>3.7442229999999999</v>
      </c>
    </row>
    <row r="157" spans="1:9" x14ac:dyDescent="0.2">
      <c r="A157" s="479" t="s">
        <v>391</v>
      </c>
      <c r="B157" s="491" t="s">
        <v>84</v>
      </c>
      <c r="C157" s="491">
        <v>6.4465999999999996E-2</v>
      </c>
      <c r="D157" s="491">
        <v>2.9548000000000001E-2</v>
      </c>
      <c r="E157" s="491">
        <v>0.154201</v>
      </c>
      <c r="F157" s="491" t="s">
        <v>84</v>
      </c>
      <c r="G157" s="492">
        <v>3.2503999999999998E-2</v>
      </c>
      <c r="H157" s="492">
        <v>0.13642199999999999</v>
      </c>
      <c r="I157" s="492">
        <v>9.7620999999999999E-2</v>
      </c>
    </row>
    <row r="158" spans="1:9" x14ac:dyDescent="0.2">
      <c r="A158" s="478" t="s">
        <v>343</v>
      </c>
      <c r="B158" s="490">
        <v>25.793789</v>
      </c>
      <c r="C158" s="490">
        <v>1.2364219999999999</v>
      </c>
      <c r="D158" s="490">
        <v>1.8045580000000001</v>
      </c>
      <c r="E158" s="490">
        <v>0.85074799999999995</v>
      </c>
      <c r="F158" s="490">
        <v>2.5557650000000001</v>
      </c>
      <c r="G158" s="267">
        <v>1.835375</v>
      </c>
      <c r="H158" s="267">
        <v>1.0473349999999999</v>
      </c>
      <c r="I158" s="267">
        <v>1.3415729999999999</v>
      </c>
    </row>
    <row r="159" spans="1:9" x14ac:dyDescent="0.2">
      <c r="A159" s="493" t="s">
        <v>344</v>
      </c>
      <c r="B159" s="491" t="s">
        <v>84</v>
      </c>
      <c r="C159" s="491" t="s">
        <v>84</v>
      </c>
      <c r="D159" s="491">
        <v>3.1897000000000002E-2</v>
      </c>
      <c r="E159" s="491">
        <v>0.19667599999999999</v>
      </c>
      <c r="F159" s="491">
        <v>6.6369999999999997E-3</v>
      </c>
      <c r="G159" s="492">
        <v>2.9000000000000001E-2</v>
      </c>
      <c r="H159" s="492">
        <v>0.174765</v>
      </c>
      <c r="I159" s="492">
        <v>0.120339</v>
      </c>
    </row>
    <row r="160" spans="1:9" x14ac:dyDescent="0.2">
      <c r="A160" s="478" t="s">
        <v>345</v>
      </c>
      <c r="B160" s="490" t="s">
        <v>84</v>
      </c>
      <c r="C160" s="490">
        <v>5.8690199999999999</v>
      </c>
      <c r="D160" s="490">
        <v>0.85754600000000003</v>
      </c>
      <c r="E160" s="490">
        <v>1.9563219999999999</v>
      </c>
      <c r="F160" s="490">
        <v>3.41534</v>
      </c>
      <c r="G160" s="267">
        <v>1.2931010000000001</v>
      </c>
      <c r="H160" s="267">
        <v>2.124546</v>
      </c>
      <c r="I160" s="267">
        <v>1.814101</v>
      </c>
    </row>
    <row r="161" spans="1:9" x14ac:dyDescent="0.2">
      <c r="A161" s="479" t="s">
        <v>346</v>
      </c>
      <c r="B161" s="491">
        <v>0.52356400000000003</v>
      </c>
      <c r="C161" s="491">
        <v>0.22334100000000001</v>
      </c>
      <c r="D161" s="491">
        <v>2.7709999999999999E-2</v>
      </c>
      <c r="E161" s="491">
        <v>0.2397</v>
      </c>
      <c r="F161" s="491">
        <v>3.5185000000000001E-2</v>
      </c>
      <c r="G161" s="492">
        <v>4.6489000000000003E-2</v>
      </c>
      <c r="H161" s="492">
        <v>0.21611900000000001</v>
      </c>
      <c r="I161" s="492">
        <v>0.152783</v>
      </c>
    </row>
    <row r="162" spans="1:9" x14ac:dyDescent="0.2">
      <c r="A162" s="478" t="s">
        <v>347</v>
      </c>
      <c r="B162" s="490" t="s">
        <v>84</v>
      </c>
      <c r="C162" s="490">
        <v>4.4902999999999998E-2</v>
      </c>
      <c r="D162" s="490">
        <v>0.61143400000000003</v>
      </c>
      <c r="E162" s="490">
        <v>1.3325999999999999E-2</v>
      </c>
      <c r="F162" s="490">
        <v>1.9285E-2</v>
      </c>
      <c r="G162" s="267">
        <v>0.55981800000000004</v>
      </c>
      <c r="H162" s="267">
        <v>1.4012999999999999E-2</v>
      </c>
      <c r="I162" s="267">
        <v>0.217806</v>
      </c>
    </row>
    <row r="163" spans="1:9" x14ac:dyDescent="0.2">
      <c r="A163" s="477" t="s">
        <v>348</v>
      </c>
      <c r="B163" s="501">
        <v>67.064364999999995</v>
      </c>
      <c r="C163" s="501">
        <v>10.676955</v>
      </c>
      <c r="D163" s="501">
        <v>5.7676160000000003</v>
      </c>
      <c r="E163" s="501">
        <v>7.7748910000000002</v>
      </c>
      <c r="F163" s="501">
        <v>8.6770130000000005</v>
      </c>
      <c r="G163" s="502">
        <v>6.4028580000000002</v>
      </c>
      <c r="H163" s="502">
        <v>7.8789049999999996</v>
      </c>
      <c r="I163" s="502">
        <v>7.3277780000000003</v>
      </c>
    </row>
    <row r="164" spans="1:9" x14ac:dyDescent="0.2">
      <c r="A164" s="481" t="s">
        <v>392</v>
      </c>
      <c r="B164" s="494" t="s">
        <v>84</v>
      </c>
      <c r="C164" s="494">
        <v>5.9643930000000003</v>
      </c>
      <c r="D164" s="494">
        <v>0.26967099999999999</v>
      </c>
      <c r="E164" s="494">
        <v>6.3282000000000005E-2</v>
      </c>
      <c r="F164" s="494">
        <v>0.17813699999999999</v>
      </c>
      <c r="G164" s="495">
        <v>0.76697400000000004</v>
      </c>
      <c r="H164" s="495">
        <v>7.6524999999999996E-2</v>
      </c>
      <c r="I164" s="495">
        <v>0.33432499999999998</v>
      </c>
    </row>
    <row r="165" spans="1:9" x14ac:dyDescent="0.2">
      <c r="A165" s="479" t="s">
        <v>349</v>
      </c>
      <c r="B165" s="491">
        <v>41.721787999999997</v>
      </c>
      <c r="C165" s="491">
        <v>2.3423820000000002</v>
      </c>
      <c r="D165" s="491">
        <v>2.6083280000000002</v>
      </c>
      <c r="E165" s="491">
        <v>4.5117589999999996</v>
      </c>
      <c r="F165" s="491">
        <v>7.456073</v>
      </c>
      <c r="G165" s="492">
        <v>2.7163460000000001</v>
      </c>
      <c r="H165" s="492">
        <v>4.8512360000000001</v>
      </c>
      <c r="I165" s="492">
        <v>4.0541109999999998</v>
      </c>
    </row>
    <row r="166" spans="1:9" x14ac:dyDescent="0.2">
      <c r="A166" s="481" t="s">
        <v>350</v>
      </c>
      <c r="B166" s="494">
        <v>25.342576999999999</v>
      </c>
      <c r="C166" s="494">
        <v>2.0003289999999998</v>
      </c>
      <c r="D166" s="494">
        <v>2.889618</v>
      </c>
      <c r="E166" s="494">
        <v>3.061232</v>
      </c>
      <c r="F166" s="494">
        <v>1.0428029999999999</v>
      </c>
      <c r="G166" s="495">
        <v>2.887181</v>
      </c>
      <c r="H166" s="495">
        <v>2.8285089999999999</v>
      </c>
      <c r="I166" s="495">
        <v>2.8504160000000001</v>
      </c>
    </row>
    <row r="167" spans="1:9" x14ac:dyDescent="0.2">
      <c r="A167" s="477" t="s">
        <v>351</v>
      </c>
      <c r="B167" s="501">
        <v>41.274863000000003</v>
      </c>
      <c r="C167" s="501">
        <v>20.669443999999999</v>
      </c>
      <c r="D167" s="501">
        <v>19.357316999999998</v>
      </c>
      <c r="E167" s="501">
        <v>12.171469999999999</v>
      </c>
      <c r="F167" s="501">
        <v>6.4124840000000001</v>
      </c>
      <c r="G167" s="502">
        <v>19.545677000000001</v>
      </c>
      <c r="H167" s="502">
        <v>11.507463</v>
      </c>
      <c r="I167" s="502">
        <v>14.508773</v>
      </c>
    </row>
    <row r="168" spans="1:9" x14ac:dyDescent="0.2">
      <c r="A168" s="478" t="s">
        <v>393</v>
      </c>
      <c r="B168" s="490" t="s">
        <v>84</v>
      </c>
      <c r="C168" s="490">
        <v>1.750149</v>
      </c>
      <c r="D168" s="490">
        <v>0.21407599999999999</v>
      </c>
      <c r="E168" s="490">
        <v>0.20823700000000001</v>
      </c>
      <c r="F168" s="490">
        <v>1.0189E-2</v>
      </c>
      <c r="G168" s="267">
        <v>0.347742</v>
      </c>
      <c r="H168" s="267">
        <v>0.18540200000000001</v>
      </c>
      <c r="I168" s="267">
        <v>0.24601700000000001</v>
      </c>
    </row>
    <row r="169" spans="1:9" x14ac:dyDescent="0.2">
      <c r="A169" s="479" t="s">
        <v>352</v>
      </c>
      <c r="B169" s="491">
        <v>40.279584</v>
      </c>
      <c r="C169" s="491">
        <v>17.611013</v>
      </c>
      <c r="D169" s="491">
        <v>17.371984000000001</v>
      </c>
      <c r="E169" s="491">
        <v>10.951746</v>
      </c>
      <c r="F169" s="491">
        <v>6.1930339999999999</v>
      </c>
      <c r="G169" s="492">
        <v>17.469785999999999</v>
      </c>
      <c r="H169" s="492">
        <v>10.40307</v>
      </c>
      <c r="I169" s="492">
        <v>13.041642</v>
      </c>
    </row>
    <row r="170" spans="1:9" x14ac:dyDescent="0.2">
      <c r="A170" s="478" t="s">
        <v>353</v>
      </c>
      <c r="B170" s="490">
        <v>0.99527900000000002</v>
      </c>
      <c r="C170" s="490">
        <v>1.171392</v>
      </c>
      <c r="D170" s="490">
        <v>1.7706299999999999</v>
      </c>
      <c r="E170" s="490">
        <v>0.17599100000000001</v>
      </c>
      <c r="F170" s="490">
        <v>0.20926</v>
      </c>
      <c r="G170" s="267">
        <v>1.715603</v>
      </c>
      <c r="H170" s="267">
        <v>0.17982699999999999</v>
      </c>
      <c r="I170" s="267">
        <v>0.75325500000000001</v>
      </c>
    </row>
    <row r="171" spans="1:9" s="47" customFormat="1" x14ac:dyDescent="0.2">
      <c r="A171" s="479" t="s">
        <v>646</v>
      </c>
      <c r="B171" s="491" t="s">
        <v>84</v>
      </c>
      <c r="C171" s="491" t="s">
        <v>84</v>
      </c>
      <c r="D171" s="491" t="s">
        <v>84</v>
      </c>
      <c r="E171" s="491" t="s">
        <v>84</v>
      </c>
      <c r="F171" s="491" t="s">
        <v>84</v>
      </c>
      <c r="G171" s="492" t="s">
        <v>84</v>
      </c>
      <c r="H171" s="492" t="s">
        <v>84</v>
      </c>
      <c r="I171" s="492" t="s">
        <v>84</v>
      </c>
    </row>
    <row r="172" spans="1:9" s="7" customFormat="1" x14ac:dyDescent="0.2">
      <c r="A172" s="503" t="s">
        <v>354</v>
      </c>
      <c r="B172" s="504">
        <v>2.5668500000000001</v>
      </c>
      <c r="C172" s="504">
        <v>3.0975259999999998</v>
      </c>
      <c r="D172" s="504">
        <v>4.425179</v>
      </c>
      <c r="E172" s="504">
        <v>2.8238889999999999</v>
      </c>
      <c r="F172" s="504">
        <v>2.620444</v>
      </c>
      <c r="G172" s="505">
        <v>4.302791</v>
      </c>
      <c r="H172" s="505">
        <v>2.8004319999999998</v>
      </c>
      <c r="I172" s="505">
        <v>3.361383</v>
      </c>
    </row>
    <row r="173" spans="1:9" x14ac:dyDescent="0.2">
      <c r="A173" s="479" t="s">
        <v>394</v>
      </c>
      <c r="B173" s="491" t="s">
        <v>84</v>
      </c>
      <c r="C173" s="491">
        <v>0.12415</v>
      </c>
      <c r="D173" s="491">
        <v>1.044314</v>
      </c>
      <c r="E173" s="491">
        <v>0.37625399999999998</v>
      </c>
      <c r="F173" s="491">
        <v>0.15306500000000001</v>
      </c>
      <c r="G173" s="492">
        <v>0.96030800000000005</v>
      </c>
      <c r="H173" s="492">
        <v>0.35052</v>
      </c>
      <c r="I173" s="492">
        <v>0.57820300000000002</v>
      </c>
    </row>
    <row r="174" spans="1:9" x14ac:dyDescent="0.2">
      <c r="A174" s="481" t="s">
        <v>355</v>
      </c>
      <c r="B174" s="494" t="s">
        <v>84</v>
      </c>
      <c r="C174" s="494">
        <v>1.057032</v>
      </c>
      <c r="D174" s="494">
        <v>0.41164600000000001</v>
      </c>
      <c r="E174" s="494">
        <v>3.5637000000000002E-2</v>
      </c>
      <c r="F174" s="494">
        <v>2.2279999999999999E-3</v>
      </c>
      <c r="G174" s="495">
        <v>0.466727</v>
      </c>
      <c r="H174" s="495">
        <v>3.1785000000000001E-2</v>
      </c>
      <c r="I174" s="495">
        <v>0.194184</v>
      </c>
    </row>
    <row r="175" spans="1:9" x14ac:dyDescent="0.2">
      <c r="A175" s="480" t="s">
        <v>596</v>
      </c>
      <c r="B175" s="491">
        <v>2.4614479999999999</v>
      </c>
      <c r="C175" s="491">
        <v>1.812681</v>
      </c>
      <c r="D175" s="491">
        <v>1.5137719999999999</v>
      </c>
      <c r="E175" s="491">
        <v>0.82994100000000004</v>
      </c>
      <c r="F175" s="491">
        <v>1.2662150000000001</v>
      </c>
      <c r="G175" s="492">
        <v>1.5431029999999999</v>
      </c>
      <c r="H175" s="492">
        <v>0.880243</v>
      </c>
      <c r="I175" s="492">
        <v>1.127742</v>
      </c>
    </row>
    <row r="176" spans="1:9" x14ac:dyDescent="0.2">
      <c r="A176" s="481" t="s">
        <v>356</v>
      </c>
      <c r="B176" s="490" t="s">
        <v>84</v>
      </c>
      <c r="C176" s="490" t="s">
        <v>84</v>
      </c>
      <c r="D176" s="490">
        <v>4.2653000000000003E-2</v>
      </c>
      <c r="E176" s="490">
        <v>1.3100000000000001E-4</v>
      </c>
      <c r="F176" s="490">
        <v>0.117822</v>
      </c>
      <c r="G176" s="267">
        <v>3.8778E-2</v>
      </c>
      <c r="H176" s="267">
        <v>1.3701E-2</v>
      </c>
      <c r="I176" s="267">
        <v>2.3064000000000001E-2</v>
      </c>
    </row>
    <row r="177" spans="1:9" x14ac:dyDescent="0.2">
      <c r="A177" s="480" t="s">
        <v>357</v>
      </c>
      <c r="B177" s="496" t="s">
        <v>84</v>
      </c>
      <c r="C177" s="496">
        <v>1.6962000000000001E-2</v>
      </c>
      <c r="D177" s="496">
        <v>0.109913</v>
      </c>
      <c r="E177" s="496">
        <v>0.39042300000000002</v>
      </c>
      <c r="F177" s="496">
        <v>1.5086E-2</v>
      </c>
      <c r="G177" s="497">
        <v>0.101413</v>
      </c>
      <c r="H177" s="497">
        <v>0.34714699999999998</v>
      </c>
      <c r="I177" s="497">
        <v>0.25539499999999998</v>
      </c>
    </row>
    <row r="178" spans="1:9" s="47" customFormat="1" x14ac:dyDescent="0.2">
      <c r="A178" s="481" t="s">
        <v>358</v>
      </c>
      <c r="B178" s="494">
        <v>0.105402</v>
      </c>
      <c r="C178" s="494">
        <v>7.7856999999999996E-2</v>
      </c>
      <c r="D178" s="494">
        <v>1.262677</v>
      </c>
      <c r="E178" s="494">
        <v>1.191503</v>
      </c>
      <c r="F178" s="494">
        <v>1.066028</v>
      </c>
      <c r="G178" s="495">
        <v>1.155138</v>
      </c>
      <c r="H178" s="495">
        <v>1.177036</v>
      </c>
      <c r="I178" s="495">
        <v>1.1688590000000001</v>
      </c>
    </row>
    <row r="179" spans="1:9" s="7" customFormat="1" x14ac:dyDescent="0.2">
      <c r="A179" s="506" t="s">
        <v>409</v>
      </c>
      <c r="B179" s="507" t="s">
        <v>84</v>
      </c>
      <c r="C179" s="507">
        <v>2.9949309999999998</v>
      </c>
      <c r="D179" s="507">
        <v>5.118131</v>
      </c>
      <c r="E179" s="507">
        <v>8.7789409999999997</v>
      </c>
      <c r="F179" s="507">
        <v>5.3835069999999998</v>
      </c>
      <c r="G179" s="508">
        <v>4.9152019999999998</v>
      </c>
      <c r="H179" s="508">
        <v>8.3874499999999994</v>
      </c>
      <c r="I179" s="508">
        <v>7.0909820000000003</v>
      </c>
    </row>
    <row r="180" spans="1:9" x14ac:dyDescent="0.2">
      <c r="A180" s="481" t="s">
        <v>395</v>
      </c>
      <c r="B180" s="494" t="s">
        <v>84</v>
      </c>
      <c r="C180" s="494">
        <v>1.52948</v>
      </c>
      <c r="D180" s="494">
        <v>2.7433909999999999</v>
      </c>
      <c r="E180" s="494">
        <v>4.9111849999999997</v>
      </c>
      <c r="F180" s="494">
        <v>3.519129</v>
      </c>
      <c r="G180" s="495">
        <v>2.6279819999999998</v>
      </c>
      <c r="H180" s="495">
        <v>4.7506830000000004</v>
      </c>
      <c r="I180" s="495">
        <v>3.9581080000000002</v>
      </c>
    </row>
    <row r="181" spans="1:9" s="47" customFormat="1" x14ac:dyDescent="0.2">
      <c r="A181" s="480" t="s">
        <v>467</v>
      </c>
      <c r="B181" s="496" t="s">
        <v>84</v>
      </c>
      <c r="C181" s="496">
        <v>1.4654510000000001</v>
      </c>
      <c r="D181" s="496">
        <v>2.3747400000000001</v>
      </c>
      <c r="E181" s="496">
        <v>3.3203469999999999</v>
      </c>
      <c r="F181" s="496">
        <v>1.864379</v>
      </c>
      <c r="G181" s="497">
        <v>2.28722</v>
      </c>
      <c r="H181" s="497">
        <v>3.1524749999999999</v>
      </c>
      <c r="I181" s="497">
        <v>2.8294060000000001</v>
      </c>
    </row>
    <row r="182" spans="1:9" s="7" customFormat="1" x14ac:dyDescent="0.2">
      <c r="A182" s="509" t="s">
        <v>359</v>
      </c>
      <c r="B182" s="510">
        <v>306.03795100000002</v>
      </c>
      <c r="C182" s="510">
        <v>21.710784</v>
      </c>
      <c r="D182" s="510">
        <v>32.303730999999999</v>
      </c>
      <c r="E182" s="510">
        <v>35.087665000000001</v>
      </c>
      <c r="F182" s="510">
        <v>40.412660000000002</v>
      </c>
      <c r="G182" s="511">
        <v>32.295791999999999</v>
      </c>
      <c r="H182" s="511">
        <v>35.701631999999996</v>
      </c>
      <c r="I182" s="511">
        <v>34.429958999999997</v>
      </c>
    </row>
    <row r="183" spans="1:9" x14ac:dyDescent="0.2">
      <c r="A183" s="480" t="s">
        <v>396</v>
      </c>
      <c r="B183" s="496">
        <v>175.09320299999999</v>
      </c>
      <c r="C183" s="496">
        <v>3.545439</v>
      </c>
      <c r="D183" s="496">
        <v>4.4986119999999996</v>
      </c>
      <c r="E183" s="496">
        <v>7.8348000000000004</v>
      </c>
      <c r="F183" s="496">
        <v>9.0693029999999997</v>
      </c>
      <c r="G183" s="497">
        <v>4.9878270000000002</v>
      </c>
      <c r="H183" s="497">
        <v>7.9771369999999999</v>
      </c>
      <c r="I183" s="497">
        <v>6.8609879999999999</v>
      </c>
    </row>
    <row r="184" spans="1:9" x14ac:dyDescent="0.2">
      <c r="A184" s="481" t="s">
        <v>360</v>
      </c>
      <c r="B184" s="494">
        <v>3.3080470000000002</v>
      </c>
      <c r="C184" s="494">
        <v>5.4771020000000004</v>
      </c>
      <c r="D184" s="494">
        <v>3.522624</v>
      </c>
      <c r="E184" s="494">
        <v>3.6614149999999999</v>
      </c>
      <c r="F184" s="494">
        <v>8.2099329999999995</v>
      </c>
      <c r="G184" s="495">
        <v>3.6928930000000002</v>
      </c>
      <c r="H184" s="495">
        <v>4.1858550000000001</v>
      </c>
      <c r="I184" s="495">
        <v>4.0017930000000002</v>
      </c>
    </row>
    <row r="185" spans="1:9" x14ac:dyDescent="0.2">
      <c r="A185" s="480" t="s">
        <v>361</v>
      </c>
      <c r="B185" s="496">
        <v>10.931578</v>
      </c>
      <c r="C185" s="496">
        <v>3.8743620000000001</v>
      </c>
      <c r="D185" s="496">
        <v>6.2403979999999999</v>
      </c>
      <c r="E185" s="496">
        <v>6.9265109999999996</v>
      </c>
      <c r="F185" s="496">
        <v>4.5571669999999997</v>
      </c>
      <c r="G185" s="497">
        <v>6.0491489999999999</v>
      </c>
      <c r="H185" s="497">
        <v>6.653327</v>
      </c>
      <c r="I185" s="497">
        <v>6.4277389999999999</v>
      </c>
    </row>
    <row r="186" spans="1:9" x14ac:dyDescent="0.2">
      <c r="A186" s="478" t="s">
        <v>362</v>
      </c>
      <c r="B186" s="490">
        <v>17.669284999999999</v>
      </c>
      <c r="C186" s="490">
        <v>0.27733400000000002</v>
      </c>
      <c r="D186" s="490">
        <v>1.0070319999999999</v>
      </c>
      <c r="E186" s="490">
        <v>1.702817</v>
      </c>
      <c r="F186" s="490">
        <v>5.3073959999999998</v>
      </c>
      <c r="G186" s="267">
        <v>0.99912100000000004</v>
      </c>
      <c r="H186" s="267">
        <v>2.1184219999999998</v>
      </c>
      <c r="I186" s="267">
        <v>1.7004969999999999</v>
      </c>
    </row>
    <row r="187" spans="1:9" s="47" customFormat="1" x14ac:dyDescent="0.2">
      <c r="A187" s="479" t="s">
        <v>363</v>
      </c>
      <c r="B187" s="491">
        <v>4.4694999999999999E-2</v>
      </c>
      <c r="C187" s="491">
        <v>1.7062000000000001E-2</v>
      </c>
      <c r="D187" s="491">
        <v>0.344663</v>
      </c>
      <c r="E187" s="491">
        <v>0.64476599999999995</v>
      </c>
      <c r="F187" s="491">
        <v>0.65310299999999999</v>
      </c>
      <c r="G187" s="492">
        <v>0.314996</v>
      </c>
      <c r="H187" s="492">
        <v>0.64572700000000005</v>
      </c>
      <c r="I187" s="492">
        <v>0.52223799999999998</v>
      </c>
    </row>
    <row r="188" spans="1:9" s="47" customFormat="1" x14ac:dyDescent="0.2">
      <c r="A188" s="478" t="s">
        <v>364</v>
      </c>
      <c r="B188" s="490">
        <v>98.991142999999994</v>
      </c>
      <c r="C188" s="490">
        <v>7.4026100000000001</v>
      </c>
      <c r="D188" s="490">
        <v>16.684196</v>
      </c>
      <c r="E188" s="490">
        <v>13.774921000000001</v>
      </c>
      <c r="F188" s="490">
        <v>12.615759000000001</v>
      </c>
      <c r="G188" s="267">
        <v>16.148453</v>
      </c>
      <c r="H188" s="267">
        <v>13.64127</v>
      </c>
      <c r="I188" s="267">
        <v>14.577401999999999</v>
      </c>
    </row>
    <row r="189" spans="1:9" s="7" customFormat="1" x14ac:dyDescent="0.2">
      <c r="A189" s="477" t="s">
        <v>365</v>
      </c>
      <c r="B189" s="501">
        <v>81.380644000000004</v>
      </c>
      <c r="C189" s="501">
        <v>17.850221999999999</v>
      </c>
      <c r="D189" s="501">
        <v>18.327776</v>
      </c>
      <c r="E189" s="501">
        <v>21.094494999999998</v>
      </c>
      <c r="F189" s="501">
        <v>23.801784000000001</v>
      </c>
      <c r="G189" s="502">
        <v>18.497634999999999</v>
      </c>
      <c r="H189" s="502">
        <v>21.406644</v>
      </c>
      <c r="I189" s="502">
        <v>20.320478000000001</v>
      </c>
    </row>
    <row r="190" spans="1:9" x14ac:dyDescent="0.2">
      <c r="A190" s="478" t="s">
        <v>397</v>
      </c>
      <c r="B190" s="490" t="s">
        <v>84</v>
      </c>
      <c r="C190" s="490" t="s">
        <v>84</v>
      </c>
      <c r="D190" s="490" t="s">
        <v>84</v>
      </c>
      <c r="E190" s="490" t="s">
        <v>84</v>
      </c>
      <c r="F190" s="490" t="s">
        <v>84</v>
      </c>
      <c r="G190" s="267" t="s">
        <v>84</v>
      </c>
      <c r="H190" s="267" t="s">
        <v>84</v>
      </c>
      <c r="I190" s="267" t="s">
        <v>84</v>
      </c>
    </row>
    <row r="191" spans="1:9" x14ac:dyDescent="0.2">
      <c r="A191" s="479" t="s">
        <v>366</v>
      </c>
      <c r="B191" s="491" t="s">
        <v>84</v>
      </c>
      <c r="C191" s="491" t="s">
        <v>84</v>
      </c>
      <c r="D191" s="491">
        <v>9.8999000000000004E-2</v>
      </c>
      <c r="E191" s="491">
        <v>5.5259999999999997E-3</v>
      </c>
      <c r="F191" s="491" t="s">
        <v>84</v>
      </c>
      <c r="G191" s="492">
        <v>9.0006000000000003E-2</v>
      </c>
      <c r="H191" s="492">
        <v>4.8890000000000001E-3</v>
      </c>
      <c r="I191" s="492">
        <v>3.6670000000000001E-2</v>
      </c>
    </row>
    <row r="192" spans="1:9" x14ac:dyDescent="0.2">
      <c r="A192" s="478" t="s">
        <v>367</v>
      </c>
      <c r="B192" s="490" t="s">
        <v>84</v>
      </c>
      <c r="C192" s="490">
        <v>0.82717399999999996</v>
      </c>
      <c r="D192" s="490">
        <v>1.586104</v>
      </c>
      <c r="E192" s="490">
        <v>8.1375469999999996</v>
      </c>
      <c r="F192" s="490">
        <v>5.4169400000000003</v>
      </c>
      <c r="G192" s="267">
        <v>1.514384</v>
      </c>
      <c r="H192" s="267">
        <v>7.8238640000000004</v>
      </c>
      <c r="I192" s="267">
        <v>5.4680289999999996</v>
      </c>
    </row>
    <row r="193" spans="1:9" s="47" customFormat="1" x14ac:dyDescent="0.2">
      <c r="A193" s="479" t="s">
        <v>368</v>
      </c>
      <c r="B193" s="491">
        <v>72.696359000000001</v>
      </c>
      <c r="C193" s="491">
        <v>16.967455000000001</v>
      </c>
      <c r="D193" s="491">
        <v>15.557033000000001</v>
      </c>
      <c r="E193" s="491">
        <v>11.952833</v>
      </c>
      <c r="F193" s="491">
        <v>17.599305999999999</v>
      </c>
      <c r="G193" s="492">
        <v>15.872214</v>
      </c>
      <c r="H193" s="492">
        <v>12.603866999999999</v>
      </c>
      <c r="I193" s="492">
        <v>13.824203000000001</v>
      </c>
    </row>
    <row r="194" spans="1:9" s="47" customFormat="1" x14ac:dyDescent="0.2">
      <c r="A194" s="478" t="s">
        <v>369</v>
      </c>
      <c r="B194" s="490">
        <v>8.6842849999999991</v>
      </c>
      <c r="C194" s="490">
        <v>5.5593999999999998E-2</v>
      </c>
      <c r="D194" s="490">
        <v>0.86730499999999999</v>
      </c>
      <c r="E194" s="490">
        <v>0.97020300000000004</v>
      </c>
      <c r="F194" s="490">
        <v>0.78553799999999996</v>
      </c>
      <c r="G194" s="267">
        <v>0.82252899999999995</v>
      </c>
      <c r="H194" s="267">
        <v>0.94891099999999995</v>
      </c>
      <c r="I194" s="267">
        <v>0.90172300000000005</v>
      </c>
    </row>
    <row r="195" spans="1:9" x14ac:dyDescent="0.2">
      <c r="A195" s="479" t="s">
        <v>387</v>
      </c>
      <c r="B195" s="491" t="s">
        <v>84</v>
      </c>
      <c r="C195" s="491" t="s">
        <v>84</v>
      </c>
      <c r="D195" s="491">
        <v>0.218336</v>
      </c>
      <c r="E195" s="491">
        <v>2.8386000000000002E-2</v>
      </c>
      <c r="F195" s="491" t="s">
        <v>84</v>
      </c>
      <c r="G195" s="492">
        <v>0.19850100000000001</v>
      </c>
      <c r="H195" s="492">
        <v>2.5113E-2</v>
      </c>
      <c r="I195" s="492">
        <v>8.9853000000000002E-2</v>
      </c>
    </row>
    <row r="196" spans="1:9" s="7" customFormat="1" x14ac:dyDescent="0.2">
      <c r="A196" s="503" t="s">
        <v>370</v>
      </c>
      <c r="B196" s="504">
        <v>-13.837331000000001</v>
      </c>
      <c r="C196" s="504">
        <v>13.126989999999999</v>
      </c>
      <c r="D196" s="504">
        <v>17.189031</v>
      </c>
      <c r="E196" s="504">
        <v>18.428922</v>
      </c>
      <c r="F196" s="504">
        <v>15.176031999999999</v>
      </c>
      <c r="G196" s="505">
        <v>16.729519</v>
      </c>
      <c r="H196" s="505">
        <v>18.053867</v>
      </c>
      <c r="I196" s="505">
        <v>17.559381999999999</v>
      </c>
    </row>
    <row r="197" spans="1:9" x14ac:dyDescent="0.2">
      <c r="A197" s="480" t="s">
        <v>468</v>
      </c>
      <c r="B197" s="496" t="s">
        <v>84</v>
      </c>
      <c r="C197" s="496" t="s">
        <v>84</v>
      </c>
      <c r="D197" s="496">
        <v>0.13047700000000001</v>
      </c>
      <c r="E197" s="496">
        <v>0.43602800000000003</v>
      </c>
      <c r="F197" s="496" t="s">
        <v>84</v>
      </c>
      <c r="G197" s="497">
        <v>0.11862399999999999</v>
      </c>
      <c r="H197" s="497">
        <v>0.38575399999999999</v>
      </c>
      <c r="I197" s="497">
        <v>0.28601300000000002</v>
      </c>
    </row>
    <row r="198" spans="1:9" s="7" customFormat="1" x14ac:dyDescent="0.2">
      <c r="A198" s="481" t="s">
        <v>371</v>
      </c>
      <c r="B198" s="494">
        <v>-19.033621</v>
      </c>
      <c r="C198" s="494">
        <v>9.9455069999999992</v>
      </c>
      <c r="D198" s="494">
        <v>11.573089</v>
      </c>
      <c r="E198" s="494">
        <v>13.849093</v>
      </c>
      <c r="F198" s="494">
        <v>14.084616</v>
      </c>
      <c r="G198" s="495">
        <v>11.327966999999999</v>
      </c>
      <c r="H198" s="495">
        <v>13.876249</v>
      </c>
      <c r="I198" s="495">
        <v>12.924771</v>
      </c>
    </row>
    <row r="199" spans="1:9" s="7" customFormat="1" x14ac:dyDescent="0.2">
      <c r="A199" s="754" t="s">
        <v>372</v>
      </c>
      <c r="B199" s="755">
        <v>1.6871640000000001</v>
      </c>
      <c r="C199" s="755" t="s">
        <v>84</v>
      </c>
      <c r="D199" s="755">
        <v>0.38610299999999997</v>
      </c>
      <c r="E199" s="755">
        <v>1.0515999999999999E-2</v>
      </c>
      <c r="F199" s="755" t="s">
        <v>84</v>
      </c>
      <c r="G199" s="756">
        <v>0.35669200000000001</v>
      </c>
      <c r="H199" s="756">
        <v>9.3030000000000005E-3</v>
      </c>
      <c r="I199" s="756">
        <v>0.139011</v>
      </c>
    </row>
    <row r="200" spans="1:9" s="7" customFormat="1" x14ac:dyDescent="0.2">
      <c r="A200" s="481" t="s">
        <v>373</v>
      </c>
      <c r="B200" s="494">
        <v>3.0767869999999999</v>
      </c>
      <c r="C200" s="494">
        <v>2.2861899999999999</v>
      </c>
      <c r="D200" s="494">
        <v>4.2413429999999996</v>
      </c>
      <c r="E200" s="494">
        <v>2.4538679999999999</v>
      </c>
      <c r="F200" s="494">
        <v>0.409335</v>
      </c>
      <c r="G200" s="495">
        <v>4.0663859999999996</v>
      </c>
      <c r="H200" s="495">
        <v>2.2181350000000002</v>
      </c>
      <c r="I200" s="495">
        <v>2.9082349999999999</v>
      </c>
    </row>
    <row r="201" spans="1:9" s="7" customFormat="1" x14ac:dyDescent="0.2">
      <c r="A201" s="754" t="s">
        <v>374</v>
      </c>
      <c r="B201" s="755">
        <v>0.43233899999999997</v>
      </c>
      <c r="C201" s="755">
        <v>0.72491399999999995</v>
      </c>
      <c r="D201" s="755">
        <v>0.85747399999999996</v>
      </c>
      <c r="E201" s="755">
        <v>1.3962060000000001</v>
      </c>
      <c r="F201" s="755">
        <v>0.68208199999999997</v>
      </c>
      <c r="G201" s="756">
        <v>0.84445000000000003</v>
      </c>
      <c r="H201" s="756">
        <v>1.313868</v>
      </c>
      <c r="I201" s="756">
        <v>1.1385970000000001</v>
      </c>
    </row>
    <row r="202" spans="1:9" s="7" customFormat="1" x14ac:dyDescent="0.2">
      <c r="A202" s="509" t="s">
        <v>375</v>
      </c>
      <c r="B202" s="510">
        <v>5.1213769999999998</v>
      </c>
      <c r="C202" s="510">
        <v>0.80898499999999995</v>
      </c>
      <c r="D202" s="510">
        <v>4.7799420000000001</v>
      </c>
      <c r="E202" s="510">
        <v>5.0418849999999997</v>
      </c>
      <c r="F202" s="510">
        <v>4.6516950000000001</v>
      </c>
      <c r="G202" s="511">
        <v>4.4336849999999997</v>
      </c>
      <c r="H202" s="511">
        <v>4.9968959999999996</v>
      </c>
      <c r="I202" s="511">
        <v>4.7866049999999998</v>
      </c>
    </row>
    <row r="203" spans="1:9" x14ac:dyDescent="0.2">
      <c r="A203" s="535" t="s">
        <v>377</v>
      </c>
      <c r="B203" s="536">
        <f>SUM(B147,B151,B156,B163,B167,B172,B179,B182,B189,B196,B202)</f>
        <v>537.7202850000001</v>
      </c>
      <c r="C203" s="536">
        <f t="shared" ref="C203:I203" si="4">SUM(C147,C151,C156,C163,C167,C172,C179,C182,C189,C196,C202)</f>
        <v>110.98037300000001</v>
      </c>
      <c r="D203" s="536">
        <f t="shared" si="4"/>
        <v>125.579984</v>
      </c>
      <c r="E203" s="536">
        <f t="shared" si="4"/>
        <v>131.71601699999999</v>
      </c>
      <c r="F203" s="536">
        <f t="shared" si="4"/>
        <v>137.71295099999998</v>
      </c>
      <c r="G203" s="536">
        <f t="shared" si="4"/>
        <v>125.686083</v>
      </c>
      <c r="H203" s="536">
        <f t="shared" si="4"/>
        <v>132.40745799999999</v>
      </c>
      <c r="I203" s="536">
        <f t="shared" si="4"/>
        <v>129.897831</v>
      </c>
    </row>
    <row r="204" spans="1:9" x14ac:dyDescent="0.2">
      <c r="A204" s="513" t="s">
        <v>597</v>
      </c>
      <c r="B204" s="3"/>
      <c r="C204" s="212"/>
      <c r="D204" s="3"/>
      <c r="E204" s="3"/>
      <c r="F204" s="212"/>
      <c r="G204" s="3"/>
      <c r="H204" s="3"/>
      <c r="I204" s="3"/>
    </row>
    <row r="205" spans="1:9" x14ac:dyDescent="0.2">
      <c r="A205" s="745" t="s">
        <v>598</v>
      </c>
      <c r="B205" s="3"/>
      <c r="C205" s="212"/>
      <c r="D205" s="3"/>
      <c r="E205" s="3"/>
      <c r="F205" s="212"/>
      <c r="G205" s="3"/>
      <c r="H205" s="3"/>
      <c r="I205" s="3"/>
    </row>
    <row r="206" spans="1:9" x14ac:dyDescent="0.2">
      <c r="A206" s="38" t="s">
        <v>410</v>
      </c>
      <c r="B206" s="3"/>
      <c r="C206" s="212"/>
      <c r="D206" s="3"/>
      <c r="E206" s="3"/>
      <c r="F206" s="212"/>
      <c r="G206" s="3"/>
      <c r="H206" s="3"/>
      <c r="I206" s="3"/>
    </row>
    <row r="207" spans="1:9" x14ac:dyDescent="0.2">
      <c r="A207" s="242" t="s">
        <v>723</v>
      </c>
      <c r="B207" s="3"/>
      <c r="C207" s="212"/>
      <c r="D207" s="3"/>
      <c r="E207" s="3"/>
      <c r="F207" s="212"/>
      <c r="G207" s="3"/>
      <c r="H207" s="3"/>
      <c r="I207" s="3"/>
    </row>
    <row r="209" spans="1:9" ht="87" customHeight="1" x14ac:dyDescent="0.2">
      <c r="A209" s="819" t="s">
        <v>411</v>
      </c>
      <c r="B209" s="820"/>
      <c r="C209" s="820"/>
      <c r="D209" s="820"/>
      <c r="E209" s="820"/>
      <c r="F209" s="820"/>
      <c r="G209" s="820"/>
      <c r="H209" s="820"/>
      <c r="I209" s="821"/>
    </row>
  </sheetData>
  <mergeCells count="1">
    <mergeCell ref="A209:I209"/>
  </mergeCells>
  <printOptions horizontalCentered="1" verticalCentered="1"/>
  <pageMargins left="0.70866141732283472" right="0.70866141732283472" top="0.19685039370078741" bottom="0.19685039370078741" header="0.31496062992125984" footer="0.31496062992125984"/>
  <pageSetup paperSize="9" scale="50" firstPageNumber="89" orientation="landscape" useFirstPageNumber="1" r:id="rId1"/>
  <headerFooter>
    <oddHeader>&amp;R&amp;12Les groupements à fiscalité propre en 2020</oddHeader>
    <oddFooter>&amp;L&amp;12Direction Générale des Collectivités Locales / DESL&amp;C&amp;P&amp;R&amp;12Mise en ligne : avril 2022</oddFooter>
    <firstHeader>&amp;RLes groupements à fiscalité propre en 2016</firstHeader>
    <firstFooter>&amp;LDirection Générale des Collectivités Locales / DESL&amp;C&amp;P&amp;RMise en ligne : mai 2018</firstFooter>
  </headerFooter>
  <rowBreaks count="2" manualBreakCount="2">
    <brk id="69"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3"/>
  <sheetViews>
    <sheetView zoomScaleNormal="100" zoomScaleSheetLayoutView="100" workbookViewId="0"/>
  </sheetViews>
  <sheetFormatPr baseColWidth="10" defaultRowHeight="12.75" x14ac:dyDescent="0.2"/>
  <cols>
    <col min="1" max="1" width="70.140625" customWidth="1"/>
    <col min="2" max="10" width="16.7109375" customWidth="1"/>
    <col min="12" max="12" width="12.42578125" bestFit="1" customWidth="1"/>
    <col min="14" max="14" width="12.140625" bestFit="1" customWidth="1"/>
  </cols>
  <sheetData>
    <row r="1" spans="1:30" ht="21" x14ac:dyDescent="0.25">
      <c r="A1" s="9" t="s">
        <v>685</v>
      </c>
    </row>
    <row r="2" spans="1:30" ht="18" x14ac:dyDescent="0.25">
      <c r="A2" s="9"/>
    </row>
    <row r="3" spans="1:30" x14ac:dyDescent="0.2">
      <c r="A3" s="47"/>
      <c r="E3" s="534"/>
      <c r="F3" s="534"/>
      <c r="H3" s="534"/>
      <c r="I3" s="534"/>
    </row>
    <row r="4" spans="1:30" ht="13.5" thickBot="1" x14ac:dyDescent="0.25"/>
    <row r="5" spans="1:30" ht="14.25" x14ac:dyDescent="0.2">
      <c r="A5" s="187"/>
      <c r="B5" s="806" t="s">
        <v>252</v>
      </c>
      <c r="C5" s="807"/>
      <c r="D5" s="808"/>
      <c r="E5" s="803" t="s">
        <v>176</v>
      </c>
      <c r="F5" s="804"/>
      <c r="G5" s="805"/>
      <c r="H5" s="804" t="s">
        <v>253</v>
      </c>
      <c r="I5" s="804"/>
      <c r="J5" s="805"/>
    </row>
    <row r="6" spans="1:30" x14ac:dyDescent="0.2">
      <c r="A6" s="188"/>
      <c r="B6" s="337"/>
      <c r="C6" s="338"/>
      <c r="D6" s="339"/>
      <c r="E6" s="337"/>
      <c r="F6" s="338"/>
      <c r="G6" s="339"/>
      <c r="H6" s="337"/>
      <c r="I6" s="338"/>
      <c r="J6" s="339"/>
    </row>
    <row r="7" spans="1:30" x14ac:dyDescent="0.2">
      <c r="A7" s="188"/>
      <c r="B7" s="340" t="s">
        <v>58</v>
      </c>
      <c r="C7" s="341" t="s">
        <v>20</v>
      </c>
      <c r="D7" s="342" t="s">
        <v>20</v>
      </c>
      <c r="E7" s="340" t="s">
        <v>58</v>
      </c>
      <c r="F7" s="341" t="s">
        <v>20</v>
      </c>
      <c r="G7" s="342" t="s">
        <v>20</v>
      </c>
      <c r="H7" s="340" t="s">
        <v>58</v>
      </c>
      <c r="I7" s="341" t="s">
        <v>20</v>
      </c>
      <c r="J7" s="342" t="s">
        <v>20</v>
      </c>
    </row>
    <row r="8" spans="1:30" x14ac:dyDescent="0.2">
      <c r="A8" s="188" t="s">
        <v>425</v>
      </c>
      <c r="B8" s="340" t="s">
        <v>59</v>
      </c>
      <c r="C8" s="341" t="s">
        <v>271</v>
      </c>
      <c r="D8" s="342" t="s">
        <v>206</v>
      </c>
      <c r="E8" s="340" t="s">
        <v>59</v>
      </c>
      <c r="F8" s="341" t="s">
        <v>271</v>
      </c>
      <c r="G8" s="342" t="s">
        <v>206</v>
      </c>
      <c r="H8" s="340" t="s">
        <v>59</v>
      </c>
      <c r="I8" s="341" t="s">
        <v>271</v>
      </c>
      <c r="J8" s="342" t="s">
        <v>206</v>
      </c>
    </row>
    <row r="9" spans="1:30" ht="12.75" customHeight="1" x14ac:dyDescent="0.2">
      <c r="A9" s="188"/>
      <c r="B9" s="340" t="s">
        <v>93</v>
      </c>
      <c r="C9" s="341" t="s">
        <v>207</v>
      </c>
      <c r="D9" s="342" t="s">
        <v>269</v>
      </c>
      <c r="E9" s="340" t="s">
        <v>93</v>
      </c>
      <c r="F9" s="341" t="s">
        <v>207</v>
      </c>
      <c r="G9" s="342" t="s">
        <v>269</v>
      </c>
      <c r="H9" s="340" t="s">
        <v>93</v>
      </c>
      <c r="I9" s="341" t="s">
        <v>207</v>
      </c>
      <c r="J9" s="342" t="s">
        <v>269</v>
      </c>
    </row>
    <row r="10" spans="1:30" ht="12.75" customHeight="1" x14ac:dyDescent="0.2">
      <c r="A10" s="188"/>
      <c r="B10" s="340" t="s">
        <v>272</v>
      </c>
      <c r="C10" s="341" t="s">
        <v>60</v>
      </c>
      <c r="D10" s="342" t="s">
        <v>270</v>
      </c>
      <c r="E10" s="340" t="s">
        <v>272</v>
      </c>
      <c r="F10" s="341" t="s">
        <v>60</v>
      </c>
      <c r="G10" s="342" t="s">
        <v>270</v>
      </c>
      <c r="H10" s="340" t="s">
        <v>272</v>
      </c>
      <c r="I10" s="341" t="s">
        <v>60</v>
      </c>
      <c r="J10" s="342" t="s">
        <v>270</v>
      </c>
    </row>
    <row r="11" spans="1:30" ht="12.75" customHeight="1" x14ac:dyDescent="0.2">
      <c r="A11" s="189"/>
      <c r="B11" s="343"/>
      <c r="C11" s="344"/>
      <c r="D11" s="345"/>
      <c r="E11" s="343"/>
      <c r="F11" s="344"/>
      <c r="G11" s="345"/>
      <c r="H11" s="343"/>
      <c r="I11" s="344"/>
      <c r="J11" s="345"/>
    </row>
    <row r="12" spans="1:30" x14ac:dyDescent="0.2">
      <c r="A12" s="624" t="s">
        <v>529</v>
      </c>
      <c r="B12" s="625">
        <v>2</v>
      </c>
      <c r="C12" s="626">
        <v>18.143000000000001</v>
      </c>
      <c r="D12" s="667">
        <f t="shared" ref="D12:D20" si="0">C12*1000/B12</f>
        <v>9071.5</v>
      </c>
      <c r="E12" s="627">
        <v>341</v>
      </c>
      <c r="F12" s="628">
        <v>3160.962</v>
      </c>
      <c r="G12" s="629">
        <f>F12*1000/E12</f>
        <v>9269.6832844574783</v>
      </c>
      <c r="H12" s="630">
        <v>343</v>
      </c>
      <c r="I12" s="628">
        <v>3179.105</v>
      </c>
      <c r="J12" s="629">
        <f>I12*1000/H12</f>
        <v>9268.5276967930022</v>
      </c>
      <c r="M12" s="534"/>
      <c r="N12" s="172"/>
      <c r="O12" s="172"/>
    </row>
    <row r="13" spans="1:30" x14ac:dyDescent="0.2">
      <c r="A13" s="173" t="s">
        <v>530</v>
      </c>
      <c r="B13" s="747" t="s">
        <v>84</v>
      </c>
      <c r="C13" s="748" t="s">
        <v>84</v>
      </c>
      <c r="D13" s="287" t="s">
        <v>84</v>
      </c>
      <c r="E13" s="619">
        <v>431</v>
      </c>
      <c r="F13" s="288">
        <v>9378.0120000000006</v>
      </c>
      <c r="G13" s="287">
        <f t="shared" ref="G13:G20" si="1">F13*1000/E13</f>
        <v>21758.728538283063</v>
      </c>
      <c r="H13" s="289">
        <v>431</v>
      </c>
      <c r="I13" s="288">
        <v>9378.0120000000006</v>
      </c>
      <c r="J13" s="287">
        <f t="shared" ref="J13:J20" si="2">I13*1000/H13</f>
        <v>21758.728538283063</v>
      </c>
      <c r="M13" s="534"/>
      <c r="N13" s="172"/>
      <c r="O13" s="172"/>
    </row>
    <row r="14" spans="1:30" x14ac:dyDescent="0.2">
      <c r="A14" s="624" t="s">
        <v>531</v>
      </c>
      <c r="B14" s="627">
        <v>3</v>
      </c>
      <c r="C14" s="628">
        <v>92.921999999999997</v>
      </c>
      <c r="D14" s="629">
        <f t="shared" si="0"/>
        <v>30974</v>
      </c>
      <c r="E14" s="627">
        <v>197</v>
      </c>
      <c r="F14" s="628">
        <v>7601.6679999999997</v>
      </c>
      <c r="G14" s="629">
        <f t="shared" si="1"/>
        <v>38587.147208121831</v>
      </c>
      <c r="H14" s="630">
        <v>200</v>
      </c>
      <c r="I14" s="628">
        <v>7694.59</v>
      </c>
      <c r="J14" s="629">
        <f t="shared" si="2"/>
        <v>38472.949999999997</v>
      </c>
      <c r="M14" s="534"/>
      <c r="N14" s="172"/>
      <c r="O14" s="172"/>
    </row>
    <row r="15" spans="1:30" x14ac:dyDescent="0.2">
      <c r="A15" s="173" t="s">
        <v>266</v>
      </c>
      <c r="B15" s="286">
        <v>8</v>
      </c>
      <c r="C15" s="288">
        <v>577.38400000000001</v>
      </c>
      <c r="D15" s="287">
        <f t="shared" si="0"/>
        <v>72173</v>
      </c>
      <c r="E15" s="286">
        <v>144</v>
      </c>
      <c r="F15" s="288">
        <v>9911.7369999999992</v>
      </c>
      <c r="G15" s="287">
        <f t="shared" si="1"/>
        <v>68831.506944444438</v>
      </c>
      <c r="H15" s="289">
        <v>152</v>
      </c>
      <c r="I15" s="288">
        <v>10489.120999999999</v>
      </c>
      <c r="J15" s="287">
        <f t="shared" si="2"/>
        <v>69007.375</v>
      </c>
      <c r="M15" s="534"/>
      <c r="N15" s="172"/>
      <c r="O15" s="172"/>
    </row>
    <row r="16" spans="1:30" s="170" customFormat="1" x14ac:dyDescent="0.2">
      <c r="A16" s="631" t="s">
        <v>264</v>
      </c>
      <c r="B16" s="632">
        <v>10</v>
      </c>
      <c r="C16" s="633">
        <v>1482.4970000000001</v>
      </c>
      <c r="D16" s="634">
        <f t="shared" si="0"/>
        <v>148249.70000000001</v>
      </c>
      <c r="E16" s="632">
        <v>95</v>
      </c>
      <c r="F16" s="633">
        <v>15471.222</v>
      </c>
      <c r="G16" s="634">
        <f t="shared" si="1"/>
        <v>162854.96842105262</v>
      </c>
      <c r="H16" s="635">
        <v>105</v>
      </c>
      <c r="I16" s="633">
        <v>16953.719000000001</v>
      </c>
      <c r="J16" s="634">
        <f t="shared" si="2"/>
        <v>161463.99047619046</v>
      </c>
      <c r="K16"/>
      <c r="L16"/>
      <c r="M16" s="534"/>
      <c r="N16" s="172"/>
      <c r="O16" s="172"/>
      <c r="P16"/>
      <c r="Q16"/>
      <c r="R16"/>
      <c r="S16"/>
      <c r="T16"/>
      <c r="U16"/>
      <c r="V16"/>
      <c r="W16"/>
      <c r="X16"/>
      <c r="Y16"/>
      <c r="Z16"/>
      <c r="AA16"/>
      <c r="AB16"/>
      <c r="AC16"/>
      <c r="AD16"/>
    </row>
    <row r="17" spans="1:15" x14ac:dyDescent="0.2">
      <c r="A17" s="174" t="s">
        <v>265</v>
      </c>
      <c r="B17" s="290" t="s">
        <v>84</v>
      </c>
      <c r="C17" s="291" t="s">
        <v>84</v>
      </c>
      <c r="D17" s="651" t="s">
        <v>84</v>
      </c>
      <c r="E17" s="290">
        <v>23</v>
      </c>
      <c r="F17" s="291">
        <v>20323.058000000001</v>
      </c>
      <c r="G17" s="292">
        <f t="shared" si="1"/>
        <v>883611.21739130432</v>
      </c>
      <c r="H17" s="293">
        <v>23</v>
      </c>
      <c r="I17" s="291">
        <v>20323.058000000001</v>
      </c>
      <c r="J17" s="292">
        <f t="shared" si="2"/>
        <v>883611.21739130432</v>
      </c>
      <c r="M17" s="534"/>
      <c r="N17" s="172"/>
      <c r="O17" s="172"/>
    </row>
    <row r="18" spans="1:15" x14ac:dyDescent="0.2">
      <c r="A18" s="636" t="s">
        <v>267</v>
      </c>
      <c r="B18" s="637">
        <v>13</v>
      </c>
      <c r="C18" s="638">
        <v>688.44899999999996</v>
      </c>
      <c r="D18" s="639">
        <f t="shared" si="0"/>
        <v>52957.615384615383</v>
      </c>
      <c r="E18" s="637">
        <v>1113</v>
      </c>
      <c r="F18" s="638">
        <v>30052.379000000001</v>
      </c>
      <c r="G18" s="639">
        <f t="shared" si="1"/>
        <v>27001.238993710693</v>
      </c>
      <c r="H18" s="640">
        <v>1126</v>
      </c>
      <c r="I18" s="638">
        <v>30740.828000000001</v>
      </c>
      <c r="J18" s="639">
        <f t="shared" si="2"/>
        <v>27300.912966252221</v>
      </c>
      <c r="M18" s="534"/>
      <c r="N18" s="172"/>
      <c r="O18" s="172"/>
    </row>
    <row r="19" spans="1:15" x14ac:dyDescent="0.2">
      <c r="A19" s="653" t="s">
        <v>516</v>
      </c>
      <c r="B19" s="620">
        <v>10</v>
      </c>
      <c r="C19" s="621">
        <v>1482.4970000000001</v>
      </c>
      <c r="D19" s="622">
        <f t="shared" si="0"/>
        <v>148249.70000000001</v>
      </c>
      <c r="E19" s="620">
        <v>118</v>
      </c>
      <c r="F19" s="621">
        <v>35794.28</v>
      </c>
      <c r="G19" s="622">
        <f t="shared" si="1"/>
        <v>303341.35593220341</v>
      </c>
      <c r="H19" s="623">
        <v>128</v>
      </c>
      <c r="I19" s="621">
        <v>37276.777000000002</v>
      </c>
      <c r="J19" s="622">
        <f t="shared" si="2"/>
        <v>291224.8203125</v>
      </c>
      <c r="M19" s="534"/>
      <c r="N19" s="172"/>
      <c r="O19" s="172"/>
    </row>
    <row r="20" spans="1:15" ht="13.5" thickBot="1" x14ac:dyDescent="0.25">
      <c r="A20" s="641" t="s">
        <v>268</v>
      </c>
      <c r="B20" s="642">
        <v>23</v>
      </c>
      <c r="C20" s="643">
        <v>2170.9459999999999</v>
      </c>
      <c r="D20" s="644">
        <f t="shared" si="0"/>
        <v>94388.956521739135</v>
      </c>
      <c r="E20" s="642">
        <v>1231</v>
      </c>
      <c r="F20" s="643">
        <v>65846.659</v>
      </c>
      <c r="G20" s="644">
        <f t="shared" si="1"/>
        <v>53490.380991064172</v>
      </c>
      <c r="H20" s="645">
        <v>1254</v>
      </c>
      <c r="I20" s="643">
        <v>68017.604999999996</v>
      </c>
      <c r="J20" s="644">
        <f t="shared" si="2"/>
        <v>54240.514354066989</v>
      </c>
      <c r="M20" s="534"/>
      <c r="N20" s="172"/>
      <c r="O20" s="172"/>
    </row>
    <row r="21" spans="1:15" x14ac:dyDescent="0.2">
      <c r="A21" s="171" t="s">
        <v>429</v>
      </c>
      <c r="B21" s="3"/>
      <c r="C21" s="3"/>
      <c r="D21" s="3"/>
      <c r="G21" s="163"/>
      <c r="J21" s="163"/>
      <c r="M21" s="534"/>
      <c r="N21" s="172"/>
    </row>
    <row r="22" spans="1:15" x14ac:dyDescent="0.2">
      <c r="A22" s="171" t="s">
        <v>474</v>
      </c>
      <c r="B22" s="3"/>
      <c r="C22" s="3"/>
      <c r="D22" s="3"/>
      <c r="G22" s="163"/>
      <c r="J22" s="163"/>
      <c r="M22" s="534"/>
      <c r="N22" s="172"/>
    </row>
    <row r="23" spans="1:15" x14ac:dyDescent="0.2">
      <c r="A23" s="171" t="s">
        <v>205</v>
      </c>
      <c r="B23" s="3"/>
      <c r="C23" s="3"/>
      <c r="D23" s="3"/>
      <c r="G23" s="163"/>
      <c r="I23" s="534"/>
      <c r="J23" s="163"/>
      <c r="M23" s="534"/>
      <c r="N23" s="172"/>
    </row>
    <row r="24" spans="1:15" x14ac:dyDescent="0.2">
      <c r="A24" s="8" t="s">
        <v>227</v>
      </c>
    </row>
    <row r="25" spans="1:15" x14ac:dyDescent="0.2">
      <c r="A25" s="175" t="s">
        <v>684</v>
      </c>
      <c r="B25" s="172"/>
      <c r="C25" s="172"/>
      <c r="D25" s="172"/>
      <c r="E25" s="172"/>
      <c r="F25" s="172"/>
      <c r="G25" s="172"/>
      <c r="H25" s="172"/>
      <c r="I25" s="172"/>
      <c r="J25" s="172"/>
    </row>
    <row r="26" spans="1:15" x14ac:dyDescent="0.2">
      <c r="A26" s="175" t="s">
        <v>682</v>
      </c>
    </row>
    <row r="27" spans="1:15" x14ac:dyDescent="0.2">
      <c r="A27" s="171"/>
    </row>
    <row r="28" spans="1:15" ht="21" x14ac:dyDescent="0.25">
      <c r="A28" s="9" t="s">
        <v>686</v>
      </c>
    </row>
    <row r="29" spans="1:15" ht="18" x14ac:dyDescent="0.25">
      <c r="A29" s="9"/>
    </row>
    <row r="30" spans="1:15" x14ac:dyDescent="0.2">
      <c r="A30" s="47"/>
      <c r="E30" s="534"/>
      <c r="F30" s="534"/>
    </row>
    <row r="31" spans="1:15" ht="13.5" thickBot="1" x14ac:dyDescent="0.25"/>
    <row r="32" spans="1:15" ht="14.25" x14ac:dyDescent="0.2">
      <c r="A32" s="187"/>
      <c r="B32" s="806" t="s">
        <v>252</v>
      </c>
      <c r="C32" s="807"/>
      <c r="D32" s="808"/>
      <c r="E32" s="803" t="s">
        <v>176</v>
      </c>
      <c r="F32" s="804"/>
      <c r="G32" s="805"/>
      <c r="H32" s="804" t="s">
        <v>253</v>
      </c>
      <c r="I32" s="804"/>
      <c r="J32" s="805"/>
    </row>
    <row r="33" spans="1:30" x14ac:dyDescent="0.2">
      <c r="A33" s="188"/>
      <c r="B33" s="337"/>
      <c r="C33" s="338"/>
      <c r="D33" s="339"/>
      <c r="E33" s="337"/>
      <c r="F33" s="338"/>
      <c r="G33" s="339"/>
      <c r="H33" s="337"/>
      <c r="I33" s="338"/>
      <c r="J33" s="339"/>
    </row>
    <row r="34" spans="1:30" x14ac:dyDescent="0.2">
      <c r="A34" s="188"/>
      <c r="B34" s="340" t="s">
        <v>58</v>
      </c>
      <c r="C34" s="341" t="s">
        <v>247</v>
      </c>
      <c r="D34" s="342" t="s">
        <v>58</v>
      </c>
      <c r="E34" s="340" t="s">
        <v>58</v>
      </c>
      <c r="F34" s="341" t="s">
        <v>247</v>
      </c>
      <c r="G34" s="342" t="s">
        <v>58</v>
      </c>
      <c r="H34" s="340" t="s">
        <v>58</v>
      </c>
      <c r="I34" s="341" t="s">
        <v>247</v>
      </c>
      <c r="J34" s="342" t="s">
        <v>58</v>
      </c>
    </row>
    <row r="35" spans="1:30" x14ac:dyDescent="0.2">
      <c r="A35" s="188" t="s">
        <v>425</v>
      </c>
      <c r="B35" s="340" t="s">
        <v>59</v>
      </c>
      <c r="C35" s="341" t="s">
        <v>423</v>
      </c>
      <c r="D35" s="342" t="s">
        <v>424</v>
      </c>
      <c r="E35" s="340" t="s">
        <v>59</v>
      </c>
      <c r="F35" s="341" t="s">
        <v>423</v>
      </c>
      <c r="G35" s="342" t="s">
        <v>424</v>
      </c>
      <c r="H35" s="340" t="s">
        <v>59</v>
      </c>
      <c r="I35" s="341" t="s">
        <v>423</v>
      </c>
      <c r="J35" s="342" t="s">
        <v>424</v>
      </c>
    </row>
    <row r="36" spans="1:30" ht="12.75" customHeight="1" x14ac:dyDescent="0.2">
      <c r="A36" s="188"/>
      <c r="B36" s="340" t="s">
        <v>93</v>
      </c>
      <c r="C36" s="341" t="s">
        <v>422</v>
      </c>
      <c r="D36" s="342" t="s">
        <v>428</v>
      </c>
      <c r="E36" s="340" t="s">
        <v>93</v>
      </c>
      <c r="F36" s="341" t="s">
        <v>422</v>
      </c>
      <c r="G36" s="342" t="s">
        <v>428</v>
      </c>
      <c r="H36" s="340" t="s">
        <v>93</v>
      </c>
      <c r="I36" s="341" t="s">
        <v>422</v>
      </c>
      <c r="J36" s="342" t="s">
        <v>428</v>
      </c>
    </row>
    <row r="37" spans="1:30" ht="12.75" customHeight="1" x14ac:dyDescent="0.2">
      <c r="A37" s="188"/>
      <c r="B37" s="340" t="s">
        <v>272</v>
      </c>
      <c r="C37" s="341" t="s">
        <v>426</v>
      </c>
      <c r="D37" s="342" t="s">
        <v>427</v>
      </c>
      <c r="E37" s="340" t="s">
        <v>272</v>
      </c>
      <c r="F37" s="341" t="s">
        <v>426</v>
      </c>
      <c r="G37" s="342" t="s">
        <v>427</v>
      </c>
      <c r="H37" s="340" t="s">
        <v>272</v>
      </c>
      <c r="I37" s="341" t="s">
        <v>426</v>
      </c>
      <c r="J37" s="342" t="s">
        <v>427</v>
      </c>
    </row>
    <row r="38" spans="1:30" ht="12.75" customHeight="1" x14ac:dyDescent="0.2">
      <c r="A38" s="189"/>
      <c r="B38" s="343"/>
      <c r="C38" s="344"/>
      <c r="D38" s="345"/>
      <c r="E38" s="343"/>
      <c r="F38" s="344"/>
      <c r="G38" s="345"/>
      <c r="H38" s="343"/>
      <c r="I38" s="344"/>
      <c r="J38" s="345"/>
    </row>
    <row r="39" spans="1:30" x14ac:dyDescent="0.2">
      <c r="A39" s="624" t="s">
        <v>529</v>
      </c>
      <c r="B39" s="625">
        <v>2</v>
      </c>
      <c r="C39" s="626">
        <v>7</v>
      </c>
      <c r="D39" s="668">
        <f t="shared" ref="D39:D43" si="3">C39/B39</f>
        <v>3.5</v>
      </c>
      <c r="E39" s="627">
        <v>341</v>
      </c>
      <c r="F39" s="628">
        <v>7256</v>
      </c>
      <c r="G39" s="646">
        <f>F39/E39</f>
        <v>21.278592375366568</v>
      </c>
      <c r="H39" s="630">
        <v>343</v>
      </c>
      <c r="I39" s="628">
        <v>7263</v>
      </c>
      <c r="J39" s="646">
        <f>I39/H39</f>
        <v>21.174927113702623</v>
      </c>
      <c r="N39" s="534"/>
    </row>
    <row r="40" spans="1:30" x14ac:dyDescent="0.2">
      <c r="A40" s="173" t="s">
        <v>530</v>
      </c>
      <c r="B40" s="747" t="s">
        <v>84</v>
      </c>
      <c r="C40" s="749" t="s">
        <v>84</v>
      </c>
      <c r="D40" s="618" t="s">
        <v>84</v>
      </c>
      <c r="E40" s="619">
        <v>431</v>
      </c>
      <c r="F40" s="617">
        <v>11489</v>
      </c>
      <c r="G40" s="618">
        <f t="shared" ref="G40:G47" si="4">F40/E40</f>
        <v>26.65661252900232</v>
      </c>
      <c r="H40" s="289">
        <v>431</v>
      </c>
      <c r="I40" s="617">
        <v>11489</v>
      </c>
      <c r="J40" s="618">
        <f t="shared" ref="J40:J47" si="5">I40/H40</f>
        <v>26.65661252900232</v>
      </c>
      <c r="N40" s="534"/>
    </row>
    <row r="41" spans="1:30" x14ac:dyDescent="0.2">
      <c r="A41" s="624" t="s">
        <v>531</v>
      </c>
      <c r="B41" s="627">
        <v>3</v>
      </c>
      <c r="C41" s="628">
        <v>10</v>
      </c>
      <c r="D41" s="646">
        <f t="shared" si="3"/>
        <v>3.3333333333333335</v>
      </c>
      <c r="E41" s="627">
        <v>197</v>
      </c>
      <c r="F41" s="628">
        <v>6208</v>
      </c>
      <c r="G41" s="646">
        <f t="shared" si="4"/>
        <v>31.512690355329948</v>
      </c>
      <c r="H41" s="630">
        <v>200</v>
      </c>
      <c r="I41" s="628">
        <v>6218</v>
      </c>
      <c r="J41" s="646">
        <f t="shared" si="5"/>
        <v>31.09</v>
      </c>
      <c r="N41" s="534"/>
    </row>
    <row r="42" spans="1:30" x14ac:dyDescent="0.2">
      <c r="A42" s="173" t="s">
        <v>266</v>
      </c>
      <c r="B42" s="286">
        <v>8</v>
      </c>
      <c r="C42" s="617">
        <v>45</v>
      </c>
      <c r="D42" s="618">
        <f t="shared" si="3"/>
        <v>5.625</v>
      </c>
      <c r="E42" s="286">
        <v>144</v>
      </c>
      <c r="F42" s="617">
        <v>4993</v>
      </c>
      <c r="G42" s="618">
        <f t="shared" si="4"/>
        <v>34.673611111111114</v>
      </c>
      <c r="H42" s="289">
        <v>152</v>
      </c>
      <c r="I42" s="617">
        <v>5038</v>
      </c>
      <c r="J42" s="618">
        <f t="shared" si="5"/>
        <v>33.14473684210526</v>
      </c>
      <c r="N42" s="534"/>
    </row>
    <row r="43" spans="1:30" s="170" customFormat="1" x14ac:dyDescent="0.2">
      <c r="A43" s="631" t="s">
        <v>264</v>
      </c>
      <c r="B43" s="632">
        <v>10</v>
      </c>
      <c r="C43" s="633">
        <v>67</v>
      </c>
      <c r="D43" s="647">
        <f t="shared" si="3"/>
        <v>6.7</v>
      </c>
      <c r="E43" s="632">
        <v>95</v>
      </c>
      <c r="F43" s="633">
        <v>3568</v>
      </c>
      <c r="G43" s="647">
        <f t="shared" si="4"/>
        <v>37.557894736842108</v>
      </c>
      <c r="H43" s="635">
        <v>105</v>
      </c>
      <c r="I43" s="633">
        <v>3635</v>
      </c>
      <c r="J43" s="647">
        <f t="shared" si="5"/>
        <v>34.61904761904762</v>
      </c>
      <c r="K43"/>
      <c r="L43"/>
      <c r="M43"/>
      <c r="N43" s="534"/>
      <c r="O43"/>
      <c r="P43"/>
      <c r="Q43"/>
      <c r="R43"/>
      <c r="S43"/>
      <c r="T43"/>
      <c r="U43"/>
      <c r="V43"/>
      <c r="W43"/>
      <c r="X43"/>
      <c r="Y43"/>
      <c r="Z43"/>
      <c r="AA43"/>
      <c r="AB43"/>
      <c r="AC43"/>
      <c r="AD43"/>
    </row>
    <row r="44" spans="1:30" x14ac:dyDescent="0.2">
      <c r="A44" s="174" t="s">
        <v>265</v>
      </c>
      <c r="B44" s="290" t="s">
        <v>84</v>
      </c>
      <c r="C44" s="650" t="s">
        <v>84</v>
      </c>
      <c r="D44" s="651" t="s">
        <v>84</v>
      </c>
      <c r="E44" s="290">
        <v>23</v>
      </c>
      <c r="F44" s="650">
        <v>1316</v>
      </c>
      <c r="G44" s="652">
        <f t="shared" si="4"/>
        <v>57.217391304347828</v>
      </c>
      <c r="H44" s="293">
        <v>23</v>
      </c>
      <c r="I44" s="650">
        <v>1316</v>
      </c>
      <c r="J44" s="652">
        <f t="shared" si="5"/>
        <v>57.217391304347828</v>
      </c>
      <c r="N44" s="534"/>
    </row>
    <row r="45" spans="1:30" x14ac:dyDescent="0.2">
      <c r="A45" s="636" t="s">
        <v>267</v>
      </c>
      <c r="B45" s="637">
        <v>13</v>
      </c>
      <c r="C45" s="638">
        <v>62</v>
      </c>
      <c r="D45" s="648">
        <f t="shared" ref="D45:D47" si="6">C45/B45</f>
        <v>4.7692307692307692</v>
      </c>
      <c r="E45" s="637">
        <v>1113</v>
      </c>
      <c r="F45" s="638">
        <v>29946</v>
      </c>
      <c r="G45" s="648">
        <f t="shared" si="4"/>
        <v>26.90566037735849</v>
      </c>
      <c r="H45" s="640">
        <v>1126</v>
      </c>
      <c r="I45" s="638">
        <v>30008</v>
      </c>
      <c r="J45" s="648">
        <f t="shared" si="5"/>
        <v>26.650088809946713</v>
      </c>
      <c r="N45" s="534"/>
    </row>
    <row r="46" spans="1:30" x14ac:dyDescent="0.2">
      <c r="A46" s="653" t="s">
        <v>516</v>
      </c>
      <c r="B46" s="620">
        <v>10</v>
      </c>
      <c r="C46" s="654">
        <v>67</v>
      </c>
      <c r="D46" s="655">
        <f t="shared" si="6"/>
        <v>6.7</v>
      </c>
      <c r="E46" s="620">
        <v>118</v>
      </c>
      <c r="F46" s="654">
        <v>4884</v>
      </c>
      <c r="G46" s="655">
        <f t="shared" si="4"/>
        <v>41.389830508474574</v>
      </c>
      <c r="H46" s="623">
        <v>128</v>
      </c>
      <c r="I46" s="654">
        <v>4951</v>
      </c>
      <c r="J46" s="655">
        <f t="shared" si="5"/>
        <v>38.6796875</v>
      </c>
      <c r="N46" s="534"/>
    </row>
    <row r="47" spans="1:30" ht="13.5" thickBot="1" x14ac:dyDescent="0.25">
      <c r="A47" s="641" t="s">
        <v>268</v>
      </c>
      <c r="B47" s="642">
        <v>23</v>
      </c>
      <c r="C47" s="643">
        <v>129</v>
      </c>
      <c r="D47" s="649">
        <f t="shared" si="6"/>
        <v>5.6086956521739131</v>
      </c>
      <c r="E47" s="642">
        <v>1231</v>
      </c>
      <c r="F47" s="643">
        <v>34830</v>
      </c>
      <c r="G47" s="649">
        <f t="shared" si="4"/>
        <v>28.294069861900894</v>
      </c>
      <c r="H47" s="645">
        <v>1254</v>
      </c>
      <c r="I47" s="643">
        <v>34959</v>
      </c>
      <c r="J47" s="649">
        <f t="shared" si="5"/>
        <v>27.87799043062201</v>
      </c>
      <c r="N47" s="534"/>
    </row>
    <row r="48" spans="1:30" x14ac:dyDescent="0.2">
      <c r="A48" s="171" t="s">
        <v>429</v>
      </c>
      <c r="B48" s="3"/>
      <c r="C48" s="3"/>
      <c r="D48" s="3"/>
      <c r="G48" s="163"/>
      <c r="J48" s="163"/>
    </row>
    <row r="49" spans="1:10" x14ac:dyDescent="0.2">
      <c r="A49" s="171" t="s">
        <v>474</v>
      </c>
      <c r="B49" s="3"/>
      <c r="C49" s="3"/>
      <c r="D49" s="3"/>
      <c r="G49" s="163"/>
      <c r="J49" s="163"/>
    </row>
    <row r="50" spans="1:10" x14ac:dyDescent="0.2">
      <c r="A50" s="171" t="s">
        <v>205</v>
      </c>
      <c r="B50" s="3"/>
      <c r="C50" s="3"/>
      <c r="D50" s="3"/>
      <c r="G50" s="163"/>
      <c r="I50" s="534"/>
      <c r="J50" s="163"/>
    </row>
    <row r="51" spans="1:10" x14ac:dyDescent="0.2">
      <c r="A51" s="8" t="s">
        <v>227</v>
      </c>
    </row>
    <row r="52" spans="1:10" x14ac:dyDescent="0.2">
      <c r="A52" s="175" t="s">
        <v>624</v>
      </c>
      <c r="B52" s="172"/>
      <c r="C52" s="172"/>
      <c r="D52" s="172"/>
      <c r="E52" s="172"/>
      <c r="F52" s="172"/>
      <c r="G52" s="172"/>
      <c r="H52" s="172"/>
      <c r="I52" s="172"/>
      <c r="J52" s="172"/>
    </row>
    <row r="53" spans="1:10" x14ac:dyDescent="0.2">
      <c r="A53" s="175" t="s">
        <v>682</v>
      </c>
    </row>
  </sheetData>
  <mergeCells count="6">
    <mergeCell ref="E5:G5"/>
    <mergeCell ref="B5:D5"/>
    <mergeCell ref="H5:J5"/>
    <mergeCell ref="B32:D32"/>
    <mergeCell ref="E32:G32"/>
    <mergeCell ref="H32:J32"/>
  </mergeCells>
  <phoneticPr fontId="3" type="noConversion"/>
  <pageMargins left="0.59055118110236227" right="0.59055118110236227" top="1.4173228346456694" bottom="0.98425196850393704" header="0.27559055118110237" footer="0.31496062992125984"/>
  <pageSetup paperSize="9" scale="61" firstPageNumber="2" orientation="landscape" useFirstPageNumber="1" r:id="rId1"/>
  <headerFooter alignWithMargins="0">
    <oddHeader>&amp;R&amp;12Les finances des groupements à fiscalité propre en 2020</oddHeader>
    <oddFooter>&amp;L&amp;12Direction Générale des Collectivités Locales / DESL&amp;C&amp;12&amp;P&amp;RMise en ligne : avril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6"/>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9" ht="18" x14ac:dyDescent="0.25">
      <c r="A1" s="9" t="s">
        <v>649</v>
      </c>
    </row>
    <row r="2" spans="1:9" ht="18" x14ac:dyDescent="0.25">
      <c r="A2" s="9"/>
    </row>
    <row r="3" spans="1:9" ht="16.5" x14ac:dyDescent="0.25">
      <c r="A3" s="88" t="s">
        <v>787</v>
      </c>
    </row>
    <row r="4" spans="1:9" ht="13.5" thickBot="1" x14ac:dyDescent="0.25">
      <c r="A4" s="205"/>
      <c r="I4" s="400" t="s">
        <v>376</v>
      </c>
    </row>
    <row r="5" spans="1:9" x14ac:dyDescent="0.2">
      <c r="A5" s="204" t="s">
        <v>404</v>
      </c>
      <c r="B5" s="482" t="s">
        <v>95</v>
      </c>
      <c r="C5" s="482" t="s">
        <v>535</v>
      </c>
      <c r="D5" s="482" t="s">
        <v>97</v>
      </c>
      <c r="E5" s="482" t="s">
        <v>278</v>
      </c>
      <c r="F5" s="483">
        <v>300000</v>
      </c>
      <c r="G5" s="484" t="s">
        <v>398</v>
      </c>
      <c r="H5" s="484" t="s">
        <v>398</v>
      </c>
      <c r="I5" s="484" t="s">
        <v>389</v>
      </c>
    </row>
    <row r="6" spans="1:9" x14ac:dyDescent="0.2">
      <c r="A6" s="203"/>
      <c r="B6" s="485" t="s">
        <v>35</v>
      </c>
      <c r="C6" s="485" t="s">
        <v>35</v>
      </c>
      <c r="D6" s="485" t="s">
        <v>35</v>
      </c>
      <c r="E6" s="485" t="s">
        <v>35</v>
      </c>
      <c r="F6" s="485" t="s">
        <v>36</v>
      </c>
      <c r="G6" s="486" t="s">
        <v>600</v>
      </c>
      <c r="H6" s="486" t="s">
        <v>293</v>
      </c>
      <c r="I6" s="486" t="s">
        <v>111</v>
      </c>
    </row>
    <row r="7" spans="1:9" ht="13.5" thickBot="1" x14ac:dyDescent="0.25">
      <c r="A7" s="206"/>
      <c r="B7" s="487" t="s">
        <v>534</v>
      </c>
      <c r="C7" s="487" t="s">
        <v>99</v>
      </c>
      <c r="D7" s="487" t="s">
        <v>100</v>
      </c>
      <c r="E7" s="487" t="s">
        <v>279</v>
      </c>
      <c r="F7" s="487" t="s">
        <v>101</v>
      </c>
      <c r="G7" s="488" t="s">
        <v>293</v>
      </c>
      <c r="H7" s="488" t="s">
        <v>101</v>
      </c>
      <c r="I7" s="488" t="s">
        <v>399</v>
      </c>
    </row>
    <row r="9" spans="1:9" x14ac:dyDescent="0.2">
      <c r="A9" s="498" t="s">
        <v>333</v>
      </c>
      <c r="B9" s="499">
        <v>5.0370369999999998</v>
      </c>
      <c r="C9" s="499">
        <v>101.0234</v>
      </c>
      <c r="D9" s="499">
        <v>856.99132899999995</v>
      </c>
      <c r="E9" s="499">
        <v>1390.201014</v>
      </c>
      <c r="F9" s="499">
        <v>105.968029</v>
      </c>
      <c r="G9" s="500">
        <v>963.05176600000004</v>
      </c>
      <c r="H9" s="500">
        <v>1496.169044</v>
      </c>
      <c r="I9" s="500">
        <v>2459.2208089999999</v>
      </c>
    </row>
    <row r="10" spans="1:9" x14ac:dyDescent="0.2">
      <c r="A10" s="478" t="s">
        <v>334</v>
      </c>
      <c r="B10" s="490">
        <v>4.7633799999999997</v>
      </c>
      <c r="C10" s="490">
        <v>95.443370999999999</v>
      </c>
      <c r="D10" s="490">
        <v>826.18167500000004</v>
      </c>
      <c r="E10" s="490">
        <v>1323.614317</v>
      </c>
      <c r="F10" s="490">
        <v>100.056606</v>
      </c>
      <c r="G10" s="267">
        <v>926.38842499999998</v>
      </c>
      <c r="H10" s="267">
        <v>1423.6709229999999</v>
      </c>
      <c r="I10" s="267">
        <v>2350.0593480000002</v>
      </c>
    </row>
    <row r="11" spans="1:9" x14ac:dyDescent="0.2">
      <c r="A11" s="479" t="s">
        <v>335</v>
      </c>
      <c r="B11" s="491">
        <v>0.27365699999999998</v>
      </c>
      <c r="C11" s="491">
        <v>3.1673710000000002</v>
      </c>
      <c r="D11" s="491">
        <v>30.198150999999999</v>
      </c>
      <c r="E11" s="491">
        <v>51.327677999999999</v>
      </c>
      <c r="F11" s="491">
        <v>4.9285750000000004</v>
      </c>
      <c r="G11" s="492">
        <v>33.639178000000001</v>
      </c>
      <c r="H11" s="492">
        <v>56.256253000000001</v>
      </c>
      <c r="I11" s="492">
        <v>89.895431000000002</v>
      </c>
    </row>
    <row r="12" spans="1:9" x14ac:dyDescent="0.2">
      <c r="A12" s="478" t="s">
        <v>774</v>
      </c>
      <c r="B12" s="490" t="s">
        <v>84</v>
      </c>
      <c r="C12" s="490">
        <v>7.7377000000000001E-2</v>
      </c>
      <c r="D12" s="490">
        <v>0.59784999999999999</v>
      </c>
      <c r="E12" s="490">
        <v>1.9148909999999999</v>
      </c>
      <c r="F12" s="490">
        <v>0.98284800000000005</v>
      </c>
      <c r="G12" s="267">
        <v>0.67522700000000002</v>
      </c>
      <c r="H12" s="267">
        <v>2.8977390000000001</v>
      </c>
      <c r="I12" s="267">
        <v>3.5729660000000001</v>
      </c>
    </row>
    <row r="13" spans="1:9" x14ac:dyDescent="0.2">
      <c r="A13" s="477" t="s">
        <v>336</v>
      </c>
      <c r="B13" s="501">
        <v>1.4898469999999999</v>
      </c>
      <c r="C13" s="501">
        <v>15.861653</v>
      </c>
      <c r="D13" s="501">
        <v>165.05253200000001</v>
      </c>
      <c r="E13" s="501">
        <v>290.85072300000002</v>
      </c>
      <c r="F13" s="501">
        <v>24.598122</v>
      </c>
      <c r="G13" s="502">
        <v>182.404031</v>
      </c>
      <c r="H13" s="502">
        <v>315.44884400000001</v>
      </c>
      <c r="I13" s="502">
        <v>497.85287599999998</v>
      </c>
    </row>
    <row r="14" spans="1:9" x14ac:dyDescent="0.2">
      <c r="A14" s="478" t="s">
        <v>337</v>
      </c>
      <c r="B14" s="490">
        <v>0.142237</v>
      </c>
      <c r="C14" s="490">
        <v>0.10630199999999999</v>
      </c>
      <c r="D14" s="490">
        <v>11.582364999999999</v>
      </c>
      <c r="E14" s="490">
        <v>33.199995000000001</v>
      </c>
      <c r="F14" s="490">
        <v>15.1465</v>
      </c>
      <c r="G14" s="267">
        <v>11.830904</v>
      </c>
      <c r="H14" s="267">
        <v>48.346494999999997</v>
      </c>
      <c r="I14" s="267">
        <v>60.177399000000001</v>
      </c>
    </row>
    <row r="15" spans="1:9" x14ac:dyDescent="0.2">
      <c r="A15" s="479" t="s">
        <v>338</v>
      </c>
      <c r="B15" s="491">
        <v>1.0600799999999999</v>
      </c>
      <c r="C15" s="491">
        <v>15.511602</v>
      </c>
      <c r="D15" s="491">
        <v>148.02144699999999</v>
      </c>
      <c r="E15" s="491">
        <v>237.91668899999999</v>
      </c>
      <c r="F15" s="491">
        <v>9.2619009999999999</v>
      </c>
      <c r="G15" s="492">
        <v>164.593129</v>
      </c>
      <c r="H15" s="492">
        <v>247.17859100000001</v>
      </c>
      <c r="I15" s="492">
        <v>411.77171900000002</v>
      </c>
    </row>
    <row r="16" spans="1:9" x14ac:dyDescent="0.2">
      <c r="A16" s="478" t="s">
        <v>339</v>
      </c>
      <c r="B16" s="490">
        <v>0.196044</v>
      </c>
      <c r="C16" s="490">
        <v>0.24374799999999999</v>
      </c>
      <c r="D16" s="490">
        <v>2.532273</v>
      </c>
      <c r="E16" s="490">
        <v>6.7913420000000002</v>
      </c>
      <c r="F16" s="490">
        <v>0.18972</v>
      </c>
      <c r="G16" s="267">
        <v>2.9720659999999999</v>
      </c>
      <c r="H16" s="267">
        <v>6.9810619999999997</v>
      </c>
      <c r="I16" s="267">
        <v>9.9531270000000003</v>
      </c>
    </row>
    <row r="17" spans="1:9" x14ac:dyDescent="0.2">
      <c r="A17" s="493" t="s">
        <v>340</v>
      </c>
      <c r="B17" s="491">
        <v>9.1485999999999998E-2</v>
      </c>
      <c r="C17" s="491" t="s">
        <v>84</v>
      </c>
      <c r="D17" s="491">
        <v>2.9163839999999999</v>
      </c>
      <c r="E17" s="491">
        <v>5.9891350000000001</v>
      </c>
      <c r="F17" s="491" t="s">
        <v>84</v>
      </c>
      <c r="G17" s="492">
        <v>3.00787</v>
      </c>
      <c r="H17" s="492">
        <v>5.9891350000000001</v>
      </c>
      <c r="I17" s="492">
        <v>8.9970049999999997</v>
      </c>
    </row>
    <row r="18" spans="1:9" x14ac:dyDescent="0.2">
      <c r="A18" s="503" t="s">
        <v>341</v>
      </c>
      <c r="B18" s="504">
        <v>4.1591870000000002</v>
      </c>
      <c r="C18" s="504">
        <v>21.645589000000001</v>
      </c>
      <c r="D18" s="504">
        <v>98.398505</v>
      </c>
      <c r="E18" s="504">
        <v>165.93231900000001</v>
      </c>
      <c r="F18" s="504">
        <v>14.909798</v>
      </c>
      <c r="G18" s="505">
        <v>124.203282</v>
      </c>
      <c r="H18" s="505">
        <v>180.842117</v>
      </c>
      <c r="I18" s="505">
        <v>305.04539899999997</v>
      </c>
    </row>
    <row r="19" spans="1:9" x14ac:dyDescent="0.2">
      <c r="A19" s="479" t="s">
        <v>391</v>
      </c>
      <c r="B19" s="491">
        <v>0.27705000000000002</v>
      </c>
      <c r="C19" s="491">
        <v>0.90560399999999996</v>
      </c>
      <c r="D19" s="491">
        <v>8.2210680000000007</v>
      </c>
      <c r="E19" s="491">
        <v>4.2903840000000004</v>
      </c>
      <c r="F19" s="491" t="s">
        <v>84</v>
      </c>
      <c r="G19" s="492">
        <v>9.4037220000000001</v>
      </c>
      <c r="H19" s="492">
        <v>4.2903840000000004</v>
      </c>
      <c r="I19" s="492">
        <v>13.694106</v>
      </c>
    </row>
    <row r="20" spans="1:9" x14ac:dyDescent="0.2">
      <c r="A20" s="478" t="s">
        <v>343</v>
      </c>
      <c r="B20" s="490">
        <v>3.1341770000000002</v>
      </c>
      <c r="C20" s="490">
        <v>6.7737740000000004</v>
      </c>
      <c r="D20" s="490">
        <v>44.794662000000002</v>
      </c>
      <c r="E20" s="490">
        <v>31.185199000000001</v>
      </c>
      <c r="F20" s="490">
        <v>4.3155219999999996</v>
      </c>
      <c r="G20" s="267">
        <v>54.702612999999999</v>
      </c>
      <c r="H20" s="267">
        <v>35.500720999999999</v>
      </c>
      <c r="I20" s="267">
        <v>90.203334999999996</v>
      </c>
    </row>
    <row r="21" spans="1:9" x14ac:dyDescent="0.2">
      <c r="A21" s="493" t="s">
        <v>344</v>
      </c>
      <c r="B21" s="491" t="s">
        <v>84</v>
      </c>
      <c r="C21" s="491" t="s">
        <v>84</v>
      </c>
      <c r="D21" s="491">
        <v>0.97065199999999996</v>
      </c>
      <c r="E21" s="491">
        <v>2.5966399999999998</v>
      </c>
      <c r="F21" s="491">
        <v>0.88756999999999997</v>
      </c>
      <c r="G21" s="492">
        <v>0.97065199999999996</v>
      </c>
      <c r="H21" s="492">
        <v>3.48421</v>
      </c>
      <c r="I21" s="492">
        <v>4.4548620000000003</v>
      </c>
    </row>
    <row r="22" spans="1:9" x14ac:dyDescent="0.2">
      <c r="A22" s="478" t="s">
        <v>345</v>
      </c>
      <c r="B22" s="490" t="s">
        <v>84</v>
      </c>
      <c r="C22" s="490">
        <v>4.8531550000000001</v>
      </c>
      <c r="D22" s="490">
        <v>15.221852</v>
      </c>
      <c r="E22" s="490">
        <v>55.798614000000001</v>
      </c>
      <c r="F22" s="490">
        <v>7.6400129999999997</v>
      </c>
      <c r="G22" s="267">
        <v>20.075008</v>
      </c>
      <c r="H22" s="267">
        <v>63.438626999999997</v>
      </c>
      <c r="I22" s="267">
        <v>83.513634999999994</v>
      </c>
    </row>
    <row r="23" spans="1:9" x14ac:dyDescent="0.2">
      <c r="A23" s="479" t="s">
        <v>346</v>
      </c>
      <c r="B23" s="491">
        <v>0.67743299999999995</v>
      </c>
      <c r="C23" s="491">
        <v>8.5347559999999998</v>
      </c>
      <c r="D23" s="491">
        <v>12.825041000000001</v>
      </c>
      <c r="E23" s="491">
        <v>58.992601999999998</v>
      </c>
      <c r="F23" s="491">
        <v>1.884444</v>
      </c>
      <c r="G23" s="492">
        <v>22.037230000000001</v>
      </c>
      <c r="H23" s="492">
        <v>60.877045000000003</v>
      </c>
      <c r="I23" s="492">
        <v>82.914276000000001</v>
      </c>
    </row>
    <row r="24" spans="1:9" x14ac:dyDescent="0.2">
      <c r="A24" s="478" t="s">
        <v>347</v>
      </c>
      <c r="B24" s="490">
        <v>7.0527000000000006E-2</v>
      </c>
      <c r="C24" s="490">
        <v>0.57829900000000001</v>
      </c>
      <c r="D24" s="490">
        <v>16.360923</v>
      </c>
      <c r="E24" s="490">
        <v>13.068879000000001</v>
      </c>
      <c r="F24" s="490">
        <v>0.18225</v>
      </c>
      <c r="G24" s="267">
        <v>17.00975</v>
      </c>
      <c r="H24" s="267">
        <v>13.251129000000001</v>
      </c>
      <c r="I24" s="267">
        <v>30.260878999999999</v>
      </c>
    </row>
    <row r="25" spans="1:9" x14ac:dyDescent="0.2">
      <c r="A25" s="477" t="s">
        <v>348</v>
      </c>
      <c r="B25" s="501">
        <v>4.2278409999999997</v>
      </c>
      <c r="C25" s="501">
        <v>38.017952999999999</v>
      </c>
      <c r="D25" s="501">
        <v>247.860478</v>
      </c>
      <c r="E25" s="501">
        <v>533.33984799999996</v>
      </c>
      <c r="F25" s="501">
        <v>75.381072000000003</v>
      </c>
      <c r="G25" s="502">
        <v>290.10627199999999</v>
      </c>
      <c r="H25" s="502">
        <v>608.72092099999998</v>
      </c>
      <c r="I25" s="502">
        <v>898.82719299999997</v>
      </c>
    </row>
    <row r="26" spans="1:9" s="47" customFormat="1" x14ac:dyDescent="0.2">
      <c r="A26" s="481" t="s">
        <v>392</v>
      </c>
      <c r="B26" s="494" t="s">
        <v>84</v>
      </c>
      <c r="C26" s="494">
        <v>5.8821659999999998</v>
      </c>
      <c r="D26" s="494">
        <v>13.492717000000001</v>
      </c>
      <c r="E26" s="494">
        <v>36.709164000000001</v>
      </c>
      <c r="F26" s="494">
        <v>4.0142910000000001</v>
      </c>
      <c r="G26" s="495">
        <v>19.374883000000001</v>
      </c>
      <c r="H26" s="495">
        <v>40.723455000000001</v>
      </c>
      <c r="I26" s="495">
        <v>60.098337999999998</v>
      </c>
    </row>
    <row r="27" spans="1:9" s="7" customFormat="1" x14ac:dyDescent="0.2">
      <c r="A27" s="479" t="s">
        <v>349</v>
      </c>
      <c r="B27" s="491">
        <v>2.7064569999999999</v>
      </c>
      <c r="C27" s="491">
        <v>16.870898</v>
      </c>
      <c r="D27" s="491">
        <v>135.79617999999999</v>
      </c>
      <c r="E27" s="491">
        <v>306.531474</v>
      </c>
      <c r="F27" s="491">
        <v>52.782767</v>
      </c>
      <c r="G27" s="492">
        <v>155.373535</v>
      </c>
      <c r="H27" s="492">
        <v>359.31424099999998</v>
      </c>
      <c r="I27" s="492">
        <v>514.68777699999998</v>
      </c>
    </row>
    <row r="28" spans="1:9" x14ac:dyDescent="0.2">
      <c r="A28" s="481" t="s">
        <v>350</v>
      </c>
      <c r="B28" s="494">
        <v>1.5213840000000001</v>
      </c>
      <c r="C28" s="494">
        <v>13.302495</v>
      </c>
      <c r="D28" s="494">
        <v>98.570170000000005</v>
      </c>
      <c r="E28" s="494">
        <v>185.15543600000001</v>
      </c>
      <c r="F28" s="494">
        <v>18.584014</v>
      </c>
      <c r="G28" s="495">
        <v>113.394049</v>
      </c>
      <c r="H28" s="495">
        <v>203.73944900000001</v>
      </c>
      <c r="I28" s="495">
        <v>317.13349899999997</v>
      </c>
    </row>
    <row r="29" spans="1:9" s="47" customFormat="1" x14ac:dyDescent="0.2">
      <c r="A29" s="477" t="s">
        <v>351</v>
      </c>
      <c r="B29" s="501">
        <v>3.947829</v>
      </c>
      <c r="C29" s="501">
        <v>51.834850000000003</v>
      </c>
      <c r="D29" s="501">
        <v>406.26032300000003</v>
      </c>
      <c r="E29" s="501">
        <v>490.305902</v>
      </c>
      <c r="F29" s="501">
        <v>42.604115999999998</v>
      </c>
      <c r="G29" s="502">
        <v>462.043001</v>
      </c>
      <c r="H29" s="502">
        <v>532.91001900000003</v>
      </c>
      <c r="I29" s="502">
        <v>994.95302000000004</v>
      </c>
    </row>
    <row r="30" spans="1:9" x14ac:dyDescent="0.2">
      <c r="A30" s="478" t="s">
        <v>393</v>
      </c>
      <c r="B30" s="490">
        <v>0.13097200000000001</v>
      </c>
      <c r="C30" s="490">
        <v>3.9070369999999999</v>
      </c>
      <c r="D30" s="490">
        <v>14.064757</v>
      </c>
      <c r="E30" s="490">
        <v>50.640754999999999</v>
      </c>
      <c r="F30" s="490">
        <v>0.386407</v>
      </c>
      <c r="G30" s="267">
        <v>18.102765000000002</v>
      </c>
      <c r="H30" s="267">
        <v>51.027161999999997</v>
      </c>
      <c r="I30" s="267">
        <v>69.129926999999995</v>
      </c>
    </row>
    <row r="31" spans="1:9" s="7" customFormat="1" x14ac:dyDescent="0.2">
      <c r="A31" s="479" t="s">
        <v>352</v>
      </c>
      <c r="B31" s="491">
        <v>3.5441150000000001</v>
      </c>
      <c r="C31" s="491">
        <v>32.105890000000002</v>
      </c>
      <c r="D31" s="491">
        <v>304.19052699999997</v>
      </c>
      <c r="E31" s="491">
        <v>381.58724999999998</v>
      </c>
      <c r="F31" s="491">
        <v>39.824150000000003</v>
      </c>
      <c r="G31" s="492">
        <v>339.84053299999999</v>
      </c>
      <c r="H31" s="492">
        <v>421.41140000000001</v>
      </c>
      <c r="I31" s="492">
        <v>761.25193200000001</v>
      </c>
    </row>
    <row r="32" spans="1:9" s="47" customFormat="1" x14ac:dyDescent="0.2">
      <c r="A32" s="478" t="s">
        <v>353</v>
      </c>
      <c r="B32" s="490">
        <v>0.27274199999999998</v>
      </c>
      <c r="C32" s="490">
        <v>14.794157</v>
      </c>
      <c r="D32" s="490">
        <v>87.996602999999993</v>
      </c>
      <c r="E32" s="490">
        <v>45.063205000000004</v>
      </c>
      <c r="F32" s="490">
        <v>2.3935599999999999</v>
      </c>
      <c r="G32" s="267">
        <v>103.063502</v>
      </c>
      <c r="H32" s="267">
        <v>47.456764999999997</v>
      </c>
      <c r="I32" s="267">
        <v>150.52026699999999</v>
      </c>
    </row>
    <row r="33" spans="1:9" s="47" customFormat="1" x14ac:dyDescent="0.2">
      <c r="A33" s="479" t="s">
        <v>646</v>
      </c>
      <c r="B33" s="491" t="s">
        <v>84</v>
      </c>
      <c r="C33" s="491" t="s">
        <v>84</v>
      </c>
      <c r="D33" s="491" t="s">
        <v>84</v>
      </c>
      <c r="E33" s="491">
        <v>9.8863999999999994E-2</v>
      </c>
      <c r="F33" s="491" t="s">
        <v>84</v>
      </c>
      <c r="G33" s="492" t="s">
        <v>84</v>
      </c>
      <c r="H33" s="492">
        <v>9.8863999999999994E-2</v>
      </c>
      <c r="I33" s="492">
        <v>9.8863999999999994E-2</v>
      </c>
    </row>
    <row r="34" spans="1:9" s="7" customFormat="1" x14ac:dyDescent="0.2">
      <c r="A34" s="503" t="s">
        <v>354</v>
      </c>
      <c r="B34" s="504">
        <v>3.3150979999999999</v>
      </c>
      <c r="C34" s="504">
        <v>44.619475999999999</v>
      </c>
      <c r="D34" s="504">
        <v>305.792891</v>
      </c>
      <c r="E34" s="504">
        <v>333.55837700000001</v>
      </c>
      <c r="F34" s="504">
        <v>27.740413</v>
      </c>
      <c r="G34" s="505">
        <v>353.727465</v>
      </c>
      <c r="H34" s="505">
        <v>361.29879</v>
      </c>
      <c r="I34" s="505">
        <v>715.02625499999999</v>
      </c>
    </row>
    <row r="35" spans="1:9" s="7" customFormat="1" x14ac:dyDescent="0.2">
      <c r="A35" s="479" t="s">
        <v>394</v>
      </c>
      <c r="B35" s="491">
        <v>0.21479300000000001</v>
      </c>
      <c r="C35" s="491">
        <v>3.639354</v>
      </c>
      <c r="D35" s="491">
        <v>41.455522000000002</v>
      </c>
      <c r="E35" s="491">
        <v>54.828006000000002</v>
      </c>
      <c r="F35" s="491">
        <v>4.1205020000000001</v>
      </c>
      <c r="G35" s="492">
        <v>45.309669</v>
      </c>
      <c r="H35" s="492">
        <v>58.948507999999997</v>
      </c>
      <c r="I35" s="492">
        <v>104.258177</v>
      </c>
    </row>
    <row r="36" spans="1:9" x14ac:dyDescent="0.2">
      <c r="A36" s="481" t="s">
        <v>355</v>
      </c>
      <c r="B36" s="494">
        <v>0.01</v>
      </c>
      <c r="C36" s="494">
        <v>1.4237169999999999</v>
      </c>
      <c r="D36" s="494">
        <v>8.2642159999999993</v>
      </c>
      <c r="E36" s="494">
        <v>4.564692</v>
      </c>
      <c r="F36" s="494">
        <v>1.4555E-2</v>
      </c>
      <c r="G36" s="495">
        <v>9.6979330000000008</v>
      </c>
      <c r="H36" s="495">
        <v>4.5792469999999996</v>
      </c>
      <c r="I36" s="495">
        <v>14.277181000000001</v>
      </c>
    </row>
    <row r="37" spans="1:9" x14ac:dyDescent="0.2">
      <c r="A37" s="480" t="s">
        <v>596</v>
      </c>
      <c r="B37" s="491">
        <v>2.5821930000000002</v>
      </c>
      <c r="C37" s="491">
        <v>33.396464999999999</v>
      </c>
      <c r="D37" s="491">
        <v>161.97523100000001</v>
      </c>
      <c r="E37" s="491">
        <v>161.13052500000001</v>
      </c>
      <c r="F37" s="491">
        <v>14.961098</v>
      </c>
      <c r="G37" s="492">
        <v>197.953889</v>
      </c>
      <c r="H37" s="492">
        <v>176.091623</v>
      </c>
      <c r="I37" s="492">
        <v>374.04551300000003</v>
      </c>
    </row>
    <row r="38" spans="1:9" x14ac:dyDescent="0.2">
      <c r="A38" s="481" t="s">
        <v>356</v>
      </c>
      <c r="B38" s="490" t="s">
        <v>84</v>
      </c>
      <c r="C38" s="490" t="s">
        <v>84</v>
      </c>
      <c r="D38" s="490">
        <v>1.7373510000000001</v>
      </c>
      <c r="E38" s="490">
        <v>9.9253999999999995E-2</v>
      </c>
      <c r="F38" s="490">
        <v>0.224244</v>
      </c>
      <c r="G38" s="267">
        <v>1.7373510000000001</v>
      </c>
      <c r="H38" s="267">
        <v>0.32349899999999998</v>
      </c>
      <c r="I38" s="267">
        <v>2.0608490000000002</v>
      </c>
    </row>
    <row r="39" spans="1:9" x14ac:dyDescent="0.2">
      <c r="A39" s="480" t="s">
        <v>357</v>
      </c>
      <c r="B39" s="496">
        <v>3.7199999999999997E-2</v>
      </c>
      <c r="C39" s="496">
        <v>1.6268069999999999</v>
      </c>
      <c r="D39" s="496">
        <v>9.3725880000000004</v>
      </c>
      <c r="E39" s="496">
        <v>42.344399000000003</v>
      </c>
      <c r="F39" s="496">
        <v>0.482512</v>
      </c>
      <c r="G39" s="497">
        <v>11.036595</v>
      </c>
      <c r="H39" s="497">
        <v>42.826911000000003</v>
      </c>
      <c r="I39" s="497">
        <v>53.863506000000001</v>
      </c>
    </row>
    <row r="40" spans="1:9" s="47" customFormat="1" x14ac:dyDescent="0.2">
      <c r="A40" s="481" t="s">
        <v>358</v>
      </c>
      <c r="B40" s="494">
        <v>0.47091300000000003</v>
      </c>
      <c r="C40" s="494">
        <v>3.8967960000000001</v>
      </c>
      <c r="D40" s="494">
        <v>82.619187999999994</v>
      </c>
      <c r="E40" s="494">
        <v>69.552807000000001</v>
      </c>
      <c r="F40" s="494">
        <v>7.9375020000000003</v>
      </c>
      <c r="G40" s="495">
        <v>86.986896999999999</v>
      </c>
      <c r="H40" s="495">
        <v>77.490308999999996</v>
      </c>
      <c r="I40" s="495">
        <v>164.477205</v>
      </c>
    </row>
    <row r="41" spans="1:9" s="7" customFormat="1" x14ac:dyDescent="0.2">
      <c r="A41" s="506" t="s">
        <v>409</v>
      </c>
      <c r="B41" s="507" t="s">
        <v>84</v>
      </c>
      <c r="C41" s="507">
        <v>4.9344720000000004</v>
      </c>
      <c r="D41" s="507">
        <v>66.677628999999996</v>
      </c>
      <c r="E41" s="507">
        <v>147.13285999999999</v>
      </c>
      <c r="F41" s="507">
        <v>11.895353</v>
      </c>
      <c r="G41" s="508">
        <v>71.612099999999998</v>
      </c>
      <c r="H41" s="508">
        <v>159.02821399999999</v>
      </c>
      <c r="I41" s="508">
        <v>230.64031399999999</v>
      </c>
    </row>
    <row r="42" spans="1:9" x14ac:dyDescent="0.2">
      <c r="A42" s="481" t="s">
        <v>395</v>
      </c>
      <c r="B42" s="494" t="s">
        <v>84</v>
      </c>
      <c r="C42" s="494">
        <v>2.9446810000000001</v>
      </c>
      <c r="D42" s="494">
        <v>41.950468999999998</v>
      </c>
      <c r="E42" s="494">
        <v>86.177329999999998</v>
      </c>
      <c r="F42" s="494">
        <v>8.7473989999999997</v>
      </c>
      <c r="G42" s="495">
        <v>44.895149000000004</v>
      </c>
      <c r="H42" s="495">
        <v>94.924728999999999</v>
      </c>
      <c r="I42" s="495">
        <v>139.81987799999999</v>
      </c>
    </row>
    <row r="43" spans="1:9" s="47" customFormat="1" x14ac:dyDescent="0.2">
      <c r="A43" s="480" t="s">
        <v>467</v>
      </c>
      <c r="B43" s="496" t="s">
        <v>84</v>
      </c>
      <c r="C43" s="496">
        <v>1.988291</v>
      </c>
      <c r="D43" s="496">
        <v>24.727160000000001</v>
      </c>
      <c r="E43" s="496">
        <v>53.232154000000001</v>
      </c>
      <c r="F43" s="496">
        <v>3.1479550000000001</v>
      </c>
      <c r="G43" s="497">
        <v>26.715451000000002</v>
      </c>
      <c r="H43" s="497">
        <v>56.380108</v>
      </c>
      <c r="I43" s="497">
        <v>83.095560000000006</v>
      </c>
    </row>
    <row r="44" spans="1:9" s="7" customFormat="1" x14ac:dyDescent="0.2">
      <c r="A44" s="509" t="s">
        <v>359</v>
      </c>
      <c r="B44" s="510">
        <v>16.127856000000001</v>
      </c>
      <c r="C44" s="510">
        <v>101.457292</v>
      </c>
      <c r="D44" s="510">
        <v>1104.193542</v>
      </c>
      <c r="E44" s="510">
        <v>2040.7008949999999</v>
      </c>
      <c r="F44" s="510">
        <v>324.172912</v>
      </c>
      <c r="G44" s="511">
        <v>1221.778691</v>
      </c>
      <c r="H44" s="511">
        <v>2364.8738069999999</v>
      </c>
      <c r="I44" s="511">
        <v>3586.6524979999999</v>
      </c>
    </row>
    <row r="45" spans="1:9" x14ac:dyDescent="0.2">
      <c r="A45" s="480" t="s">
        <v>396</v>
      </c>
      <c r="B45" s="496">
        <v>6.7759850000000004</v>
      </c>
      <c r="C45" s="496">
        <v>10.241758000000001</v>
      </c>
      <c r="D45" s="496">
        <v>136.776726</v>
      </c>
      <c r="E45" s="496">
        <v>273.01129700000001</v>
      </c>
      <c r="F45" s="496">
        <v>27.169419000000001</v>
      </c>
      <c r="G45" s="497">
        <v>153.79446899999999</v>
      </c>
      <c r="H45" s="497">
        <v>300.18071600000002</v>
      </c>
      <c r="I45" s="497">
        <v>453.97518500000001</v>
      </c>
    </row>
    <row r="46" spans="1:9" s="7" customFormat="1" x14ac:dyDescent="0.2">
      <c r="A46" s="481" t="s">
        <v>360</v>
      </c>
      <c r="B46" s="494">
        <v>0.61117999999999995</v>
      </c>
      <c r="C46" s="494">
        <v>8.2258820000000004</v>
      </c>
      <c r="D46" s="494">
        <v>80.335515999999998</v>
      </c>
      <c r="E46" s="494">
        <v>142.35142400000001</v>
      </c>
      <c r="F46" s="494">
        <v>36.752454</v>
      </c>
      <c r="G46" s="495">
        <v>89.172578000000001</v>
      </c>
      <c r="H46" s="495">
        <v>179.10387800000001</v>
      </c>
      <c r="I46" s="495">
        <v>268.276456</v>
      </c>
    </row>
    <row r="47" spans="1:9" x14ac:dyDescent="0.2">
      <c r="A47" s="480" t="s">
        <v>361</v>
      </c>
      <c r="B47" s="496">
        <v>3.8795359999999999</v>
      </c>
      <c r="C47" s="496">
        <v>60.882384999999999</v>
      </c>
      <c r="D47" s="496">
        <v>624.61232099999995</v>
      </c>
      <c r="E47" s="496">
        <v>1189.5052009999999</v>
      </c>
      <c r="F47" s="496">
        <v>188.75552099999999</v>
      </c>
      <c r="G47" s="497">
        <v>689.37424199999998</v>
      </c>
      <c r="H47" s="497">
        <v>1378.2607210000001</v>
      </c>
      <c r="I47" s="497">
        <v>2067.6349639999999</v>
      </c>
    </row>
    <row r="48" spans="1:9" s="47" customFormat="1" x14ac:dyDescent="0.2">
      <c r="A48" s="478" t="s">
        <v>362</v>
      </c>
      <c r="B48" s="490">
        <v>1.0675399999999999</v>
      </c>
      <c r="C48" s="490">
        <v>1.11642</v>
      </c>
      <c r="D48" s="490">
        <v>21.157316999999999</v>
      </c>
      <c r="E48" s="490">
        <v>52.424911000000002</v>
      </c>
      <c r="F48" s="490">
        <v>23.008732999999999</v>
      </c>
      <c r="G48" s="267">
        <v>23.341276000000001</v>
      </c>
      <c r="H48" s="267">
        <v>75.433644000000001</v>
      </c>
      <c r="I48" s="267">
        <v>98.774919999999995</v>
      </c>
    </row>
    <row r="49" spans="1:9" s="47" customFormat="1" x14ac:dyDescent="0.2">
      <c r="A49" s="479" t="s">
        <v>363</v>
      </c>
      <c r="B49" s="491">
        <v>0.72701199999999999</v>
      </c>
      <c r="C49" s="491">
        <v>1.54742</v>
      </c>
      <c r="D49" s="491">
        <v>29.560375000000001</v>
      </c>
      <c r="E49" s="491">
        <v>38.971024999999997</v>
      </c>
      <c r="F49" s="491">
        <v>14.284579000000001</v>
      </c>
      <c r="G49" s="492">
        <v>31.834807000000001</v>
      </c>
      <c r="H49" s="492">
        <v>53.255603999999998</v>
      </c>
      <c r="I49" s="492">
        <v>85.090410000000006</v>
      </c>
    </row>
    <row r="50" spans="1:9" s="47" customFormat="1" x14ac:dyDescent="0.2">
      <c r="A50" s="478" t="s">
        <v>364</v>
      </c>
      <c r="B50" s="490">
        <v>3.0666039999999999</v>
      </c>
      <c r="C50" s="490">
        <v>13.107149</v>
      </c>
      <c r="D50" s="490">
        <v>211.45546899999999</v>
      </c>
      <c r="E50" s="490">
        <v>311.13400799999999</v>
      </c>
      <c r="F50" s="490">
        <v>34.202205999999997</v>
      </c>
      <c r="G50" s="267">
        <v>227.629222</v>
      </c>
      <c r="H50" s="267">
        <v>345.33621399999998</v>
      </c>
      <c r="I50" s="267">
        <v>572.96543599999995</v>
      </c>
    </row>
    <row r="51" spans="1:9" s="7" customFormat="1" x14ac:dyDescent="0.2">
      <c r="A51" s="477" t="s">
        <v>365</v>
      </c>
      <c r="B51" s="501">
        <v>2.9718369999999998</v>
      </c>
      <c r="C51" s="501">
        <v>34.182113999999999</v>
      </c>
      <c r="D51" s="501">
        <v>361.32317499999999</v>
      </c>
      <c r="E51" s="501">
        <v>651.38384799999994</v>
      </c>
      <c r="F51" s="501">
        <v>92.891649000000001</v>
      </c>
      <c r="G51" s="502">
        <v>398.477125</v>
      </c>
      <c r="H51" s="502">
        <v>744.27549699999997</v>
      </c>
      <c r="I51" s="502">
        <v>1142.752622</v>
      </c>
    </row>
    <row r="52" spans="1:9" s="7" customFormat="1" x14ac:dyDescent="0.2">
      <c r="A52" s="478" t="s">
        <v>397</v>
      </c>
      <c r="B52" s="490" t="s">
        <v>84</v>
      </c>
      <c r="C52" s="490" t="s">
        <v>84</v>
      </c>
      <c r="D52" s="490">
        <v>0.42402600000000001</v>
      </c>
      <c r="E52" s="490" t="s">
        <v>84</v>
      </c>
      <c r="F52" s="490" t="s">
        <v>84</v>
      </c>
      <c r="G52" s="267">
        <v>0.42402600000000001</v>
      </c>
      <c r="H52" s="267" t="s">
        <v>84</v>
      </c>
      <c r="I52" s="267">
        <v>0.42402600000000001</v>
      </c>
    </row>
    <row r="53" spans="1:9" x14ac:dyDescent="0.2">
      <c r="A53" s="479" t="s">
        <v>366</v>
      </c>
      <c r="B53" s="491">
        <v>0.109366</v>
      </c>
      <c r="C53" s="491">
        <v>3.2466050000000002</v>
      </c>
      <c r="D53" s="491">
        <v>28.587758999999998</v>
      </c>
      <c r="E53" s="491">
        <v>45.773865000000001</v>
      </c>
      <c r="F53" s="491" t="s">
        <v>84</v>
      </c>
      <c r="G53" s="492">
        <v>31.943729999999999</v>
      </c>
      <c r="H53" s="492">
        <v>45.773865000000001</v>
      </c>
      <c r="I53" s="492">
        <v>77.717595000000003</v>
      </c>
    </row>
    <row r="54" spans="1:9" s="47" customFormat="1" x14ac:dyDescent="0.2">
      <c r="A54" s="478" t="s">
        <v>367</v>
      </c>
      <c r="B54" s="490" t="s">
        <v>84</v>
      </c>
      <c r="C54" s="490">
        <v>7.6935339999999997</v>
      </c>
      <c r="D54" s="490">
        <v>152.52414200000001</v>
      </c>
      <c r="E54" s="490">
        <v>377.26671599999997</v>
      </c>
      <c r="F54" s="490">
        <v>49.289867999999998</v>
      </c>
      <c r="G54" s="267">
        <v>160.21767700000001</v>
      </c>
      <c r="H54" s="267">
        <v>426.55658399999999</v>
      </c>
      <c r="I54" s="267">
        <v>586.77426000000003</v>
      </c>
    </row>
    <row r="55" spans="1:9" s="47" customFormat="1" x14ac:dyDescent="0.2">
      <c r="A55" s="479" t="s">
        <v>368</v>
      </c>
      <c r="B55" s="491">
        <v>2.5605730000000002</v>
      </c>
      <c r="C55" s="491">
        <v>22.769392</v>
      </c>
      <c r="D55" s="491">
        <v>168.768058</v>
      </c>
      <c r="E55" s="491">
        <v>211.79861299999999</v>
      </c>
      <c r="F55" s="491">
        <v>41.760254000000003</v>
      </c>
      <c r="G55" s="492">
        <v>194.09802300000001</v>
      </c>
      <c r="H55" s="492">
        <v>253.55886699999999</v>
      </c>
      <c r="I55" s="492">
        <v>447.65688999999998</v>
      </c>
    </row>
    <row r="56" spans="1:9" s="47" customFormat="1" x14ac:dyDescent="0.2">
      <c r="A56" s="478" t="s">
        <v>369</v>
      </c>
      <c r="B56" s="490">
        <v>0.30189700000000003</v>
      </c>
      <c r="C56" s="490">
        <v>0.472582</v>
      </c>
      <c r="D56" s="490">
        <v>9.0986949999999993</v>
      </c>
      <c r="E56" s="490">
        <v>15.98532</v>
      </c>
      <c r="F56" s="490">
        <v>1.8415269999999999</v>
      </c>
      <c r="G56" s="267">
        <v>9.8731740000000006</v>
      </c>
      <c r="H56" s="267">
        <v>17.826847000000001</v>
      </c>
      <c r="I56" s="267">
        <v>27.700021</v>
      </c>
    </row>
    <row r="57" spans="1:9" x14ac:dyDescent="0.2">
      <c r="A57" s="479" t="s">
        <v>387</v>
      </c>
      <c r="B57" s="491" t="s">
        <v>84</v>
      </c>
      <c r="C57" s="491" t="s">
        <v>84</v>
      </c>
      <c r="D57" s="491">
        <v>1.9204950000000001</v>
      </c>
      <c r="E57" s="491">
        <v>0.559334</v>
      </c>
      <c r="F57" s="491" t="s">
        <v>84</v>
      </c>
      <c r="G57" s="492">
        <v>1.9204950000000001</v>
      </c>
      <c r="H57" s="492">
        <v>0.559334</v>
      </c>
      <c r="I57" s="492">
        <v>2.4798279999999999</v>
      </c>
    </row>
    <row r="58" spans="1:9" s="7" customFormat="1" x14ac:dyDescent="0.2">
      <c r="A58" s="503" t="s">
        <v>370</v>
      </c>
      <c r="B58" s="504">
        <v>0.17367299999999999</v>
      </c>
      <c r="C58" s="504">
        <v>32.688868999999997</v>
      </c>
      <c r="D58" s="504">
        <v>335.72134499999999</v>
      </c>
      <c r="E58" s="504">
        <v>576.66711599999996</v>
      </c>
      <c r="F58" s="504">
        <v>46.456462000000002</v>
      </c>
      <c r="G58" s="505">
        <v>368.583887</v>
      </c>
      <c r="H58" s="505">
        <v>623.12357799999995</v>
      </c>
      <c r="I58" s="505">
        <v>991.70746599999995</v>
      </c>
    </row>
    <row r="59" spans="1:9" s="7" customFormat="1" x14ac:dyDescent="0.2">
      <c r="A59" s="480" t="s">
        <v>468</v>
      </c>
      <c r="B59" s="496" t="s">
        <v>84</v>
      </c>
      <c r="C59" s="496" t="s">
        <v>84</v>
      </c>
      <c r="D59" s="496">
        <v>2.41703</v>
      </c>
      <c r="E59" s="496">
        <v>15.185556999999999</v>
      </c>
      <c r="F59" s="496" t="s">
        <v>84</v>
      </c>
      <c r="G59" s="497">
        <v>2.41703</v>
      </c>
      <c r="H59" s="497">
        <v>15.185556999999999</v>
      </c>
      <c r="I59" s="497">
        <v>17.602587</v>
      </c>
    </row>
    <row r="60" spans="1:9" s="7" customFormat="1" x14ac:dyDescent="0.2">
      <c r="A60" s="481" t="s">
        <v>371</v>
      </c>
      <c r="B60" s="760">
        <v>-0.30598700000000001</v>
      </c>
      <c r="C60" s="760">
        <v>18.954284999999999</v>
      </c>
      <c r="D60" s="760">
        <v>204.01515699999999</v>
      </c>
      <c r="E60" s="760">
        <v>404.47766999999999</v>
      </c>
      <c r="F60" s="760">
        <v>36.747795000000004</v>
      </c>
      <c r="G60" s="761">
        <v>222.663454</v>
      </c>
      <c r="H60" s="761">
        <v>441.22546499999999</v>
      </c>
      <c r="I60" s="761">
        <v>663.88891899999999</v>
      </c>
    </row>
    <row r="61" spans="1:9" s="7" customFormat="1" x14ac:dyDescent="0.2">
      <c r="A61" s="754" t="s">
        <v>372</v>
      </c>
      <c r="B61" s="496">
        <v>0.124404</v>
      </c>
      <c r="C61" s="496">
        <v>2.8983999999999999E-2</v>
      </c>
      <c r="D61" s="496">
        <v>4.0947310000000003</v>
      </c>
      <c r="E61" s="496">
        <v>2.48434</v>
      </c>
      <c r="F61" s="496" t="s">
        <v>84</v>
      </c>
      <c r="G61" s="497">
        <v>4.248119</v>
      </c>
      <c r="H61" s="497">
        <v>2.48434</v>
      </c>
      <c r="I61" s="497">
        <v>6.7324590000000004</v>
      </c>
    </row>
    <row r="62" spans="1:9" s="7" customFormat="1" x14ac:dyDescent="0.2">
      <c r="A62" s="481" t="s">
        <v>373</v>
      </c>
      <c r="B62" s="760">
        <v>0.156384</v>
      </c>
      <c r="C62" s="760">
        <v>9.7783850000000001</v>
      </c>
      <c r="D62" s="760">
        <v>109.363044</v>
      </c>
      <c r="E62" s="760">
        <v>114.846447</v>
      </c>
      <c r="F62" s="760">
        <v>3.9103840000000001</v>
      </c>
      <c r="G62" s="761">
        <v>119.297813</v>
      </c>
      <c r="H62" s="761">
        <v>118.75682999999999</v>
      </c>
      <c r="I62" s="761">
        <v>238.054643</v>
      </c>
    </row>
    <row r="63" spans="1:9" s="7" customFormat="1" x14ac:dyDescent="0.2">
      <c r="A63" s="754" t="s">
        <v>374</v>
      </c>
      <c r="B63" s="496">
        <v>0.19887199999999999</v>
      </c>
      <c r="C63" s="496">
        <v>1.975376</v>
      </c>
      <c r="D63" s="496">
        <v>15.823464</v>
      </c>
      <c r="E63" s="496">
        <v>31.793970000000002</v>
      </c>
      <c r="F63" s="496">
        <v>5.7982839999999998</v>
      </c>
      <c r="G63" s="497">
        <v>17.997713000000001</v>
      </c>
      <c r="H63" s="497">
        <v>37.592253999999997</v>
      </c>
      <c r="I63" s="497">
        <v>55.589967000000001</v>
      </c>
    </row>
    <row r="64" spans="1:9" s="7" customFormat="1" x14ac:dyDescent="0.2">
      <c r="A64" s="509" t="s">
        <v>375</v>
      </c>
      <c r="B64" s="510">
        <v>0.77527999999999997</v>
      </c>
      <c r="C64" s="510">
        <v>20.092048999999999</v>
      </c>
      <c r="D64" s="510">
        <v>150.119699</v>
      </c>
      <c r="E64" s="510">
        <v>226.62748099999999</v>
      </c>
      <c r="F64" s="510">
        <v>40.018481999999999</v>
      </c>
      <c r="G64" s="511">
        <v>170.98702800000001</v>
      </c>
      <c r="H64" s="511">
        <v>266.64596399999999</v>
      </c>
      <c r="I64" s="511">
        <v>437.632992</v>
      </c>
    </row>
    <row r="65" spans="1:9" x14ac:dyDescent="0.2">
      <c r="A65" s="535" t="s">
        <v>377</v>
      </c>
      <c r="B65" s="536">
        <f>SUM(B9,B13,B18,B25,B29,B34,B41,B44,B51,B58,B64)</f>
        <v>42.225484999999999</v>
      </c>
      <c r="C65" s="536">
        <f t="shared" ref="C65:I65" si="0">SUM(C9,C13,C18,C25,C29,C34,C41,C44,C51,C58,C64)</f>
        <v>466.35771700000004</v>
      </c>
      <c r="D65" s="536">
        <f t="shared" si="0"/>
        <v>4098.3914479999994</v>
      </c>
      <c r="E65" s="536">
        <f t="shared" si="0"/>
        <v>6846.7003829999994</v>
      </c>
      <c r="F65" s="536">
        <f t="shared" si="0"/>
        <v>806.63640799999985</v>
      </c>
      <c r="G65" s="536">
        <f t="shared" si="0"/>
        <v>4606.9746479999994</v>
      </c>
      <c r="H65" s="536">
        <f t="shared" si="0"/>
        <v>7653.3367949999993</v>
      </c>
      <c r="I65" s="536">
        <f t="shared" si="0"/>
        <v>12260.311444000001</v>
      </c>
    </row>
    <row r="66" spans="1:9" x14ac:dyDescent="0.2">
      <c r="A66" s="513" t="s">
        <v>406</v>
      </c>
      <c r="B66" s="3"/>
      <c r="C66" s="212"/>
      <c r="D66" s="3"/>
      <c r="E66" s="3"/>
      <c r="F66" s="212"/>
      <c r="G66" s="3"/>
      <c r="H66" s="3"/>
      <c r="I66" s="3"/>
    </row>
    <row r="67" spans="1:9" x14ac:dyDescent="0.2">
      <c r="A67" s="38" t="s">
        <v>410</v>
      </c>
      <c r="B67" s="3"/>
      <c r="C67" s="212"/>
      <c r="D67" s="3"/>
      <c r="E67" s="3"/>
      <c r="F67" s="212"/>
      <c r="G67" s="3"/>
      <c r="H67" s="3"/>
      <c r="I67" s="3"/>
    </row>
    <row r="68" spans="1:9" x14ac:dyDescent="0.2">
      <c r="A68" s="242" t="s">
        <v>723</v>
      </c>
      <c r="B68" s="3"/>
      <c r="C68" s="212"/>
      <c r="D68" s="3"/>
      <c r="E68" s="3"/>
      <c r="F68" s="212"/>
      <c r="G68" s="3"/>
      <c r="H68" s="3"/>
      <c r="I68" s="3"/>
    </row>
    <row r="71" spans="1:9" ht="16.5" x14ac:dyDescent="0.25">
      <c r="A71" s="88" t="s">
        <v>788</v>
      </c>
    </row>
    <row r="72" spans="1:9" ht="13.5" thickBot="1" x14ac:dyDescent="0.25">
      <c r="A72" s="205"/>
      <c r="I72" s="400" t="s">
        <v>24</v>
      </c>
    </row>
    <row r="73" spans="1:9" x14ac:dyDescent="0.2">
      <c r="A73" s="204" t="s">
        <v>404</v>
      </c>
      <c r="B73" s="482" t="s">
        <v>95</v>
      </c>
      <c r="C73" s="482" t="s">
        <v>535</v>
      </c>
      <c r="D73" s="482" t="s">
        <v>97</v>
      </c>
      <c r="E73" s="482" t="s">
        <v>278</v>
      </c>
      <c r="F73" s="483">
        <v>300000</v>
      </c>
      <c r="G73" s="484" t="s">
        <v>398</v>
      </c>
      <c r="H73" s="484" t="s">
        <v>398</v>
      </c>
      <c r="I73" s="484" t="s">
        <v>389</v>
      </c>
    </row>
    <row r="74" spans="1:9" x14ac:dyDescent="0.2">
      <c r="A74" s="203"/>
      <c r="B74" s="485" t="s">
        <v>35</v>
      </c>
      <c r="C74" s="485" t="s">
        <v>35</v>
      </c>
      <c r="D74" s="485" t="s">
        <v>35</v>
      </c>
      <c r="E74" s="485" t="s">
        <v>35</v>
      </c>
      <c r="F74" s="485" t="s">
        <v>36</v>
      </c>
      <c r="G74" s="486" t="s">
        <v>600</v>
      </c>
      <c r="H74" s="486" t="s">
        <v>293</v>
      </c>
      <c r="I74" s="486" t="s">
        <v>111</v>
      </c>
    </row>
    <row r="75" spans="1:9" ht="13.5" thickBot="1" x14ac:dyDescent="0.25">
      <c r="A75" s="206"/>
      <c r="B75" s="487" t="s">
        <v>534</v>
      </c>
      <c r="C75" s="487" t="s">
        <v>99</v>
      </c>
      <c r="D75" s="487" t="s">
        <v>100</v>
      </c>
      <c r="E75" s="487" t="s">
        <v>279</v>
      </c>
      <c r="F75" s="487" t="s">
        <v>101</v>
      </c>
      <c r="G75" s="488" t="s">
        <v>293</v>
      </c>
      <c r="H75" s="488" t="s">
        <v>101</v>
      </c>
      <c r="I75" s="488" t="s">
        <v>399</v>
      </c>
    </row>
    <row r="77" spans="1:9" x14ac:dyDescent="0.2">
      <c r="A77" s="498" t="s">
        <v>333</v>
      </c>
      <c r="B77" s="514">
        <f t="shared" ref="B77:I133" si="1">IF(B9="-","-",B9/B$65)</f>
        <v>0.1192890265203585</v>
      </c>
      <c r="C77" s="514">
        <f t="shared" ref="C77:I86" si="2">IF(C9="-","-",C9/C$65)</f>
        <v>0.21662212571471179</v>
      </c>
      <c r="D77" s="514">
        <f t="shared" si="2"/>
        <v>0.20910431321005432</v>
      </c>
      <c r="E77" s="514">
        <f t="shared" si="2"/>
        <v>0.20304685998116651</v>
      </c>
      <c r="F77" s="514">
        <f t="shared" si="2"/>
        <v>0.13137025300251512</v>
      </c>
      <c r="G77" s="515">
        <f t="shared" si="2"/>
        <v>0.20904212407986322</v>
      </c>
      <c r="H77" s="515">
        <f t="shared" si="2"/>
        <v>0.19549238248308398</v>
      </c>
      <c r="I77" s="515">
        <f t="shared" si="2"/>
        <v>0.20058387751670884</v>
      </c>
    </row>
    <row r="78" spans="1:9" x14ac:dyDescent="0.2">
      <c r="A78" s="478" t="s">
        <v>334</v>
      </c>
      <c r="B78" s="516">
        <f t="shared" si="1"/>
        <v>0.11280817733650661</v>
      </c>
      <c r="C78" s="516">
        <f t="shared" si="2"/>
        <v>0.20465699938230034</v>
      </c>
      <c r="D78" s="516">
        <f t="shared" si="2"/>
        <v>0.20158681411537049</v>
      </c>
      <c r="E78" s="516">
        <f t="shared" si="2"/>
        <v>0.19332148961658457</v>
      </c>
      <c r="F78" s="516">
        <f t="shared" si="2"/>
        <v>0.12404176777500479</v>
      </c>
      <c r="G78" s="517">
        <f t="shared" si="2"/>
        <v>0.20108389904037521</v>
      </c>
      <c r="H78" s="517">
        <f t="shared" si="2"/>
        <v>0.18601963576594438</v>
      </c>
      <c r="I78" s="517">
        <f t="shared" si="2"/>
        <v>0.19168023249116412</v>
      </c>
    </row>
    <row r="79" spans="1:9" x14ac:dyDescent="0.2">
      <c r="A79" s="479" t="s">
        <v>335</v>
      </c>
      <c r="B79" s="518">
        <f t="shared" si="1"/>
        <v>6.4808491838518846E-3</v>
      </c>
      <c r="C79" s="518">
        <f t="shared" si="2"/>
        <v>6.7917199277309267E-3</v>
      </c>
      <c r="D79" s="518">
        <f t="shared" si="2"/>
        <v>7.3682934837121499E-3</v>
      </c>
      <c r="E79" s="518">
        <f t="shared" si="2"/>
        <v>7.4967028099322047E-3</v>
      </c>
      <c r="F79" s="518">
        <f t="shared" si="2"/>
        <v>6.1100329108874059E-3</v>
      </c>
      <c r="G79" s="519">
        <f t="shared" si="2"/>
        <v>7.3017935999720755E-3</v>
      </c>
      <c r="H79" s="519">
        <f t="shared" si="2"/>
        <v>7.350552380858604E-3</v>
      </c>
      <c r="I79" s="519">
        <f t="shared" si="2"/>
        <v>7.3322306215959452E-3</v>
      </c>
    </row>
    <row r="80" spans="1:9" x14ac:dyDescent="0.2">
      <c r="A80" s="478" t="s">
        <v>774</v>
      </c>
      <c r="B80" s="516" t="str">
        <f t="shared" si="1"/>
        <v>-</v>
      </c>
      <c r="C80" s="516">
        <f t="shared" si="2"/>
        <v>1.6591770046768626E-4</v>
      </c>
      <c r="D80" s="516">
        <f t="shared" si="2"/>
        <v>1.4587430400084128E-4</v>
      </c>
      <c r="E80" s="516">
        <f t="shared" si="2"/>
        <v>2.7968085251029454E-4</v>
      </c>
      <c r="F80" s="516">
        <f t="shared" si="2"/>
        <v>1.2184523166229315E-3</v>
      </c>
      <c r="G80" s="517">
        <f t="shared" si="2"/>
        <v>1.4656625043359695E-4</v>
      </c>
      <c r="H80" s="517">
        <f t="shared" si="2"/>
        <v>3.7862426254298929E-4</v>
      </c>
      <c r="I80" s="517">
        <f t="shared" si="2"/>
        <v>2.9142538640391163E-4</v>
      </c>
    </row>
    <row r="81" spans="1:9" x14ac:dyDescent="0.2">
      <c r="A81" s="477" t="s">
        <v>336</v>
      </c>
      <c r="B81" s="520">
        <f t="shared" si="1"/>
        <v>3.5283123450210223E-2</v>
      </c>
      <c r="C81" s="520">
        <f t="shared" si="2"/>
        <v>3.4011773412982893E-2</v>
      </c>
      <c r="D81" s="520">
        <f t="shared" si="2"/>
        <v>4.0272515228028077E-2</v>
      </c>
      <c r="E81" s="520">
        <f t="shared" si="2"/>
        <v>4.2480422207778687E-2</v>
      </c>
      <c r="F81" s="520">
        <f t="shared" si="2"/>
        <v>3.0494683547683362E-2</v>
      </c>
      <c r="G81" s="521">
        <f t="shared" si="2"/>
        <v>3.9593018181505742E-2</v>
      </c>
      <c r="H81" s="521">
        <f t="shared" si="2"/>
        <v>4.1217164806609044E-2</v>
      </c>
      <c r="I81" s="521">
        <f t="shared" si="2"/>
        <v>4.0606870247463504E-2</v>
      </c>
    </row>
    <row r="82" spans="1:9" x14ac:dyDescent="0.2">
      <c r="A82" s="478" t="s">
        <v>337</v>
      </c>
      <c r="B82" s="516">
        <f t="shared" si="1"/>
        <v>3.36851074653139E-3</v>
      </c>
      <c r="C82" s="516">
        <f t="shared" si="2"/>
        <v>2.2794090485694693E-4</v>
      </c>
      <c r="D82" s="516">
        <f t="shared" si="2"/>
        <v>2.8260758268105778E-3</v>
      </c>
      <c r="E82" s="516">
        <f t="shared" si="2"/>
        <v>4.8490503662806479E-3</v>
      </c>
      <c r="F82" s="516">
        <f t="shared" si="2"/>
        <v>1.8777357245198883E-2</v>
      </c>
      <c r="G82" s="517">
        <f t="shared" si="2"/>
        <v>2.5680419155629792E-3</v>
      </c>
      <c r="H82" s="517">
        <f t="shared" si="2"/>
        <v>6.3170478831645355E-3</v>
      </c>
      <c r="I82" s="517">
        <f t="shared" si="2"/>
        <v>4.908309162851638E-3</v>
      </c>
    </row>
    <row r="83" spans="1:9" x14ac:dyDescent="0.2">
      <c r="A83" s="479" t="s">
        <v>338</v>
      </c>
      <c r="B83" s="518">
        <f t="shared" si="1"/>
        <v>2.5105217855993837E-2</v>
      </c>
      <c r="C83" s="518">
        <f t="shared" si="2"/>
        <v>3.326116719968418E-2</v>
      </c>
      <c r="D83" s="518">
        <f t="shared" si="2"/>
        <v>3.6116961709998188E-2</v>
      </c>
      <c r="E83" s="518">
        <f t="shared" si="2"/>
        <v>3.4749101857989101E-2</v>
      </c>
      <c r="F83" s="518">
        <f t="shared" si="2"/>
        <v>1.1482126157638054E-2</v>
      </c>
      <c r="G83" s="519">
        <f t="shared" si="2"/>
        <v>3.5726944812134773E-2</v>
      </c>
      <c r="H83" s="519">
        <f t="shared" si="2"/>
        <v>3.2296839616608043E-2</v>
      </c>
      <c r="I83" s="519">
        <f t="shared" si="2"/>
        <v>3.3585747057144656E-2</v>
      </c>
    </row>
    <row r="84" spans="1:9" x14ac:dyDescent="0.2">
      <c r="A84" s="478" t="s">
        <v>339</v>
      </c>
      <c r="B84" s="516">
        <f t="shared" si="1"/>
        <v>4.6427885908237642E-3</v>
      </c>
      <c r="C84" s="516">
        <f t="shared" si="2"/>
        <v>5.2266316416503078E-4</v>
      </c>
      <c r="D84" s="516">
        <f t="shared" si="2"/>
        <v>6.178699697501419E-4</v>
      </c>
      <c r="E84" s="516">
        <f t="shared" si="2"/>
        <v>9.9191458952440042E-4</v>
      </c>
      <c r="F84" s="516">
        <f t="shared" si="2"/>
        <v>2.3519890513050093E-4</v>
      </c>
      <c r="G84" s="517">
        <f t="shared" si="2"/>
        <v>6.4512315067551899E-4</v>
      </c>
      <c r="H84" s="517">
        <f t="shared" si="2"/>
        <v>9.1215925641228762E-4</v>
      </c>
      <c r="I84" s="517">
        <f t="shared" si="2"/>
        <v>8.1181681602965317E-4</v>
      </c>
    </row>
    <row r="85" spans="1:9" x14ac:dyDescent="0.2">
      <c r="A85" s="493" t="s">
        <v>340</v>
      </c>
      <c r="B85" s="518">
        <f t="shared" si="1"/>
        <v>2.1666062568612295E-3</v>
      </c>
      <c r="C85" s="518" t="str">
        <f t="shared" si="2"/>
        <v>-</v>
      </c>
      <c r="D85" s="518">
        <f t="shared" si="2"/>
        <v>7.1159234958466085E-4</v>
      </c>
      <c r="E85" s="518">
        <f t="shared" si="2"/>
        <v>8.747476397347123E-4</v>
      </c>
      <c r="F85" s="518" t="str">
        <f t="shared" si="2"/>
        <v>-</v>
      </c>
      <c r="G85" s="519">
        <f t="shared" si="2"/>
        <v>6.5289484527677837E-4</v>
      </c>
      <c r="H85" s="519">
        <f t="shared" si="2"/>
        <v>7.8255212862352551E-4</v>
      </c>
      <c r="I85" s="519">
        <f t="shared" si="2"/>
        <v>7.3383168454525588E-4</v>
      </c>
    </row>
    <row r="86" spans="1:9" x14ac:dyDescent="0.2">
      <c r="A86" s="503" t="s">
        <v>341</v>
      </c>
      <c r="B86" s="522">
        <f t="shared" si="1"/>
        <v>9.849944885180123E-2</v>
      </c>
      <c r="C86" s="522">
        <f t="shared" si="2"/>
        <v>4.6414132780395266E-2</v>
      </c>
      <c r="D86" s="522">
        <f t="shared" si="2"/>
        <v>2.4009054832480222E-2</v>
      </c>
      <c r="E86" s="522">
        <f t="shared" si="2"/>
        <v>2.4235370283180686E-2</v>
      </c>
      <c r="F86" s="522">
        <f t="shared" si="2"/>
        <v>1.8483914006519778E-2</v>
      </c>
      <c r="G86" s="523">
        <f t="shared" si="2"/>
        <v>2.6959836224390705E-2</v>
      </c>
      <c r="H86" s="523">
        <f t="shared" si="2"/>
        <v>2.3629185784447112E-2</v>
      </c>
      <c r="I86" s="523">
        <f t="shared" si="2"/>
        <v>2.4880721863659042E-2</v>
      </c>
    </row>
    <row r="87" spans="1:9" x14ac:dyDescent="0.2">
      <c r="A87" s="479" t="s">
        <v>391</v>
      </c>
      <c r="B87" s="518">
        <f t="shared" si="1"/>
        <v>6.5612035006821119E-3</v>
      </c>
      <c r="C87" s="518">
        <f t="shared" si="1"/>
        <v>1.9418655829812287E-3</v>
      </c>
      <c r="D87" s="518">
        <f t="shared" si="1"/>
        <v>2.0059255208557136E-3</v>
      </c>
      <c r="E87" s="518">
        <f t="shared" si="1"/>
        <v>6.2663527830906704E-4</v>
      </c>
      <c r="F87" s="518" t="str">
        <f t="shared" si="1"/>
        <v>-</v>
      </c>
      <c r="G87" s="519">
        <f t="shared" si="1"/>
        <v>2.0411924784700924E-3</v>
      </c>
      <c r="H87" s="519">
        <f t="shared" si="1"/>
        <v>5.6058999034289863E-4</v>
      </c>
      <c r="I87" s="519">
        <f t="shared" si="1"/>
        <v>1.11694601418153E-3</v>
      </c>
    </row>
    <row r="88" spans="1:9" x14ac:dyDescent="0.2">
      <c r="A88" s="478" t="s">
        <v>343</v>
      </c>
      <c r="B88" s="516">
        <f t="shared" si="1"/>
        <v>7.4224772077810364E-2</v>
      </c>
      <c r="C88" s="516">
        <f t="shared" si="1"/>
        <v>1.4524845956392741E-2</v>
      </c>
      <c r="D88" s="516">
        <f t="shared" si="1"/>
        <v>1.0929815408886732E-2</v>
      </c>
      <c r="E88" s="516">
        <f t="shared" si="1"/>
        <v>4.5547778134751192E-3</v>
      </c>
      <c r="F88" s="516">
        <f t="shared" si="1"/>
        <v>5.3500213444370101E-3</v>
      </c>
      <c r="G88" s="517">
        <f t="shared" si="1"/>
        <v>1.1873868900873536E-2</v>
      </c>
      <c r="H88" s="517">
        <f t="shared" si="1"/>
        <v>4.6385938514025638E-3</v>
      </c>
      <c r="I88" s="517">
        <f t="shared" si="1"/>
        <v>7.3573445023816303E-3</v>
      </c>
    </row>
    <row r="89" spans="1:9" x14ac:dyDescent="0.2">
      <c r="A89" s="493" t="s">
        <v>344</v>
      </c>
      <c r="B89" s="518" t="str">
        <f t="shared" si="1"/>
        <v>-</v>
      </c>
      <c r="C89" s="518" t="str">
        <f t="shared" si="1"/>
        <v>-</v>
      </c>
      <c r="D89" s="518">
        <f t="shared" si="1"/>
        <v>2.3683730856740752E-4</v>
      </c>
      <c r="E89" s="518">
        <f t="shared" si="1"/>
        <v>3.7925421805331541E-4</v>
      </c>
      <c r="F89" s="518">
        <f t="shared" si="1"/>
        <v>1.1003346628013846E-3</v>
      </c>
      <c r="G89" s="519">
        <f t="shared" si="1"/>
        <v>2.1069184750590797E-4</v>
      </c>
      <c r="H89" s="519">
        <f t="shared" si="1"/>
        <v>4.552537139455654E-4</v>
      </c>
      <c r="I89" s="519">
        <f t="shared" si="1"/>
        <v>3.6335634868232797E-4</v>
      </c>
    </row>
    <row r="90" spans="1:9" x14ac:dyDescent="0.2">
      <c r="A90" s="478" t="s">
        <v>345</v>
      </c>
      <c r="B90" s="516" t="str">
        <f t="shared" si="1"/>
        <v>-</v>
      </c>
      <c r="C90" s="516">
        <f t="shared" si="1"/>
        <v>1.0406507329222558E-2</v>
      </c>
      <c r="D90" s="516">
        <f t="shared" si="1"/>
        <v>3.7141039827779773E-3</v>
      </c>
      <c r="E90" s="516">
        <f t="shared" si="1"/>
        <v>8.1497087470842246E-3</v>
      </c>
      <c r="F90" s="516">
        <f t="shared" si="1"/>
        <v>9.4714457768437371E-3</v>
      </c>
      <c r="G90" s="517">
        <f t="shared" si="1"/>
        <v>4.3575251729928779E-3</v>
      </c>
      <c r="H90" s="517">
        <f t="shared" si="1"/>
        <v>8.2890154581260669E-3</v>
      </c>
      <c r="I90" s="517">
        <f t="shared" si="1"/>
        <v>6.8117058348358857E-3</v>
      </c>
    </row>
    <row r="91" spans="1:9" x14ac:dyDescent="0.2">
      <c r="A91" s="479" t="s">
        <v>346</v>
      </c>
      <c r="B91" s="518">
        <f t="shared" si="1"/>
        <v>1.6043226028072857E-2</v>
      </c>
      <c r="C91" s="518">
        <f t="shared" si="1"/>
        <v>1.8300878679359346E-2</v>
      </c>
      <c r="D91" s="518">
        <f t="shared" si="1"/>
        <v>3.1292864926942437E-3</v>
      </c>
      <c r="E91" s="518">
        <f t="shared" si="1"/>
        <v>8.6162090788251162E-3</v>
      </c>
      <c r="F91" s="518">
        <f t="shared" si="1"/>
        <v>2.3361752349765007E-3</v>
      </c>
      <c r="G91" s="519">
        <f t="shared" si="1"/>
        <v>4.783449374866194E-3</v>
      </c>
      <c r="H91" s="519">
        <f t="shared" si="1"/>
        <v>7.9543141286780392E-3</v>
      </c>
      <c r="I91" s="519">
        <f t="shared" si="1"/>
        <v>6.7628197194433354E-3</v>
      </c>
    </row>
    <row r="92" spans="1:9" x14ac:dyDescent="0.2">
      <c r="A92" s="478" t="s">
        <v>347</v>
      </c>
      <c r="B92" s="516">
        <f t="shared" si="1"/>
        <v>1.6702472452359044E-3</v>
      </c>
      <c r="C92" s="516">
        <f t="shared" si="1"/>
        <v>1.2400330881626646E-3</v>
      </c>
      <c r="D92" s="516">
        <f t="shared" si="1"/>
        <v>3.9920352185938883E-3</v>
      </c>
      <c r="E92" s="516">
        <f t="shared" si="1"/>
        <v>1.9087850013780867E-3</v>
      </c>
      <c r="F92" s="516">
        <f t="shared" si="1"/>
        <v>2.2593822717707039E-4</v>
      </c>
      <c r="G92" s="517">
        <f t="shared" si="1"/>
        <v>3.6921735628357212E-3</v>
      </c>
      <c r="H92" s="517">
        <f t="shared" si="1"/>
        <v>1.7314185112900159E-3</v>
      </c>
      <c r="I92" s="517">
        <f t="shared" si="1"/>
        <v>2.4681982295653008E-3</v>
      </c>
    </row>
    <row r="93" spans="1:9" x14ac:dyDescent="0.2">
      <c r="A93" s="477" t="s">
        <v>348</v>
      </c>
      <c r="B93" s="520">
        <f t="shared" si="1"/>
        <v>0.10012533899847449</v>
      </c>
      <c r="C93" s="520">
        <f t="shared" si="1"/>
        <v>8.15210119059743E-2</v>
      </c>
      <c r="D93" s="520">
        <f t="shared" si="1"/>
        <v>6.0477502245656657E-2</v>
      </c>
      <c r="E93" s="520">
        <f t="shared" si="1"/>
        <v>7.7897354662145729E-2</v>
      </c>
      <c r="F93" s="520">
        <f t="shared" si="1"/>
        <v>9.345111533820083E-2</v>
      </c>
      <c r="G93" s="521">
        <f t="shared" si="1"/>
        <v>6.2971102331970119E-2</v>
      </c>
      <c r="H93" s="521">
        <f t="shared" si="1"/>
        <v>7.9536669730474088E-2</v>
      </c>
      <c r="I93" s="521">
        <f t="shared" si="1"/>
        <v>7.3311938045413319E-2</v>
      </c>
    </row>
    <row r="94" spans="1:9" x14ac:dyDescent="0.2">
      <c r="A94" s="481" t="s">
        <v>392</v>
      </c>
      <c r="B94" s="524" t="str">
        <f t="shared" si="1"/>
        <v>-</v>
      </c>
      <c r="C94" s="524">
        <f t="shared" si="1"/>
        <v>1.2612991670512014E-2</v>
      </c>
      <c r="D94" s="524">
        <f t="shared" si="1"/>
        <v>3.2921982126876627E-3</v>
      </c>
      <c r="E94" s="524">
        <f t="shared" si="1"/>
        <v>5.3615846972283089E-3</v>
      </c>
      <c r="F94" s="524">
        <f t="shared" si="1"/>
        <v>4.9765804768881709E-3</v>
      </c>
      <c r="G94" s="525">
        <f t="shared" si="1"/>
        <v>4.2055545081870838E-3</v>
      </c>
      <c r="H94" s="525">
        <f t="shared" si="1"/>
        <v>5.3210065218356828E-3</v>
      </c>
      <c r="I94" s="525">
        <f t="shared" si="1"/>
        <v>4.9018606317224643E-3</v>
      </c>
    </row>
    <row r="95" spans="1:9" x14ac:dyDescent="0.2">
      <c r="A95" s="479" t="s">
        <v>349</v>
      </c>
      <c r="B95" s="518">
        <f t="shared" si="1"/>
        <v>6.4095344316353026E-2</v>
      </c>
      <c r="C95" s="518">
        <f t="shared" si="1"/>
        <v>3.6175873980444931E-2</v>
      </c>
      <c r="D95" s="518">
        <f t="shared" si="1"/>
        <v>3.3134018973777636E-2</v>
      </c>
      <c r="E95" s="518">
        <f t="shared" si="1"/>
        <v>4.4770686148484271E-2</v>
      </c>
      <c r="F95" s="518">
        <f t="shared" si="1"/>
        <v>6.5435636770811378E-2</v>
      </c>
      <c r="G95" s="519">
        <f t="shared" si="1"/>
        <v>3.3725719560330436E-2</v>
      </c>
      <c r="H95" s="519">
        <f t="shared" si="1"/>
        <v>4.6948703634046726E-2</v>
      </c>
      <c r="I95" s="519">
        <f t="shared" si="1"/>
        <v>4.1979992054107233E-2</v>
      </c>
    </row>
    <row r="96" spans="1:9" x14ac:dyDescent="0.2">
      <c r="A96" s="481" t="s">
        <v>350</v>
      </c>
      <c r="B96" s="524">
        <f t="shared" si="1"/>
        <v>3.6029994682121473E-2</v>
      </c>
      <c r="C96" s="524">
        <f t="shared" si="1"/>
        <v>2.8524230467488972E-2</v>
      </c>
      <c r="D96" s="524">
        <f t="shared" si="1"/>
        <v>2.4050940777778047E-2</v>
      </c>
      <c r="E96" s="524">
        <f t="shared" si="1"/>
        <v>2.7043017167763223E-2</v>
      </c>
      <c r="F96" s="524">
        <f t="shared" si="1"/>
        <v>2.3038898090501268E-2</v>
      </c>
      <c r="G96" s="525">
        <f t="shared" si="1"/>
        <v>2.4613560452134708E-2</v>
      </c>
      <c r="H96" s="525">
        <f t="shared" si="1"/>
        <v>2.6620996103700154E-2</v>
      </c>
      <c r="I96" s="525">
        <f t="shared" si="1"/>
        <v>2.5866675610039254E-2</v>
      </c>
    </row>
    <row r="97" spans="1:9" x14ac:dyDescent="0.2">
      <c r="A97" s="477" t="s">
        <v>351</v>
      </c>
      <c r="B97" s="520">
        <f t="shared" si="1"/>
        <v>9.3493988286931465E-2</v>
      </c>
      <c r="C97" s="520">
        <f t="shared" si="1"/>
        <v>0.11114826261146656</v>
      </c>
      <c r="D97" s="520">
        <f t="shared" si="1"/>
        <v>9.9126774041619098E-2</v>
      </c>
      <c r="E97" s="520">
        <f t="shared" si="1"/>
        <v>7.1611999148875283E-2</v>
      </c>
      <c r="F97" s="520">
        <f t="shared" si="1"/>
        <v>5.2817001039705123E-2</v>
      </c>
      <c r="G97" s="521">
        <f t="shared" si="1"/>
        <v>0.10029206503243603</v>
      </c>
      <c r="H97" s="521">
        <f t="shared" si="1"/>
        <v>6.9631068548839437E-2</v>
      </c>
      <c r="I97" s="521">
        <f t="shared" si="1"/>
        <v>8.1152344664695619E-2</v>
      </c>
    </row>
    <row r="98" spans="1:9" x14ac:dyDescent="0.2">
      <c r="A98" s="478" t="s">
        <v>393</v>
      </c>
      <c r="B98" s="516">
        <f t="shared" si="1"/>
        <v>3.1017287308837309E-3</v>
      </c>
      <c r="C98" s="516">
        <f t="shared" si="1"/>
        <v>8.3777685188385111E-3</v>
      </c>
      <c r="D98" s="516">
        <f t="shared" si="1"/>
        <v>3.4317749240042827E-3</v>
      </c>
      <c r="E98" s="516">
        <f t="shared" si="1"/>
        <v>7.3963737519080518E-3</v>
      </c>
      <c r="F98" s="516">
        <f t="shared" si="1"/>
        <v>4.7903491110458293E-4</v>
      </c>
      <c r="G98" s="517">
        <f t="shared" si="1"/>
        <v>3.9294257909274271E-3</v>
      </c>
      <c r="H98" s="517">
        <f t="shared" si="1"/>
        <v>6.6673090923342806E-3</v>
      </c>
      <c r="I98" s="517">
        <f t="shared" si="1"/>
        <v>5.6385131255235008E-3</v>
      </c>
    </row>
    <row r="99" spans="1:9" x14ac:dyDescent="0.2">
      <c r="A99" s="479" t="s">
        <v>352</v>
      </c>
      <c r="B99" s="518">
        <f t="shared" si="1"/>
        <v>8.3933079750297721E-2</v>
      </c>
      <c r="C99" s="518">
        <f t="shared" si="1"/>
        <v>6.8843912794092355E-2</v>
      </c>
      <c r="D99" s="518">
        <f t="shared" si="1"/>
        <v>7.4221930935475647E-2</v>
      </c>
      <c r="E99" s="518">
        <f t="shared" si="1"/>
        <v>5.5733014248361336E-2</v>
      </c>
      <c r="F99" s="518">
        <f t="shared" si="1"/>
        <v>4.9370632920898369E-2</v>
      </c>
      <c r="G99" s="519">
        <f t="shared" si="1"/>
        <v>7.3766529873901754E-2</v>
      </c>
      <c r="H99" s="519">
        <f t="shared" si="1"/>
        <v>5.5062440251592251E-2</v>
      </c>
      <c r="I99" s="519">
        <f t="shared" si="1"/>
        <v>6.2090749935438588E-2</v>
      </c>
    </row>
    <row r="100" spans="1:9" x14ac:dyDescent="0.2">
      <c r="A100" s="478" t="s">
        <v>353</v>
      </c>
      <c r="B100" s="516">
        <f t="shared" si="1"/>
        <v>6.4591798057500108E-3</v>
      </c>
      <c r="C100" s="516">
        <f t="shared" si="1"/>
        <v>3.1722766581773962E-2</v>
      </c>
      <c r="D100" s="516">
        <f t="shared" si="1"/>
        <v>2.1471009813604315E-2</v>
      </c>
      <c r="E100" s="516">
        <f t="shared" si="1"/>
        <v>6.5817404704738647E-3</v>
      </c>
      <c r="F100" s="516">
        <f t="shared" si="1"/>
        <v>2.967334447418099E-3</v>
      </c>
      <c r="G100" s="517">
        <f t="shared" si="1"/>
        <v>2.2371189310699244E-2</v>
      </c>
      <c r="H100" s="517">
        <f t="shared" si="1"/>
        <v>6.2007940158865047E-3</v>
      </c>
      <c r="I100" s="517">
        <f t="shared" si="1"/>
        <v>1.2277034534360234E-2</v>
      </c>
    </row>
    <row r="101" spans="1:9" x14ac:dyDescent="0.2">
      <c r="A101" s="479" t="s">
        <v>646</v>
      </c>
      <c r="B101" s="520" t="str">
        <f t="shared" si="1"/>
        <v>-</v>
      </c>
      <c r="C101" s="520" t="str">
        <f t="shared" si="1"/>
        <v>-</v>
      </c>
      <c r="D101" s="520" t="str">
        <f t="shared" si="1"/>
        <v>-</v>
      </c>
      <c r="E101" s="520">
        <f t="shared" si="1"/>
        <v>1.443965625332082E-5</v>
      </c>
      <c r="F101" s="520" t="str">
        <f t="shared" si="1"/>
        <v>-</v>
      </c>
      <c r="G101" s="521" t="str">
        <f t="shared" si="1"/>
        <v>-</v>
      </c>
      <c r="H101" s="521">
        <f t="shared" si="1"/>
        <v>1.2917764192030438E-5</v>
      </c>
      <c r="I101" s="521">
        <f t="shared" si="1"/>
        <v>8.063742952336048E-6</v>
      </c>
    </row>
    <row r="102" spans="1:9" x14ac:dyDescent="0.2">
      <c r="A102" s="503" t="s">
        <v>354</v>
      </c>
      <c r="B102" s="516">
        <f t="shared" si="1"/>
        <v>7.8509412029252004E-2</v>
      </c>
      <c r="C102" s="516">
        <f t="shared" si="1"/>
        <v>9.5676504051502589E-2</v>
      </c>
      <c r="D102" s="516">
        <f t="shared" si="1"/>
        <v>7.4612904813966915E-2</v>
      </c>
      <c r="E102" s="516">
        <f t="shared" si="1"/>
        <v>4.8718120896338341E-2</v>
      </c>
      <c r="F102" s="516">
        <f t="shared" si="1"/>
        <v>3.4390231738709226E-2</v>
      </c>
      <c r="G102" s="517">
        <f t="shared" si="1"/>
        <v>7.6780857727003507E-2</v>
      </c>
      <c r="H102" s="517">
        <f t="shared" si="1"/>
        <v>4.7208008699687706E-2</v>
      </c>
      <c r="I102" s="517">
        <f t="shared" si="1"/>
        <v>5.8320398977296968E-2</v>
      </c>
    </row>
    <row r="103" spans="1:9" x14ac:dyDescent="0.2">
      <c r="A103" s="479" t="s">
        <v>394</v>
      </c>
      <c r="B103" s="518">
        <f t="shared" si="1"/>
        <v>5.0868095416784437E-3</v>
      </c>
      <c r="C103" s="518">
        <f t="shared" si="1"/>
        <v>7.8037820911624365E-3</v>
      </c>
      <c r="D103" s="518">
        <f t="shared" si="1"/>
        <v>1.0115071370312895E-2</v>
      </c>
      <c r="E103" s="518">
        <f t="shared" si="1"/>
        <v>8.0079458619417739E-3</v>
      </c>
      <c r="F103" s="518">
        <f t="shared" si="1"/>
        <v>5.1082519449084929E-3</v>
      </c>
      <c r="G103" s="519">
        <f t="shared" si="1"/>
        <v>9.8350159186723629E-3</v>
      </c>
      <c r="H103" s="519">
        <f t="shared" si="1"/>
        <v>7.7023277008417615E-3</v>
      </c>
      <c r="I103" s="519">
        <f t="shared" si="1"/>
        <v>8.5037135864131971E-3</v>
      </c>
    </row>
    <row r="104" spans="1:9" x14ac:dyDescent="0.2">
      <c r="A104" s="481" t="s">
        <v>355</v>
      </c>
      <c r="B104" s="524">
        <f t="shared" si="1"/>
        <v>2.3682380439206323E-4</v>
      </c>
      <c r="C104" s="524">
        <f t="shared" si="1"/>
        <v>3.0528432319261905E-3</v>
      </c>
      <c r="D104" s="524">
        <f t="shared" si="1"/>
        <v>2.0164535537553173E-3</v>
      </c>
      <c r="E104" s="524">
        <f t="shared" si="1"/>
        <v>6.6669954060409782E-4</v>
      </c>
      <c r="F104" s="524">
        <f t="shared" si="1"/>
        <v>1.804406527606178E-5</v>
      </c>
      <c r="G104" s="525">
        <f t="shared" si="1"/>
        <v>2.1050545620454218E-3</v>
      </c>
      <c r="H104" s="525">
        <f t="shared" si="1"/>
        <v>5.9833339661618796E-4</v>
      </c>
      <c r="I104" s="525">
        <f t="shared" si="1"/>
        <v>1.1645039414546865E-3</v>
      </c>
    </row>
    <row r="105" spans="1:9" x14ac:dyDescent="0.2">
      <c r="A105" s="480" t="s">
        <v>596</v>
      </c>
      <c r="B105" s="518">
        <f t="shared" si="1"/>
        <v>6.1152476993455496E-2</v>
      </c>
      <c r="C105" s="518">
        <f t="shared" si="1"/>
        <v>7.1611262733752498E-2</v>
      </c>
      <c r="D105" s="518">
        <f t="shared" si="1"/>
        <v>3.9521659425441988E-2</v>
      </c>
      <c r="E105" s="518">
        <f t="shared" si="1"/>
        <v>2.3534040630736334E-2</v>
      </c>
      <c r="F105" s="518">
        <f t="shared" si="1"/>
        <v>1.8547511433428879E-2</v>
      </c>
      <c r="G105" s="519">
        <f t="shared" si="1"/>
        <v>4.2968304391676357E-2</v>
      </c>
      <c r="H105" s="519">
        <f t="shared" si="1"/>
        <v>2.3008476918857459E-2</v>
      </c>
      <c r="I105" s="519">
        <f t="shared" si="1"/>
        <v>3.0508646922101795E-2</v>
      </c>
    </row>
    <row r="106" spans="1:9" x14ac:dyDescent="0.2">
      <c r="A106" s="481" t="s">
        <v>356</v>
      </c>
      <c r="B106" s="516" t="str">
        <f t="shared" si="1"/>
        <v>-</v>
      </c>
      <c r="C106" s="516" t="str">
        <f t="shared" si="1"/>
        <v>-</v>
      </c>
      <c r="D106" s="516">
        <f t="shared" si="1"/>
        <v>4.2391045902846134E-4</v>
      </c>
      <c r="E106" s="516">
        <f t="shared" si="1"/>
        <v>1.4496617998129801E-5</v>
      </c>
      <c r="F106" s="516">
        <f t="shared" si="1"/>
        <v>2.7799885769599436E-4</v>
      </c>
      <c r="G106" s="517">
        <f t="shared" si="1"/>
        <v>3.7711321045672062E-4</v>
      </c>
      <c r="H106" s="517">
        <f t="shared" si="1"/>
        <v>4.2269013982416805E-5</v>
      </c>
      <c r="I106" s="517">
        <f t="shared" si="1"/>
        <v>1.6809108067222439E-4</v>
      </c>
    </row>
    <row r="107" spans="1:9" x14ac:dyDescent="0.2">
      <c r="A107" s="480" t="s">
        <v>357</v>
      </c>
      <c r="B107" s="528">
        <f t="shared" si="1"/>
        <v>8.8098455233847511E-4</v>
      </c>
      <c r="C107" s="528">
        <f t="shared" si="1"/>
        <v>3.488324392839413E-3</v>
      </c>
      <c r="D107" s="528">
        <f t="shared" si="1"/>
        <v>2.2868942898496896E-3</v>
      </c>
      <c r="E107" s="528">
        <f t="shared" si="1"/>
        <v>6.1846432049427694E-3</v>
      </c>
      <c r="F107" s="528">
        <f t="shared" si="1"/>
        <v>5.9817780999540514E-4</v>
      </c>
      <c r="G107" s="529">
        <f t="shared" si="1"/>
        <v>2.3956274655844386E-3</v>
      </c>
      <c r="H107" s="529">
        <f t="shared" si="1"/>
        <v>5.5958482093691796E-3</v>
      </c>
      <c r="I107" s="529">
        <f t="shared" si="1"/>
        <v>4.39332281614754E-3</v>
      </c>
    </row>
    <row r="108" spans="1:9" s="7" customFormat="1" x14ac:dyDescent="0.2">
      <c r="A108" s="481" t="s">
        <v>358</v>
      </c>
      <c r="B108" s="526">
        <f t="shared" si="1"/>
        <v>1.1152340819767967E-2</v>
      </c>
      <c r="C108" s="526">
        <f t="shared" si="1"/>
        <v>8.355808980855783E-3</v>
      </c>
      <c r="D108" s="526">
        <f t="shared" si="1"/>
        <v>2.0158930411666231E-2</v>
      </c>
      <c r="E108" s="526">
        <f t="shared" si="1"/>
        <v>1.0158587802775189E-2</v>
      </c>
      <c r="F108" s="526">
        <f t="shared" si="1"/>
        <v>9.8402476274043922E-3</v>
      </c>
      <c r="G108" s="527">
        <f t="shared" si="1"/>
        <v>1.8881566243860955E-2</v>
      </c>
      <c r="H108" s="527">
        <f t="shared" si="1"/>
        <v>1.0125035794926102E-2</v>
      </c>
      <c r="I108" s="527">
        <f t="shared" si="1"/>
        <v>1.3415418176876127E-2</v>
      </c>
    </row>
    <row r="109" spans="1:9" x14ac:dyDescent="0.2">
      <c r="A109" s="506" t="s">
        <v>409</v>
      </c>
      <c r="B109" s="528" t="str">
        <f t="shared" si="1"/>
        <v>-</v>
      </c>
      <c r="C109" s="528">
        <f t="shared" si="1"/>
        <v>1.0580873480002905E-2</v>
      </c>
      <c r="D109" s="528">
        <f t="shared" si="1"/>
        <v>1.6269219240279853E-2</v>
      </c>
      <c r="E109" s="528">
        <f t="shared" si="1"/>
        <v>2.1489601088039902E-2</v>
      </c>
      <c r="F109" s="528">
        <f t="shared" si="1"/>
        <v>1.4746858537533309E-2</v>
      </c>
      <c r="G109" s="529">
        <f t="shared" si="1"/>
        <v>1.5544279157491906E-2</v>
      </c>
      <c r="H109" s="529">
        <f t="shared" si="1"/>
        <v>2.0778938423812041E-2</v>
      </c>
      <c r="I109" s="529">
        <f t="shared" si="1"/>
        <v>1.8811945769360669E-2</v>
      </c>
    </row>
    <row r="110" spans="1:9" x14ac:dyDescent="0.2">
      <c r="A110" s="481" t="s">
        <v>395</v>
      </c>
      <c r="B110" s="524" t="str">
        <f t="shared" si="1"/>
        <v>-</v>
      </c>
      <c r="C110" s="524">
        <f t="shared" si="1"/>
        <v>6.314210942927315E-3</v>
      </c>
      <c r="D110" s="524">
        <f t="shared" si="1"/>
        <v>1.023583753095905E-2</v>
      </c>
      <c r="E110" s="524">
        <f t="shared" si="1"/>
        <v>1.2586695076357339E-2</v>
      </c>
      <c r="F110" s="524">
        <f t="shared" si="1"/>
        <v>1.0844289835228961E-2</v>
      </c>
      <c r="G110" s="525">
        <f t="shared" si="1"/>
        <v>9.7450393002466579E-3</v>
      </c>
      <c r="H110" s="525">
        <f t="shared" si="1"/>
        <v>1.2403051315083281E-2</v>
      </c>
      <c r="I110" s="525">
        <f t="shared" si="1"/>
        <v>1.1404268043160158E-2</v>
      </c>
    </row>
    <row r="111" spans="1:9" x14ac:dyDescent="0.2">
      <c r="A111" s="480" t="s">
        <v>467</v>
      </c>
      <c r="B111" s="530" t="str">
        <f t="shared" si="1"/>
        <v>-</v>
      </c>
      <c r="C111" s="530">
        <f t="shared" si="1"/>
        <v>4.2634461219819373E-3</v>
      </c>
      <c r="D111" s="530">
        <f t="shared" si="1"/>
        <v>6.0333817093208043E-3</v>
      </c>
      <c r="E111" s="530">
        <f t="shared" si="1"/>
        <v>7.7748624917445882E-3</v>
      </c>
      <c r="F111" s="530">
        <f t="shared" si="1"/>
        <v>3.9025699420202724E-3</v>
      </c>
      <c r="G111" s="531">
        <f t="shared" si="1"/>
        <v>5.7989142639623239E-3</v>
      </c>
      <c r="H111" s="531">
        <f t="shared" si="1"/>
        <v>7.3667355181381384E-3</v>
      </c>
      <c r="I111" s="531">
        <f t="shared" si="1"/>
        <v>6.7776059669891692E-3</v>
      </c>
    </row>
    <row r="112" spans="1:9" x14ac:dyDescent="0.2">
      <c r="A112" s="509" t="s">
        <v>359</v>
      </c>
      <c r="B112" s="524">
        <f t="shared" si="1"/>
        <v>0.38194602146073636</v>
      </c>
      <c r="C112" s="524">
        <f t="shared" si="1"/>
        <v>0.21755251023325511</v>
      </c>
      <c r="D112" s="524">
        <f t="shared" si="1"/>
        <v>0.269421200002465</v>
      </c>
      <c r="E112" s="524">
        <f t="shared" si="1"/>
        <v>0.29805611182679381</v>
      </c>
      <c r="F112" s="524">
        <f t="shared" si="1"/>
        <v>0.40188232118578021</v>
      </c>
      <c r="G112" s="525">
        <f t="shared" si="1"/>
        <v>0.26520195667462682</v>
      </c>
      <c r="H112" s="525">
        <f t="shared" si="1"/>
        <v>0.30899905104724978</v>
      </c>
      <c r="I112" s="525">
        <f t="shared" si="1"/>
        <v>0.29254171187920758</v>
      </c>
    </row>
    <row r="113" spans="1:11" x14ac:dyDescent="0.2">
      <c r="A113" s="480" t="s">
        <v>396</v>
      </c>
      <c r="B113" s="528">
        <f t="shared" si="1"/>
        <v>0.16047145462035547</v>
      </c>
      <c r="C113" s="528">
        <f t="shared" si="1"/>
        <v>2.1961163344489054E-2</v>
      </c>
      <c r="D113" s="528">
        <f t="shared" si="1"/>
        <v>3.3373270400207024E-2</v>
      </c>
      <c r="E113" s="528">
        <f t="shared" si="1"/>
        <v>3.9874871358161493E-2</v>
      </c>
      <c r="F113" s="528">
        <f t="shared" si="1"/>
        <v>3.3682361384312826E-2</v>
      </c>
      <c r="G113" s="529">
        <f t="shared" si="1"/>
        <v>3.3382964038399028E-2</v>
      </c>
      <c r="H113" s="529">
        <f t="shared" si="1"/>
        <v>3.922220124901743E-2</v>
      </c>
      <c r="I113" s="529">
        <f t="shared" si="1"/>
        <v>3.7028030411263992E-2</v>
      </c>
    </row>
    <row r="114" spans="1:11" x14ac:dyDescent="0.2">
      <c r="A114" s="481" t="s">
        <v>360</v>
      </c>
      <c r="B114" s="524">
        <f t="shared" si="1"/>
        <v>1.4474197276834119E-2</v>
      </c>
      <c r="C114" s="524">
        <f t="shared" si="1"/>
        <v>1.7638567348934851E-2</v>
      </c>
      <c r="D114" s="524">
        <f t="shared" si="1"/>
        <v>1.9601718630172196E-2</v>
      </c>
      <c r="E114" s="524">
        <f t="shared" si="1"/>
        <v>2.0791244838674582E-2</v>
      </c>
      <c r="F114" s="524">
        <f t="shared" si="1"/>
        <v>4.5562602475538158E-2</v>
      </c>
      <c r="G114" s="525">
        <f t="shared" si="1"/>
        <v>1.935599494534054E-2</v>
      </c>
      <c r="H114" s="525">
        <f t="shared" si="1"/>
        <v>2.3402064066618673E-2</v>
      </c>
      <c r="I114" s="525">
        <f t="shared" si="1"/>
        <v>2.1881699924620607E-2</v>
      </c>
    </row>
    <row r="115" spans="1:11" x14ac:dyDescent="0.2">
      <c r="A115" s="480" t="s">
        <v>361</v>
      </c>
      <c r="B115" s="528">
        <f t="shared" si="1"/>
        <v>9.1876647479596743E-2</v>
      </c>
      <c r="C115" s="528">
        <f t="shared" si="1"/>
        <v>0.13054868136769782</v>
      </c>
      <c r="D115" s="528">
        <f t="shared" si="1"/>
        <v>0.152404261263235</v>
      </c>
      <c r="E115" s="528">
        <f t="shared" si="1"/>
        <v>0.17373408130337928</v>
      </c>
      <c r="F115" s="528">
        <f t="shared" si="1"/>
        <v>0.23400322515568875</v>
      </c>
      <c r="G115" s="529">
        <f t="shared" si="1"/>
        <v>0.14963708174501769</v>
      </c>
      <c r="H115" s="529">
        <f t="shared" si="1"/>
        <v>0.18008624968659834</v>
      </c>
      <c r="I115" s="529">
        <f t="shared" si="1"/>
        <v>0.16864457101633148</v>
      </c>
    </row>
    <row r="116" spans="1:11" x14ac:dyDescent="0.2">
      <c r="A116" s="478" t="s">
        <v>362</v>
      </c>
      <c r="B116" s="516">
        <f t="shared" si="1"/>
        <v>2.5281888414070319E-2</v>
      </c>
      <c r="C116" s="516">
        <f t="shared" si="1"/>
        <v>2.3939134259034892E-3</v>
      </c>
      <c r="D116" s="516">
        <f t="shared" si="1"/>
        <v>5.1623465616796307E-3</v>
      </c>
      <c r="E116" s="516">
        <f t="shared" si="1"/>
        <v>7.6569600051680847E-3</v>
      </c>
      <c r="F116" s="516">
        <f t="shared" si="1"/>
        <v>2.8524292694708128E-2</v>
      </c>
      <c r="G116" s="517">
        <f t="shared" si="1"/>
        <v>5.0665084536840287E-3</v>
      </c>
      <c r="H116" s="517">
        <f t="shared" si="1"/>
        <v>9.8563079112474906E-3</v>
      </c>
      <c r="I116" s="517">
        <f t="shared" si="1"/>
        <v>8.0564772315257008E-3</v>
      </c>
      <c r="K116" s="267"/>
    </row>
    <row r="117" spans="1:11" s="47" customFormat="1" x14ac:dyDescent="0.2">
      <c r="A117" s="479" t="s">
        <v>363</v>
      </c>
      <c r="B117" s="518">
        <f t="shared" si="1"/>
        <v>1.7217374767868266E-2</v>
      </c>
      <c r="C117" s="518">
        <f t="shared" si="1"/>
        <v>3.3180966961462331E-3</v>
      </c>
      <c r="D117" s="518">
        <f t="shared" si="1"/>
        <v>7.2126773089050238E-3</v>
      </c>
      <c r="E117" s="518">
        <f t="shared" si="1"/>
        <v>5.6919425153703273E-3</v>
      </c>
      <c r="F117" s="518">
        <f t="shared" si="1"/>
        <v>1.7708820056136127E-2</v>
      </c>
      <c r="G117" s="519">
        <f t="shared" si="1"/>
        <v>6.9101328816342129E-3</v>
      </c>
      <c r="H117" s="519">
        <f t="shared" si="1"/>
        <v>6.9584816958261153E-3</v>
      </c>
      <c r="I117" s="519">
        <f t="shared" si="1"/>
        <v>6.9403139054548145E-3</v>
      </c>
    </row>
    <row r="118" spans="1:11" s="7" customFormat="1" x14ac:dyDescent="0.2">
      <c r="A118" s="478" t="s">
        <v>364</v>
      </c>
      <c r="B118" s="522">
        <f t="shared" si="1"/>
        <v>7.2624482584391872E-2</v>
      </c>
      <c r="C118" s="522">
        <f t="shared" si="1"/>
        <v>2.8105354585565911E-2</v>
      </c>
      <c r="D118" s="522">
        <f t="shared" si="1"/>
        <v>5.1594746788569824E-2</v>
      </c>
      <c r="E118" s="522">
        <f t="shared" si="1"/>
        <v>4.5442912731003905E-2</v>
      </c>
      <c r="F118" s="522">
        <f t="shared" si="1"/>
        <v>4.240101941939621E-2</v>
      </c>
      <c r="G118" s="523">
        <f t="shared" si="1"/>
        <v>4.9409697120608081E-2</v>
      </c>
      <c r="H118" s="523">
        <f t="shared" si="1"/>
        <v>4.5122307204043539E-2</v>
      </c>
      <c r="I118" s="523">
        <f t="shared" si="1"/>
        <v>4.6733350830202608E-2</v>
      </c>
    </row>
    <row r="119" spans="1:11" x14ac:dyDescent="0.2">
      <c r="A119" s="477" t="s">
        <v>365</v>
      </c>
      <c r="B119" s="518">
        <f t="shared" si="1"/>
        <v>7.0380174437309595E-2</v>
      </c>
      <c r="C119" s="518">
        <f t="shared" si="1"/>
        <v>7.3295911601694366E-2</v>
      </c>
      <c r="D119" s="518">
        <f t="shared" si="1"/>
        <v>8.8162192309942586E-2</v>
      </c>
      <c r="E119" s="518">
        <f t="shared" si="1"/>
        <v>9.5138360314021064E-2</v>
      </c>
      <c r="F119" s="518">
        <f t="shared" si="1"/>
        <v>0.11515925648622598</v>
      </c>
      <c r="G119" s="519">
        <f t="shared" si="1"/>
        <v>8.6494316866490395E-2</v>
      </c>
      <c r="H119" s="519">
        <f t="shared" si="1"/>
        <v>9.7248496562472267E-2</v>
      </c>
      <c r="I119" s="519">
        <f t="shared" si="1"/>
        <v>9.3207470888453228E-2</v>
      </c>
    </row>
    <row r="120" spans="1:11" x14ac:dyDescent="0.2">
      <c r="A120" s="478" t="s">
        <v>397</v>
      </c>
      <c r="B120" s="516" t="str">
        <f t="shared" si="1"/>
        <v>-</v>
      </c>
      <c r="C120" s="516" t="str">
        <f t="shared" si="1"/>
        <v>-</v>
      </c>
      <c r="D120" s="516">
        <f t="shared" si="1"/>
        <v>1.0346156666096968E-4</v>
      </c>
      <c r="E120" s="516" t="str">
        <f t="shared" si="1"/>
        <v>-</v>
      </c>
      <c r="F120" s="516" t="str">
        <f t="shared" si="1"/>
        <v>-</v>
      </c>
      <c r="G120" s="517">
        <f t="shared" si="1"/>
        <v>9.2040011590704125E-5</v>
      </c>
      <c r="H120" s="517" t="str">
        <f t="shared" si="1"/>
        <v>-</v>
      </c>
      <c r="I120" s="517">
        <f t="shared" si="1"/>
        <v>3.4585255190031204E-5</v>
      </c>
    </row>
    <row r="121" spans="1:11" x14ac:dyDescent="0.2">
      <c r="A121" s="479" t="s">
        <v>366</v>
      </c>
      <c r="B121" s="518">
        <f t="shared" si="1"/>
        <v>2.5900472191142387E-3</v>
      </c>
      <c r="C121" s="518">
        <f t="shared" si="1"/>
        <v>6.9616195500845548E-3</v>
      </c>
      <c r="D121" s="518">
        <f t="shared" si="1"/>
        <v>6.9753607879380879E-3</v>
      </c>
      <c r="E121" s="518">
        <f t="shared" si="1"/>
        <v>6.6855364539763016E-3</v>
      </c>
      <c r="F121" s="518" t="str">
        <f t="shared" si="1"/>
        <v>-</v>
      </c>
      <c r="G121" s="519">
        <f t="shared" si="1"/>
        <v>6.9337759464049914E-3</v>
      </c>
      <c r="H121" s="519">
        <f t="shared" si="1"/>
        <v>5.9809030003624723E-3</v>
      </c>
      <c r="I121" s="519">
        <f t="shared" si="1"/>
        <v>6.3389576484236656E-3</v>
      </c>
    </row>
    <row r="122" spans="1:11" x14ac:dyDescent="0.2">
      <c r="A122" s="478" t="s">
        <v>367</v>
      </c>
      <c r="B122" s="516" t="str">
        <f t="shared" si="1"/>
        <v>-</v>
      </c>
      <c r="C122" s="516">
        <f t="shared" si="1"/>
        <v>1.649706592075113E-2</v>
      </c>
      <c r="D122" s="516">
        <f t="shared" si="1"/>
        <v>3.7215611035503027E-2</v>
      </c>
      <c r="E122" s="516">
        <f t="shared" si="1"/>
        <v>5.5101975389011265E-2</v>
      </c>
      <c r="F122" s="516">
        <f t="shared" si="1"/>
        <v>6.1105434259049719E-2</v>
      </c>
      <c r="G122" s="517">
        <f t="shared" si="1"/>
        <v>3.4777199624824159E-2</v>
      </c>
      <c r="H122" s="517">
        <f t="shared" si="1"/>
        <v>5.5734720086887284E-2</v>
      </c>
      <c r="I122" s="517">
        <f t="shared" si="1"/>
        <v>4.785965370293737E-2</v>
      </c>
    </row>
    <row r="123" spans="1:11" s="7" customFormat="1" x14ac:dyDescent="0.2">
      <c r="A123" s="479" t="s">
        <v>368</v>
      </c>
      <c r="B123" s="520">
        <f t="shared" si="1"/>
        <v>6.064046392835986E-2</v>
      </c>
      <c r="C123" s="520">
        <f t="shared" si="1"/>
        <v>4.8823877401389708E-2</v>
      </c>
      <c r="D123" s="520">
        <f t="shared" si="1"/>
        <v>4.1179096760598166E-2</v>
      </c>
      <c r="E123" s="520">
        <f t="shared" si="1"/>
        <v>3.0934406524620959E-2</v>
      </c>
      <c r="F123" s="520">
        <f t="shared" si="1"/>
        <v>5.1770851880516666E-2</v>
      </c>
      <c r="G123" s="521">
        <f t="shared" si="1"/>
        <v>4.213134167870073E-2</v>
      </c>
      <c r="H123" s="521">
        <f t="shared" si="1"/>
        <v>3.3130498995634493E-2</v>
      </c>
      <c r="I123" s="521">
        <f t="shared" si="1"/>
        <v>3.6512685019847196E-2</v>
      </c>
    </row>
    <row r="124" spans="1:11" s="47" customFormat="1" x14ac:dyDescent="0.2">
      <c r="A124" s="478" t="s">
        <v>369</v>
      </c>
      <c r="B124" s="516">
        <f t="shared" si="1"/>
        <v>7.1496396074550717E-3</v>
      </c>
      <c r="C124" s="516">
        <f t="shared" si="1"/>
        <v>1.0133465851922419E-3</v>
      </c>
      <c r="D124" s="516">
        <f t="shared" si="1"/>
        <v>2.2200648999597464E-3</v>
      </c>
      <c r="E124" s="516">
        <f t="shared" si="1"/>
        <v>2.3347479962305224E-3</v>
      </c>
      <c r="F124" s="516">
        <f t="shared" si="1"/>
        <v>2.2829703466595822E-3</v>
      </c>
      <c r="G124" s="517">
        <f t="shared" si="1"/>
        <v>2.1430927570409331E-3</v>
      </c>
      <c r="H124" s="517">
        <f t="shared" si="1"/>
        <v>2.3292908018429891E-3</v>
      </c>
      <c r="I124" s="517">
        <f t="shared" si="1"/>
        <v>2.2593244165551719E-3</v>
      </c>
    </row>
    <row r="125" spans="1:11" x14ac:dyDescent="0.2">
      <c r="A125" s="479" t="s">
        <v>387</v>
      </c>
      <c r="B125" s="518" t="str">
        <f t="shared" si="1"/>
        <v>-</v>
      </c>
      <c r="C125" s="518" t="str">
        <f t="shared" si="1"/>
        <v>-</v>
      </c>
      <c r="D125" s="518">
        <f t="shared" si="1"/>
        <v>4.6859725928258874E-4</v>
      </c>
      <c r="E125" s="518">
        <f t="shared" si="1"/>
        <v>8.1693950182017193E-5</v>
      </c>
      <c r="F125" s="518" t="str">
        <f t="shared" si="1"/>
        <v>-</v>
      </c>
      <c r="G125" s="519">
        <f t="shared" si="1"/>
        <v>4.1686684792887539E-4</v>
      </c>
      <c r="H125" s="519">
        <f t="shared" si="1"/>
        <v>7.3083677745035134E-5</v>
      </c>
      <c r="I125" s="519">
        <f t="shared" si="1"/>
        <v>2.022646823717996E-4</v>
      </c>
    </row>
    <row r="126" spans="1:11" x14ac:dyDescent="0.2">
      <c r="A126" s="503" t="s">
        <v>370</v>
      </c>
      <c r="B126" s="516">
        <f t="shared" si="1"/>
        <v>4.1129900580182798E-3</v>
      </c>
      <c r="C126" s="516">
        <f t="shared" si="1"/>
        <v>7.0093981097347199E-2</v>
      </c>
      <c r="D126" s="516">
        <f t="shared" si="1"/>
        <v>8.1915392724096869E-2</v>
      </c>
      <c r="E126" s="516">
        <f t="shared" si="1"/>
        <v>8.4225551541854293E-2</v>
      </c>
      <c r="F126" s="516">
        <f t="shared" si="1"/>
        <v>5.7592815721256178E-2</v>
      </c>
      <c r="G126" s="517">
        <f t="shared" si="1"/>
        <v>8.0005625201347977E-2</v>
      </c>
      <c r="H126" s="517">
        <f t="shared" si="1"/>
        <v>8.1418549149319119E-2</v>
      </c>
      <c r="I126" s="517">
        <f t="shared" si="1"/>
        <v>8.0887624309521566E-2</v>
      </c>
    </row>
    <row r="127" spans="1:11" x14ac:dyDescent="0.2">
      <c r="A127" s="480" t="s">
        <v>468</v>
      </c>
      <c r="B127" s="528" t="str">
        <f t="shared" si="1"/>
        <v>-</v>
      </c>
      <c r="C127" s="528" t="str">
        <f t="shared" si="1"/>
        <v>-</v>
      </c>
      <c r="D127" s="528">
        <f t="shared" si="1"/>
        <v>5.8975088901756865E-4</v>
      </c>
      <c r="E127" s="528">
        <f t="shared" si="1"/>
        <v>2.2179380067083036E-3</v>
      </c>
      <c r="F127" s="528" t="str">
        <f t="shared" si="1"/>
        <v>-</v>
      </c>
      <c r="G127" s="529">
        <f t="shared" si="1"/>
        <v>5.2464582175404243E-4</v>
      </c>
      <c r="H127" s="529">
        <f t="shared" si="1"/>
        <v>1.9841746687432956E-3</v>
      </c>
      <c r="I127" s="529">
        <f t="shared" si="1"/>
        <v>1.4357373448791485E-3</v>
      </c>
    </row>
    <row r="128" spans="1:11" x14ac:dyDescent="0.2">
      <c r="A128" s="759" t="s">
        <v>371</v>
      </c>
      <c r="B128" s="762">
        <f t="shared" si="1"/>
        <v>-7.2465005434514257E-3</v>
      </c>
      <c r="C128" s="762">
        <f t="shared" si="1"/>
        <v>4.06432322422575E-2</v>
      </c>
      <c r="D128" s="762">
        <f t="shared" si="1"/>
        <v>4.9779324300405388E-2</v>
      </c>
      <c r="E128" s="762">
        <f t="shared" si="1"/>
        <v>5.9076291844798262E-2</v>
      </c>
      <c r="F128" s="762">
        <f t="shared" si="1"/>
        <v>4.5556826639047525E-2</v>
      </c>
      <c r="G128" s="763">
        <f t="shared" si="1"/>
        <v>4.833181665036157E-2</v>
      </c>
      <c r="H128" s="763">
        <f t="shared" si="1"/>
        <v>5.7651384855852278E-2</v>
      </c>
      <c r="I128" s="763">
        <f t="shared" si="1"/>
        <v>5.4149433481552912E-2</v>
      </c>
    </row>
    <row r="129" spans="1:9" x14ac:dyDescent="0.2">
      <c r="A129" s="480" t="s">
        <v>372</v>
      </c>
      <c r="B129" s="528">
        <f t="shared" si="1"/>
        <v>2.9461828561590233E-3</v>
      </c>
      <c r="C129" s="528">
        <f t="shared" si="1"/>
        <v>6.214971671627768E-5</v>
      </c>
      <c r="D129" s="528">
        <f t="shared" si="1"/>
        <v>9.9910685739845934E-4</v>
      </c>
      <c r="E129" s="528">
        <f t="shared" si="1"/>
        <v>3.6285215666344723E-4</v>
      </c>
      <c r="F129" s="528" t="str">
        <f t="shared" si="1"/>
        <v>-</v>
      </c>
      <c r="G129" s="529">
        <f t="shared" si="1"/>
        <v>9.2210600764738577E-4</v>
      </c>
      <c r="H129" s="529">
        <f t="shared" si="1"/>
        <v>3.2460873819417483E-4</v>
      </c>
      <c r="I129" s="529">
        <f t="shared" si="1"/>
        <v>5.491262624731085E-4</v>
      </c>
    </row>
    <row r="130" spans="1:9" x14ac:dyDescent="0.2">
      <c r="A130" s="759" t="s">
        <v>373</v>
      </c>
      <c r="B130" s="762">
        <f t="shared" si="1"/>
        <v>3.7035453826048414E-3</v>
      </c>
      <c r="C130" s="762">
        <f t="shared" si="1"/>
        <v>2.0967563403695107E-2</v>
      </c>
      <c r="D130" s="762">
        <f t="shared" si="1"/>
        <v>2.668438224791065E-2</v>
      </c>
      <c r="E130" s="762">
        <f t="shared" si="1"/>
        <v>1.6773984631364584E-2</v>
      </c>
      <c r="F130" s="762">
        <f t="shared" si="1"/>
        <v>4.8477653143570989E-3</v>
      </c>
      <c r="G130" s="763">
        <f t="shared" si="1"/>
        <v>2.5895044387055637E-2</v>
      </c>
      <c r="H130" s="763">
        <f t="shared" si="1"/>
        <v>1.5517000385712153E-2</v>
      </c>
      <c r="I130" s="763">
        <f t="shared" si="1"/>
        <v>1.9416688074143509E-2</v>
      </c>
    </row>
    <row r="131" spans="1:9" x14ac:dyDescent="0.2">
      <c r="A131" s="480" t="s">
        <v>374</v>
      </c>
      <c r="B131" s="528">
        <f t="shared" si="1"/>
        <v>4.7097623627058395E-3</v>
      </c>
      <c r="C131" s="528">
        <f t="shared" si="1"/>
        <v>4.2357527880255916E-3</v>
      </c>
      <c r="D131" s="528">
        <f t="shared" si="1"/>
        <v>3.860896207882191E-3</v>
      </c>
      <c r="E131" s="528">
        <f t="shared" si="1"/>
        <v>4.6436923220625767E-3</v>
      </c>
      <c r="F131" s="528">
        <f t="shared" si="1"/>
        <v>7.1882250075674748E-3</v>
      </c>
      <c r="G131" s="529">
        <f t="shared" si="1"/>
        <v>3.9066229738887858E-3</v>
      </c>
      <c r="H131" s="529">
        <f t="shared" si="1"/>
        <v>4.9118776563654414E-3</v>
      </c>
      <c r="I131" s="529">
        <f t="shared" si="1"/>
        <v>4.5341398751501403E-3</v>
      </c>
    </row>
    <row r="132" spans="1:9" s="7" customFormat="1" x14ac:dyDescent="0.2">
      <c r="A132" s="509" t="s">
        <v>375</v>
      </c>
      <c r="B132" s="526">
        <f t="shared" si="1"/>
        <v>1.8360475906907876E-2</v>
      </c>
      <c r="C132" s="526">
        <f t="shared" ref="C132:I133" si="3">IF(C64="-","-",C64/C$65)</f>
        <v>4.3082913110666927E-2</v>
      </c>
      <c r="D132" s="526">
        <f t="shared" si="3"/>
        <v>3.6628931351410536E-2</v>
      </c>
      <c r="E132" s="526">
        <f t="shared" si="3"/>
        <v>3.3100248049805749E-2</v>
      </c>
      <c r="F132" s="526">
        <f t="shared" si="3"/>
        <v>4.9611549395871063E-2</v>
      </c>
      <c r="G132" s="527">
        <f t="shared" si="3"/>
        <v>3.7114818522873717E-2</v>
      </c>
      <c r="H132" s="527">
        <f t="shared" si="3"/>
        <v>3.4840484764005475E-2</v>
      </c>
      <c r="I132" s="527">
        <f t="shared" si="3"/>
        <v>3.5695095838219552E-2</v>
      </c>
    </row>
    <row r="133" spans="1:9" x14ac:dyDescent="0.2">
      <c r="A133" s="535" t="s">
        <v>377</v>
      </c>
      <c r="B133" s="538">
        <f t="shared" si="1"/>
        <v>1</v>
      </c>
      <c r="C133" s="538">
        <f t="shared" si="3"/>
        <v>1</v>
      </c>
      <c r="D133" s="538">
        <f t="shared" si="3"/>
        <v>1</v>
      </c>
      <c r="E133" s="538">
        <f t="shared" si="3"/>
        <v>1</v>
      </c>
      <c r="F133" s="538">
        <f t="shared" si="3"/>
        <v>1</v>
      </c>
      <c r="G133" s="538">
        <f t="shared" si="3"/>
        <v>1</v>
      </c>
      <c r="H133" s="538">
        <f t="shared" si="3"/>
        <v>1</v>
      </c>
      <c r="I133" s="538">
        <f t="shared" si="3"/>
        <v>1</v>
      </c>
    </row>
    <row r="134" spans="1:9" x14ac:dyDescent="0.2">
      <c r="A134" s="513" t="s">
        <v>406</v>
      </c>
      <c r="B134" s="3"/>
      <c r="C134" s="212"/>
      <c r="D134" s="3"/>
      <c r="E134" s="3"/>
      <c r="F134" s="212"/>
      <c r="G134" s="3"/>
      <c r="H134" s="3"/>
      <c r="I134" s="3"/>
    </row>
    <row r="135" spans="1:9" x14ac:dyDescent="0.2">
      <c r="A135" s="38" t="s">
        <v>410</v>
      </c>
      <c r="B135" s="3"/>
      <c r="C135" s="212"/>
      <c r="D135" s="3"/>
      <c r="E135" s="3"/>
      <c r="F135" s="212"/>
      <c r="G135" s="3"/>
      <c r="H135" s="3"/>
      <c r="I135" s="3"/>
    </row>
    <row r="136" spans="1:9" x14ac:dyDescent="0.2">
      <c r="A136" s="242" t="s">
        <v>723</v>
      </c>
      <c r="B136" s="3"/>
      <c r="C136" s="212"/>
      <c r="D136" s="3"/>
      <c r="E136" s="3"/>
      <c r="F136" s="212"/>
      <c r="G136" s="3"/>
      <c r="H136" s="3"/>
      <c r="I136" s="3"/>
    </row>
    <row r="139" spans="1:9" ht="16.5" x14ac:dyDescent="0.25">
      <c r="A139" s="88" t="s">
        <v>789</v>
      </c>
    </row>
    <row r="140" spans="1:9" ht="13.5" thickBot="1" x14ac:dyDescent="0.25">
      <c r="A140" s="205"/>
      <c r="I140" s="400" t="s">
        <v>384</v>
      </c>
    </row>
    <row r="141" spans="1:9" x14ac:dyDescent="0.2">
      <c r="A141" s="204" t="s">
        <v>404</v>
      </c>
      <c r="B141" s="482" t="s">
        <v>95</v>
      </c>
      <c r="C141" s="482" t="s">
        <v>535</v>
      </c>
      <c r="D141" s="482" t="s">
        <v>97</v>
      </c>
      <c r="E141" s="482" t="s">
        <v>278</v>
      </c>
      <c r="F141" s="483">
        <v>300000</v>
      </c>
      <c r="G141" s="484" t="s">
        <v>398</v>
      </c>
      <c r="H141" s="484" t="s">
        <v>398</v>
      </c>
      <c r="I141" s="484" t="s">
        <v>389</v>
      </c>
    </row>
    <row r="142" spans="1:9" x14ac:dyDescent="0.2">
      <c r="A142" s="203"/>
      <c r="B142" s="485" t="s">
        <v>35</v>
      </c>
      <c r="C142" s="485" t="s">
        <v>35</v>
      </c>
      <c r="D142" s="485" t="s">
        <v>35</v>
      </c>
      <c r="E142" s="485" t="s">
        <v>35</v>
      </c>
      <c r="F142" s="485" t="s">
        <v>36</v>
      </c>
      <c r="G142" s="486" t="s">
        <v>600</v>
      </c>
      <c r="H142" s="486" t="s">
        <v>293</v>
      </c>
      <c r="I142" s="486" t="s">
        <v>111</v>
      </c>
    </row>
    <row r="143" spans="1:9" ht="13.5" thickBot="1" x14ac:dyDescent="0.25">
      <c r="A143" s="206"/>
      <c r="B143" s="487" t="s">
        <v>534</v>
      </c>
      <c r="C143" s="487" t="s">
        <v>99</v>
      </c>
      <c r="D143" s="487" t="s">
        <v>100</v>
      </c>
      <c r="E143" s="487" t="s">
        <v>279</v>
      </c>
      <c r="F143" s="487" t="s">
        <v>101</v>
      </c>
      <c r="G143" s="488" t="s">
        <v>293</v>
      </c>
      <c r="H143" s="488" t="s">
        <v>101</v>
      </c>
      <c r="I143" s="488" t="s">
        <v>399</v>
      </c>
    </row>
    <row r="145" spans="1:9" x14ac:dyDescent="0.2">
      <c r="A145" s="498" t="s">
        <v>333</v>
      </c>
      <c r="B145" s="499">
        <v>171.97708</v>
      </c>
      <c r="C145" s="499">
        <v>132.33316099999999</v>
      </c>
      <c r="D145" s="499">
        <v>108.024421</v>
      </c>
      <c r="E145" s="499">
        <v>107.303263</v>
      </c>
      <c r="F145" s="499">
        <v>62.759644999999999</v>
      </c>
      <c r="G145" s="500">
        <v>110.365751</v>
      </c>
      <c r="H145" s="500">
        <v>102.167422</v>
      </c>
      <c r="I145" s="500">
        <v>105.228515</v>
      </c>
    </row>
    <row r="146" spans="1:9" x14ac:dyDescent="0.2">
      <c r="A146" s="478" t="s">
        <v>334</v>
      </c>
      <c r="B146" s="490">
        <v>162.633748</v>
      </c>
      <c r="C146" s="490">
        <v>125.023737</v>
      </c>
      <c r="D146" s="490">
        <v>104.14084</v>
      </c>
      <c r="E146" s="490">
        <v>102.16374</v>
      </c>
      <c r="F146" s="490">
        <v>59.258600000000001</v>
      </c>
      <c r="G146" s="267">
        <v>106.164132</v>
      </c>
      <c r="H146" s="267">
        <v>97.216813999999999</v>
      </c>
      <c r="I146" s="267">
        <v>100.557565</v>
      </c>
    </row>
    <row r="147" spans="1:9" x14ac:dyDescent="0.2">
      <c r="A147" s="479" t="s">
        <v>335</v>
      </c>
      <c r="B147" s="491">
        <v>9.3433320000000002</v>
      </c>
      <c r="C147" s="491">
        <v>4.1490200000000002</v>
      </c>
      <c r="D147" s="491">
        <v>3.8065000000000002</v>
      </c>
      <c r="E147" s="491">
        <v>3.9617490000000002</v>
      </c>
      <c r="F147" s="491">
        <v>2.918952</v>
      </c>
      <c r="G147" s="492">
        <v>3.855051</v>
      </c>
      <c r="H147" s="492">
        <v>3.8415149999999998</v>
      </c>
      <c r="I147" s="492">
        <v>3.8465690000000001</v>
      </c>
    </row>
    <row r="148" spans="1:9" x14ac:dyDescent="0.2">
      <c r="A148" s="478" t="s">
        <v>774</v>
      </c>
      <c r="B148" s="490" t="s">
        <v>683</v>
      </c>
      <c r="C148" s="490">
        <v>0.101358</v>
      </c>
      <c r="D148" s="490">
        <v>7.5359999999999996E-2</v>
      </c>
      <c r="E148" s="490">
        <v>0.14780199999999999</v>
      </c>
      <c r="F148" s="490">
        <v>0.58209299999999997</v>
      </c>
      <c r="G148" s="267">
        <v>7.7381000000000005E-2</v>
      </c>
      <c r="H148" s="267">
        <v>0.197875</v>
      </c>
      <c r="I148" s="267">
        <v>0.15288499999999999</v>
      </c>
    </row>
    <row r="149" spans="1:9" x14ac:dyDescent="0.2">
      <c r="A149" s="477" t="s">
        <v>336</v>
      </c>
      <c r="B149" s="501">
        <v>50.867111999999999</v>
      </c>
      <c r="C149" s="501">
        <v>20.777588000000002</v>
      </c>
      <c r="D149" s="501">
        <v>20.805</v>
      </c>
      <c r="E149" s="501">
        <v>22.449438000000001</v>
      </c>
      <c r="F149" s="501">
        <v>14.568256</v>
      </c>
      <c r="G149" s="502">
        <v>20.903506</v>
      </c>
      <c r="H149" s="502">
        <v>21.540744</v>
      </c>
      <c r="I149" s="502">
        <v>21.302811999999999</v>
      </c>
    </row>
    <row r="150" spans="1:9" x14ac:dyDescent="0.2">
      <c r="A150" s="478" t="s">
        <v>337</v>
      </c>
      <c r="B150" s="490">
        <v>4.8563190000000001</v>
      </c>
      <c r="C150" s="490">
        <v>0.13924800000000001</v>
      </c>
      <c r="D150" s="490">
        <v>1.4599660000000001</v>
      </c>
      <c r="E150" s="490">
        <v>2.5625559999999998</v>
      </c>
      <c r="F150" s="490">
        <v>8.9705259999999996</v>
      </c>
      <c r="G150" s="267">
        <v>1.3558220000000001</v>
      </c>
      <c r="H150" s="267">
        <v>3.3013889999999999</v>
      </c>
      <c r="I150" s="267">
        <v>2.5749529999999998</v>
      </c>
    </row>
    <row r="151" spans="1:9" x14ac:dyDescent="0.2">
      <c r="A151" s="479" t="s">
        <v>338</v>
      </c>
      <c r="B151" s="491">
        <v>36.193792999999999</v>
      </c>
      <c r="C151" s="491">
        <v>20.319047999999999</v>
      </c>
      <c r="D151" s="491">
        <v>18.658218000000002</v>
      </c>
      <c r="E151" s="491">
        <v>18.363702</v>
      </c>
      <c r="F151" s="491">
        <v>5.4853680000000002</v>
      </c>
      <c r="G151" s="492">
        <v>18.862376000000001</v>
      </c>
      <c r="H151" s="492">
        <v>16.878841000000001</v>
      </c>
      <c r="I151" s="492">
        <v>17.619453</v>
      </c>
    </row>
    <row r="152" spans="1:9" x14ac:dyDescent="0.2">
      <c r="A152" s="478" t="s">
        <v>339</v>
      </c>
      <c r="B152" s="490">
        <v>6.6934339999999999</v>
      </c>
      <c r="C152" s="490">
        <v>0.31929200000000002</v>
      </c>
      <c r="D152" s="490">
        <v>0.31919500000000001</v>
      </c>
      <c r="E152" s="490">
        <v>0.52419300000000002</v>
      </c>
      <c r="F152" s="490">
        <v>0.112362</v>
      </c>
      <c r="G152" s="267">
        <v>0.34059899999999999</v>
      </c>
      <c r="H152" s="267">
        <v>0.47670899999999999</v>
      </c>
      <c r="I152" s="267">
        <v>0.42588799999999999</v>
      </c>
    </row>
    <row r="153" spans="1:9" x14ac:dyDescent="0.2">
      <c r="A153" s="493" t="s">
        <v>340</v>
      </c>
      <c r="B153" s="491">
        <v>3.1235650000000001</v>
      </c>
      <c r="C153" s="491" t="s">
        <v>683</v>
      </c>
      <c r="D153" s="491">
        <v>0.36761199999999999</v>
      </c>
      <c r="E153" s="491">
        <v>0.46227400000000002</v>
      </c>
      <c r="F153" s="491" t="s">
        <v>683</v>
      </c>
      <c r="G153" s="492">
        <v>0.34470200000000001</v>
      </c>
      <c r="H153" s="492">
        <v>0.408974</v>
      </c>
      <c r="I153" s="492">
        <v>0.38497599999999998</v>
      </c>
    </row>
    <row r="154" spans="1:9" x14ac:dyDescent="0.2">
      <c r="A154" s="503" t="s">
        <v>341</v>
      </c>
      <c r="B154" s="504">
        <v>142.0051</v>
      </c>
      <c r="C154" s="504">
        <v>28.354116000000001</v>
      </c>
      <c r="D154" s="504">
        <v>12.403207999999999</v>
      </c>
      <c r="E154" s="504">
        <v>12.807556999999999</v>
      </c>
      <c r="F154" s="504">
        <v>8.8303390000000004</v>
      </c>
      <c r="G154" s="505">
        <v>14.233699</v>
      </c>
      <c r="H154" s="505">
        <v>12.348986999999999</v>
      </c>
      <c r="I154" s="505">
        <v>13.052701000000001</v>
      </c>
    </row>
    <row r="155" spans="1:9" x14ac:dyDescent="0.2">
      <c r="A155" s="479" t="s">
        <v>391</v>
      </c>
      <c r="B155" s="491">
        <v>9.4591790000000007</v>
      </c>
      <c r="C155" s="491">
        <v>1.1862740000000001</v>
      </c>
      <c r="D155" s="491">
        <v>1.0362720000000001</v>
      </c>
      <c r="E155" s="491">
        <v>0.33115499999999998</v>
      </c>
      <c r="F155" s="491" t="s">
        <v>683</v>
      </c>
      <c r="G155" s="492">
        <v>1.0776669999999999</v>
      </c>
      <c r="H155" s="492">
        <v>0.29297299999999998</v>
      </c>
      <c r="I155" s="492">
        <v>0.58596199999999998</v>
      </c>
    </row>
    <row r="156" spans="1:9" x14ac:dyDescent="0.2">
      <c r="A156" s="478" t="s">
        <v>343</v>
      </c>
      <c r="B156" s="490">
        <v>107.00868800000001</v>
      </c>
      <c r="C156" s="490">
        <v>8.8731410000000004</v>
      </c>
      <c r="D156" s="490">
        <v>5.6464020000000001</v>
      </c>
      <c r="E156" s="490">
        <v>2.4070429999999998</v>
      </c>
      <c r="F156" s="490">
        <v>2.5558709999999998</v>
      </c>
      <c r="G156" s="267">
        <v>6.2689209999999997</v>
      </c>
      <c r="H156" s="267">
        <v>2.4242029999999999</v>
      </c>
      <c r="I156" s="267">
        <v>3.8597440000000001</v>
      </c>
    </row>
    <row r="157" spans="1:9" x14ac:dyDescent="0.2">
      <c r="A157" s="493" t="s">
        <v>344</v>
      </c>
      <c r="B157" s="491" t="s">
        <v>683</v>
      </c>
      <c r="C157" s="491" t="s">
        <v>683</v>
      </c>
      <c r="D157" s="491">
        <v>0.122351</v>
      </c>
      <c r="E157" s="491">
        <v>0.20042299999999999</v>
      </c>
      <c r="F157" s="491">
        <v>0.52566400000000002</v>
      </c>
      <c r="G157" s="492">
        <v>0.111237</v>
      </c>
      <c r="H157" s="492">
        <v>0.237923</v>
      </c>
      <c r="I157" s="492">
        <v>0.19062100000000001</v>
      </c>
    </row>
    <row r="158" spans="1:9" x14ac:dyDescent="0.2">
      <c r="A158" s="478" t="s">
        <v>345</v>
      </c>
      <c r="B158" s="490" t="s">
        <v>683</v>
      </c>
      <c r="C158" s="490">
        <v>6.3572740000000003</v>
      </c>
      <c r="D158" s="490">
        <v>1.9187259999999999</v>
      </c>
      <c r="E158" s="490">
        <v>4.3068400000000002</v>
      </c>
      <c r="F158" s="490">
        <v>4.5248030000000004</v>
      </c>
      <c r="G158" s="267">
        <v>2.3005960000000001</v>
      </c>
      <c r="H158" s="267">
        <v>4.3319710000000002</v>
      </c>
      <c r="I158" s="267">
        <v>3.573496</v>
      </c>
    </row>
    <row r="159" spans="1:9" x14ac:dyDescent="0.2">
      <c r="A159" s="479" t="s">
        <v>346</v>
      </c>
      <c r="B159" s="491">
        <v>23.129248</v>
      </c>
      <c r="C159" s="491">
        <v>11.179898</v>
      </c>
      <c r="D159" s="491">
        <v>1.616606</v>
      </c>
      <c r="E159" s="491">
        <v>4.553369</v>
      </c>
      <c r="F159" s="491">
        <v>1.116063</v>
      </c>
      <c r="G159" s="492">
        <v>2.5254669999999999</v>
      </c>
      <c r="H159" s="492">
        <v>4.1570510000000001</v>
      </c>
      <c r="I159" s="492">
        <v>3.5478499999999999</v>
      </c>
    </row>
    <row r="160" spans="1:9" x14ac:dyDescent="0.2">
      <c r="A160" s="478" t="s">
        <v>347</v>
      </c>
      <c r="B160" s="490">
        <v>2.407985</v>
      </c>
      <c r="C160" s="490">
        <v>0.75752900000000001</v>
      </c>
      <c r="D160" s="490">
        <v>2.0623070000000001</v>
      </c>
      <c r="E160" s="490">
        <v>1.0087269999999999</v>
      </c>
      <c r="F160" s="490">
        <v>0.10793800000000001</v>
      </c>
      <c r="G160" s="267">
        <v>1.9493180000000001</v>
      </c>
      <c r="H160" s="267">
        <v>0.90486699999999998</v>
      </c>
      <c r="I160" s="267">
        <v>1.2948440000000001</v>
      </c>
    </row>
    <row r="161" spans="1:9" x14ac:dyDescent="0.2">
      <c r="A161" s="477" t="s">
        <v>348</v>
      </c>
      <c r="B161" s="501">
        <v>144.34910500000001</v>
      </c>
      <c r="C161" s="501">
        <v>49.800699000000002</v>
      </c>
      <c r="D161" s="501">
        <v>31.243005</v>
      </c>
      <c r="E161" s="501">
        <v>41.166066000000001</v>
      </c>
      <c r="F161" s="501">
        <v>44.644497000000001</v>
      </c>
      <c r="G161" s="502">
        <v>33.246184</v>
      </c>
      <c r="H161" s="502">
        <v>41.567126000000002</v>
      </c>
      <c r="I161" s="502">
        <v>38.460251999999997</v>
      </c>
    </row>
    <row r="162" spans="1:9" x14ac:dyDescent="0.2">
      <c r="A162" s="481" t="s">
        <v>392</v>
      </c>
      <c r="B162" s="494" t="s">
        <v>683</v>
      </c>
      <c r="C162" s="494">
        <v>7.7052009999999997</v>
      </c>
      <c r="D162" s="494">
        <v>1.7007669999999999</v>
      </c>
      <c r="E162" s="494">
        <v>2.8334130000000002</v>
      </c>
      <c r="F162" s="494">
        <v>2.3774670000000002</v>
      </c>
      <c r="G162" s="495">
        <v>2.2203620000000002</v>
      </c>
      <c r="H162" s="495">
        <v>2.7808419999999998</v>
      </c>
      <c r="I162" s="495">
        <v>2.5715699999999999</v>
      </c>
    </row>
    <row r="163" spans="1:9" x14ac:dyDescent="0.2">
      <c r="A163" s="479" t="s">
        <v>349</v>
      </c>
      <c r="B163" s="491">
        <v>92.405244999999994</v>
      </c>
      <c r="C163" s="491">
        <v>22.099625</v>
      </c>
      <c r="D163" s="491">
        <v>17.117214000000001</v>
      </c>
      <c r="E163" s="491">
        <v>23.659763999999999</v>
      </c>
      <c r="F163" s="491">
        <v>31.260634</v>
      </c>
      <c r="G163" s="492">
        <v>17.805810000000001</v>
      </c>
      <c r="H163" s="492">
        <v>24.536138000000001</v>
      </c>
      <c r="I163" s="492">
        <v>22.023167000000001</v>
      </c>
    </row>
    <row r="164" spans="1:9" x14ac:dyDescent="0.2">
      <c r="A164" s="481" t="s">
        <v>350</v>
      </c>
      <c r="B164" s="494">
        <v>51.943860000000001</v>
      </c>
      <c r="C164" s="494">
        <v>17.425281999999999</v>
      </c>
      <c r="D164" s="494">
        <v>12.424846000000001</v>
      </c>
      <c r="E164" s="494">
        <v>14.291302</v>
      </c>
      <c r="F164" s="494">
        <v>11.006396000000001</v>
      </c>
      <c r="G164" s="495">
        <v>12.994960000000001</v>
      </c>
      <c r="H164" s="495">
        <v>13.912554999999999</v>
      </c>
      <c r="I164" s="495">
        <v>13.569943</v>
      </c>
    </row>
    <row r="165" spans="1:9" x14ac:dyDescent="0.2">
      <c r="A165" s="477" t="s">
        <v>351</v>
      </c>
      <c r="B165" s="501">
        <v>134.78878599999999</v>
      </c>
      <c r="C165" s="501">
        <v>67.899807999999993</v>
      </c>
      <c r="D165" s="501">
        <v>51.209429</v>
      </c>
      <c r="E165" s="501">
        <v>37.844472000000003</v>
      </c>
      <c r="F165" s="501">
        <v>25.232320000000001</v>
      </c>
      <c r="G165" s="502">
        <v>52.950136999999998</v>
      </c>
      <c r="H165" s="502">
        <v>36.390301000000001</v>
      </c>
      <c r="I165" s="502">
        <v>42.573414999999997</v>
      </c>
    </row>
    <row r="166" spans="1:9" x14ac:dyDescent="0.2">
      <c r="A166" s="478" t="s">
        <v>393</v>
      </c>
      <c r="B166" s="490">
        <v>4.4717149999999997</v>
      </c>
      <c r="C166" s="490">
        <v>5.117928</v>
      </c>
      <c r="D166" s="490">
        <v>1.7728729999999999</v>
      </c>
      <c r="E166" s="490">
        <v>3.908728</v>
      </c>
      <c r="F166" s="490">
        <v>0.22885</v>
      </c>
      <c r="G166" s="267">
        <v>2.0745770000000001</v>
      </c>
      <c r="H166" s="267">
        <v>3.484442</v>
      </c>
      <c r="I166" s="267">
        <v>2.9580259999999998</v>
      </c>
    </row>
    <row r="167" spans="1:9" x14ac:dyDescent="0.2">
      <c r="A167" s="479" t="s">
        <v>352</v>
      </c>
      <c r="B167" s="491">
        <v>121.004987</v>
      </c>
      <c r="C167" s="491">
        <v>42.056334999999997</v>
      </c>
      <c r="D167" s="491">
        <v>38.343451999999999</v>
      </c>
      <c r="E167" s="491">
        <v>29.452976</v>
      </c>
      <c r="F167" s="491">
        <v>23.585882999999999</v>
      </c>
      <c r="G167" s="492">
        <v>38.945732</v>
      </c>
      <c r="H167" s="492">
        <v>28.776505</v>
      </c>
      <c r="I167" s="492">
        <v>32.573492000000002</v>
      </c>
    </row>
    <row r="168" spans="1:9" x14ac:dyDescent="0.2">
      <c r="A168" s="478" t="s">
        <v>353</v>
      </c>
      <c r="B168" s="490">
        <v>9.3120849999999997</v>
      </c>
      <c r="C168" s="490">
        <v>19.379249000000002</v>
      </c>
      <c r="D168" s="490">
        <v>11.092040000000001</v>
      </c>
      <c r="E168" s="490">
        <v>3.4782229999999998</v>
      </c>
      <c r="F168" s="490">
        <v>1.4175880000000001</v>
      </c>
      <c r="G168" s="267">
        <v>11.811078999999999</v>
      </c>
      <c r="H168" s="267">
        <v>3.2406329999999999</v>
      </c>
      <c r="I168" s="267">
        <v>6.4406679999999996</v>
      </c>
    </row>
    <row r="169" spans="1:9" x14ac:dyDescent="0.2">
      <c r="A169" s="479" t="s">
        <v>646</v>
      </c>
      <c r="B169" s="501" t="s">
        <v>683</v>
      </c>
      <c r="C169" s="501" t="s">
        <v>683</v>
      </c>
      <c r="D169" s="501" t="s">
        <v>683</v>
      </c>
      <c r="E169" s="501">
        <v>7.6309999999999998E-3</v>
      </c>
      <c r="F169" s="501" t="s">
        <v>683</v>
      </c>
      <c r="G169" s="502" t="s">
        <v>683</v>
      </c>
      <c r="H169" s="502">
        <v>6.7510000000000001E-3</v>
      </c>
      <c r="I169" s="502">
        <v>4.2300000000000003E-3</v>
      </c>
    </row>
    <row r="170" spans="1:9" s="7" customFormat="1" x14ac:dyDescent="0.2">
      <c r="A170" s="503" t="s">
        <v>354</v>
      </c>
      <c r="B170" s="504">
        <v>113.185767</v>
      </c>
      <c r="C170" s="504">
        <v>58.448203999999997</v>
      </c>
      <c r="D170" s="504">
        <v>38.545431000000001</v>
      </c>
      <c r="E170" s="504">
        <v>25.745847000000001</v>
      </c>
      <c r="F170" s="504">
        <v>16.429281</v>
      </c>
      <c r="G170" s="505">
        <v>40.537174</v>
      </c>
      <c r="H170" s="505">
        <v>24.671655000000001</v>
      </c>
      <c r="I170" s="505">
        <v>30.595524999999999</v>
      </c>
    </row>
    <row r="171" spans="1:9" x14ac:dyDescent="0.2">
      <c r="A171" s="479" t="s">
        <v>394</v>
      </c>
      <c r="B171" s="491">
        <v>7.3335590000000002</v>
      </c>
      <c r="C171" s="491">
        <v>4.7672840000000001</v>
      </c>
      <c r="D171" s="491">
        <v>5.2255010000000004</v>
      </c>
      <c r="E171" s="491">
        <v>4.2319230000000001</v>
      </c>
      <c r="F171" s="491">
        <v>2.4403700000000002</v>
      </c>
      <c r="G171" s="492">
        <v>5.1924890000000001</v>
      </c>
      <c r="H171" s="492">
        <v>4.0253589999999999</v>
      </c>
      <c r="I171" s="492">
        <v>4.4611419999999997</v>
      </c>
    </row>
    <row r="172" spans="1:9" x14ac:dyDescent="0.2">
      <c r="A172" s="481" t="s">
        <v>355</v>
      </c>
      <c r="B172" s="494">
        <v>0.34142499999999998</v>
      </c>
      <c r="C172" s="494">
        <v>1.8649640000000001</v>
      </c>
      <c r="D172" s="494">
        <v>1.0417110000000001</v>
      </c>
      <c r="E172" s="494">
        <v>0.35232799999999997</v>
      </c>
      <c r="F172" s="494">
        <v>8.6199999999999992E-3</v>
      </c>
      <c r="G172" s="495">
        <v>1.111383</v>
      </c>
      <c r="H172" s="495">
        <v>0.312699</v>
      </c>
      <c r="I172" s="495">
        <v>0.61091200000000001</v>
      </c>
    </row>
    <row r="173" spans="1:9" x14ac:dyDescent="0.2">
      <c r="A173" s="480" t="s">
        <v>596</v>
      </c>
      <c r="B173" s="491">
        <v>88.162558000000004</v>
      </c>
      <c r="C173" s="491">
        <v>43.746893</v>
      </c>
      <c r="D173" s="491">
        <v>20.417103000000001</v>
      </c>
      <c r="E173" s="491">
        <v>12.436928999999999</v>
      </c>
      <c r="F173" s="491">
        <v>8.8607220000000009</v>
      </c>
      <c r="G173" s="492">
        <v>22.68552</v>
      </c>
      <c r="H173" s="492">
        <v>12.024595</v>
      </c>
      <c r="I173" s="492">
        <v>16.005172999999999</v>
      </c>
    </row>
    <row r="174" spans="1:9" x14ac:dyDescent="0.2">
      <c r="A174" s="481" t="s">
        <v>356</v>
      </c>
      <c r="B174" s="490" t="s">
        <v>683</v>
      </c>
      <c r="C174" s="490" t="s">
        <v>683</v>
      </c>
      <c r="D174" s="490">
        <v>0.21899399999999999</v>
      </c>
      <c r="E174" s="490">
        <v>7.6610000000000003E-3</v>
      </c>
      <c r="F174" s="490">
        <v>0.13280900000000001</v>
      </c>
      <c r="G174" s="267">
        <v>0.1991</v>
      </c>
      <c r="H174" s="267">
        <v>2.2089999999999999E-2</v>
      </c>
      <c r="I174" s="267">
        <v>8.8181999999999996E-2</v>
      </c>
    </row>
    <row r="175" spans="1:9" x14ac:dyDescent="0.2">
      <c r="A175" s="480" t="s">
        <v>357</v>
      </c>
      <c r="B175" s="496">
        <v>1.2700880000000001</v>
      </c>
      <c r="C175" s="496">
        <v>2.1309960000000001</v>
      </c>
      <c r="D175" s="496">
        <v>1.181422</v>
      </c>
      <c r="E175" s="496">
        <v>3.2683710000000001</v>
      </c>
      <c r="F175" s="496">
        <v>0.28576800000000002</v>
      </c>
      <c r="G175" s="497">
        <v>1.264794</v>
      </c>
      <c r="H175" s="497">
        <v>2.9244789999999998</v>
      </c>
      <c r="I175" s="497">
        <v>2.304786</v>
      </c>
    </row>
    <row r="176" spans="1:9" s="47" customFormat="1" x14ac:dyDescent="0.2">
      <c r="A176" s="481" t="s">
        <v>358</v>
      </c>
      <c r="B176" s="494">
        <v>16.078137000000002</v>
      </c>
      <c r="C176" s="494">
        <v>5.104514</v>
      </c>
      <c r="D176" s="494">
        <v>10.414213</v>
      </c>
      <c r="E176" s="494">
        <v>5.3684630000000002</v>
      </c>
      <c r="F176" s="494">
        <v>4.7009910000000001</v>
      </c>
      <c r="G176" s="495">
        <v>9.9687000000000001</v>
      </c>
      <c r="H176" s="495">
        <v>5.2915039999999998</v>
      </c>
      <c r="I176" s="495">
        <v>7.0378759999999998</v>
      </c>
    </row>
    <row r="177" spans="1:9" s="7" customFormat="1" x14ac:dyDescent="0.2">
      <c r="A177" s="506" t="s">
        <v>409</v>
      </c>
      <c r="B177" s="507" t="s">
        <v>683</v>
      </c>
      <c r="C177" s="507">
        <v>6.4637919999999998</v>
      </c>
      <c r="D177" s="507">
        <v>8.4047669999999997</v>
      </c>
      <c r="E177" s="507">
        <v>11.356513</v>
      </c>
      <c r="F177" s="507">
        <v>7.045032</v>
      </c>
      <c r="G177" s="508">
        <v>8.2067479999999993</v>
      </c>
      <c r="H177" s="508">
        <v>10.859403</v>
      </c>
      <c r="I177" s="508">
        <v>9.8689540000000004</v>
      </c>
    </row>
    <row r="178" spans="1:9" x14ac:dyDescent="0.2">
      <c r="A178" s="481" t="s">
        <v>395</v>
      </c>
      <c r="B178" s="494" t="s">
        <v>683</v>
      </c>
      <c r="C178" s="494">
        <v>3.857313</v>
      </c>
      <c r="D178" s="494">
        <v>5.2878889999999998</v>
      </c>
      <c r="E178" s="494">
        <v>6.6516339999999996</v>
      </c>
      <c r="F178" s="494">
        <v>5.1806530000000004</v>
      </c>
      <c r="G178" s="495">
        <v>5.1449850000000001</v>
      </c>
      <c r="H178" s="495">
        <v>6.4820310000000001</v>
      </c>
      <c r="I178" s="495">
        <v>5.9828049999999999</v>
      </c>
    </row>
    <row r="179" spans="1:9" s="47" customFormat="1" x14ac:dyDescent="0.2">
      <c r="A179" s="480" t="s">
        <v>467</v>
      </c>
      <c r="B179" s="496" t="s">
        <v>683</v>
      </c>
      <c r="C179" s="496">
        <v>2.604514</v>
      </c>
      <c r="D179" s="496">
        <v>3.1168779999999998</v>
      </c>
      <c r="E179" s="496">
        <v>4.1087470000000001</v>
      </c>
      <c r="F179" s="496">
        <v>1.864379</v>
      </c>
      <c r="G179" s="497">
        <v>3.061591</v>
      </c>
      <c r="H179" s="497">
        <v>3.8499729999999999</v>
      </c>
      <c r="I179" s="497">
        <v>3.5556070000000002</v>
      </c>
    </row>
    <row r="180" spans="1:9" s="7" customFormat="1" x14ac:dyDescent="0.2">
      <c r="A180" s="509" t="s">
        <v>359</v>
      </c>
      <c r="B180" s="510">
        <v>550.64550999999994</v>
      </c>
      <c r="C180" s="510">
        <v>132.90152800000001</v>
      </c>
      <c r="D180" s="510">
        <v>139.18445199999999</v>
      </c>
      <c r="E180" s="510">
        <v>157.51237599999999</v>
      </c>
      <c r="F180" s="510">
        <v>191.99165199999999</v>
      </c>
      <c r="G180" s="511">
        <v>140.015862</v>
      </c>
      <c r="H180" s="511">
        <v>161.487808</v>
      </c>
      <c r="I180" s="511">
        <v>153.47060999999999</v>
      </c>
    </row>
    <row r="181" spans="1:9" x14ac:dyDescent="0.2">
      <c r="A181" s="480" t="s">
        <v>396</v>
      </c>
      <c r="B181" s="496">
        <v>231.34914699999999</v>
      </c>
      <c r="C181" s="496">
        <v>13.415943</v>
      </c>
      <c r="D181" s="496">
        <v>17.240811999999998</v>
      </c>
      <c r="E181" s="496">
        <v>21.072493999999999</v>
      </c>
      <c r="F181" s="496">
        <v>16.091108999999999</v>
      </c>
      <c r="G181" s="497">
        <v>17.624849000000001</v>
      </c>
      <c r="H181" s="497">
        <v>20.498145000000001</v>
      </c>
      <c r="I181" s="497">
        <v>19.425312999999999</v>
      </c>
    </row>
    <row r="182" spans="1:9" x14ac:dyDescent="0.2">
      <c r="A182" s="481" t="s">
        <v>360</v>
      </c>
      <c r="B182" s="494">
        <v>20.867224</v>
      </c>
      <c r="C182" s="494">
        <v>10.775295</v>
      </c>
      <c r="D182" s="494">
        <v>10.126353999999999</v>
      </c>
      <c r="E182" s="494">
        <v>10.987456</v>
      </c>
      <c r="F182" s="494">
        <v>21.766669</v>
      </c>
      <c r="G182" s="495">
        <v>10.219179</v>
      </c>
      <c r="H182" s="495">
        <v>12.23029</v>
      </c>
      <c r="I182" s="495">
        <v>11.479381</v>
      </c>
    </row>
    <row r="183" spans="1:9" x14ac:dyDescent="0.2">
      <c r="A183" s="480" t="s">
        <v>361</v>
      </c>
      <c r="B183" s="496">
        <v>132.45709099999999</v>
      </c>
      <c r="C183" s="496">
        <v>79.751408999999995</v>
      </c>
      <c r="D183" s="496">
        <v>78.732866999999999</v>
      </c>
      <c r="E183" s="496">
        <v>91.812471000000002</v>
      </c>
      <c r="F183" s="496">
        <v>111.7906</v>
      </c>
      <c r="G183" s="497">
        <v>79.002302</v>
      </c>
      <c r="H183" s="497">
        <v>94.115932000000001</v>
      </c>
      <c r="I183" s="497">
        <v>88.472802999999999</v>
      </c>
    </row>
    <row r="184" spans="1:9" x14ac:dyDescent="0.2">
      <c r="A184" s="478" t="s">
        <v>362</v>
      </c>
      <c r="B184" s="490">
        <v>36.448492000000002</v>
      </c>
      <c r="C184" s="490">
        <v>1.4624269999999999</v>
      </c>
      <c r="D184" s="490">
        <v>2.6668959999999999</v>
      </c>
      <c r="E184" s="490">
        <v>4.0464390000000003</v>
      </c>
      <c r="F184" s="490">
        <v>13.626939</v>
      </c>
      <c r="G184" s="267">
        <v>2.6749109999999998</v>
      </c>
      <c r="H184" s="267">
        <v>5.1510629999999997</v>
      </c>
      <c r="I184" s="267">
        <v>4.2265170000000003</v>
      </c>
    </row>
    <row r="185" spans="1:9" s="47" customFormat="1" x14ac:dyDescent="0.2">
      <c r="A185" s="479" t="s">
        <v>363</v>
      </c>
      <c r="B185" s="491">
        <v>24.822004</v>
      </c>
      <c r="C185" s="491">
        <v>2.0270060000000001</v>
      </c>
      <c r="D185" s="491">
        <v>3.726108</v>
      </c>
      <c r="E185" s="491">
        <v>3.0079950000000002</v>
      </c>
      <c r="F185" s="491">
        <v>8.4600530000000003</v>
      </c>
      <c r="G185" s="492">
        <v>3.648269</v>
      </c>
      <c r="H185" s="492">
        <v>3.6366130000000001</v>
      </c>
      <c r="I185" s="492">
        <v>3.640965</v>
      </c>
    </row>
    <row r="186" spans="1:9" s="47" customFormat="1" x14ac:dyDescent="0.2">
      <c r="A186" s="478" t="s">
        <v>364</v>
      </c>
      <c r="B186" s="490">
        <v>104.70155200000001</v>
      </c>
      <c r="C186" s="490">
        <v>17.169392999999999</v>
      </c>
      <c r="D186" s="490">
        <v>26.654126000000002</v>
      </c>
      <c r="E186" s="490">
        <v>24.015011999999999</v>
      </c>
      <c r="F186" s="490">
        <v>20.256281999999999</v>
      </c>
      <c r="G186" s="267">
        <v>26.086313000000001</v>
      </c>
      <c r="H186" s="267">
        <v>23.581634000000001</v>
      </c>
      <c r="I186" s="267">
        <v>24.516831</v>
      </c>
    </row>
    <row r="187" spans="1:9" s="7" customFormat="1" x14ac:dyDescent="0.2">
      <c r="A187" s="477" t="s">
        <v>365</v>
      </c>
      <c r="B187" s="501">
        <v>101.465969</v>
      </c>
      <c r="C187" s="501">
        <v>44.776034000000003</v>
      </c>
      <c r="D187" s="501">
        <v>45.545065999999998</v>
      </c>
      <c r="E187" s="501">
        <v>50.277343000000002</v>
      </c>
      <c r="F187" s="501">
        <v>55.015149000000001</v>
      </c>
      <c r="G187" s="502">
        <v>45.665486000000001</v>
      </c>
      <c r="H187" s="502">
        <v>50.823608</v>
      </c>
      <c r="I187" s="502">
        <v>48.897668000000003</v>
      </c>
    </row>
    <row r="188" spans="1:9" x14ac:dyDescent="0.2">
      <c r="A188" s="478" t="s">
        <v>397</v>
      </c>
      <c r="B188" s="490" t="s">
        <v>683</v>
      </c>
      <c r="C188" s="490" t="s">
        <v>683</v>
      </c>
      <c r="D188" s="490">
        <v>5.3449000000000003E-2</v>
      </c>
      <c r="E188" s="490" t="s">
        <v>683</v>
      </c>
      <c r="F188" s="490" t="s">
        <v>683</v>
      </c>
      <c r="G188" s="267">
        <v>4.8592999999999997E-2</v>
      </c>
      <c r="H188" s="267" t="s">
        <v>683</v>
      </c>
      <c r="I188" s="267">
        <v>1.8144E-2</v>
      </c>
    </row>
    <row r="189" spans="1:9" x14ac:dyDescent="0.2">
      <c r="A189" s="479" t="s">
        <v>366</v>
      </c>
      <c r="B189" s="491">
        <v>3.7340390000000001</v>
      </c>
      <c r="C189" s="491">
        <v>4.2528119999999996</v>
      </c>
      <c r="D189" s="491">
        <v>3.6035089999999999</v>
      </c>
      <c r="E189" s="491">
        <v>3.5330750000000002</v>
      </c>
      <c r="F189" s="491" t="s">
        <v>683</v>
      </c>
      <c r="G189" s="492">
        <v>3.660752</v>
      </c>
      <c r="H189" s="492">
        <v>3.125715</v>
      </c>
      <c r="I189" s="492">
        <v>3.3254869999999999</v>
      </c>
    </row>
    <row r="190" spans="1:9" x14ac:dyDescent="0.2">
      <c r="A190" s="478" t="s">
        <v>367</v>
      </c>
      <c r="B190" s="490" t="s">
        <v>683</v>
      </c>
      <c r="C190" s="490">
        <v>10.077959</v>
      </c>
      <c r="D190" s="490">
        <v>19.225785999999999</v>
      </c>
      <c r="E190" s="490">
        <v>29.119494</v>
      </c>
      <c r="F190" s="490">
        <v>29.191960999999999</v>
      </c>
      <c r="G190" s="267">
        <v>18.360949000000002</v>
      </c>
      <c r="H190" s="267">
        <v>29.127849000000001</v>
      </c>
      <c r="I190" s="267">
        <v>25.107702</v>
      </c>
    </row>
    <row r="191" spans="1:9" s="47" customFormat="1" x14ac:dyDescent="0.2">
      <c r="A191" s="479" t="s">
        <v>368</v>
      </c>
      <c r="B191" s="491">
        <v>87.424396000000002</v>
      </c>
      <c r="C191" s="491">
        <v>29.826215000000001</v>
      </c>
      <c r="D191" s="491">
        <v>21.273344000000002</v>
      </c>
      <c r="E191" s="491">
        <v>16.347767000000001</v>
      </c>
      <c r="F191" s="491">
        <v>24.732541999999999</v>
      </c>
      <c r="G191" s="492">
        <v>22.243637</v>
      </c>
      <c r="H191" s="492">
        <v>17.314525</v>
      </c>
      <c r="I191" s="492">
        <v>19.154957</v>
      </c>
    </row>
    <row r="192" spans="1:9" s="47" customFormat="1" x14ac:dyDescent="0.2">
      <c r="A192" s="478" t="s">
        <v>369</v>
      </c>
      <c r="B192" s="490">
        <v>10.307535</v>
      </c>
      <c r="C192" s="490">
        <v>0.61904700000000001</v>
      </c>
      <c r="D192" s="490">
        <v>1.146898</v>
      </c>
      <c r="E192" s="490">
        <v>1.2338340000000001</v>
      </c>
      <c r="F192" s="490">
        <v>1.090646</v>
      </c>
      <c r="G192" s="267">
        <v>1.1314660000000001</v>
      </c>
      <c r="H192" s="267">
        <v>1.2173240000000001</v>
      </c>
      <c r="I192" s="267">
        <v>1.1852670000000001</v>
      </c>
    </row>
    <row r="193" spans="1:9" x14ac:dyDescent="0.2">
      <c r="A193" s="479" t="s">
        <v>387</v>
      </c>
      <c r="B193" s="491" t="s">
        <v>683</v>
      </c>
      <c r="C193" s="491" t="s">
        <v>683</v>
      </c>
      <c r="D193" s="491">
        <v>0.24207999999999999</v>
      </c>
      <c r="E193" s="491">
        <v>4.3172000000000002E-2</v>
      </c>
      <c r="F193" s="491" t="s">
        <v>683</v>
      </c>
      <c r="G193" s="492">
        <v>0.22008900000000001</v>
      </c>
      <c r="H193" s="492">
        <v>3.8195E-2</v>
      </c>
      <c r="I193" s="492">
        <v>0.10611</v>
      </c>
    </row>
    <row r="194" spans="1:9" s="7" customFormat="1" x14ac:dyDescent="0.2">
      <c r="A194" s="503" t="s">
        <v>370</v>
      </c>
      <c r="B194" s="504">
        <v>5.9296319999999998</v>
      </c>
      <c r="C194" s="504">
        <v>42.819994000000001</v>
      </c>
      <c r="D194" s="504">
        <v>42.317936000000003</v>
      </c>
      <c r="E194" s="504">
        <v>44.510299000000003</v>
      </c>
      <c r="F194" s="504">
        <v>27.513874999999999</v>
      </c>
      <c r="G194" s="505">
        <v>42.239721000000003</v>
      </c>
      <c r="H194" s="505">
        <v>42.550626000000001</v>
      </c>
      <c r="I194" s="505">
        <v>42.434539999999998</v>
      </c>
    </row>
    <row r="195" spans="1:9" x14ac:dyDescent="0.2">
      <c r="A195" s="480" t="s">
        <v>468</v>
      </c>
      <c r="B195" s="496" t="s">
        <v>683</v>
      </c>
      <c r="C195" s="496" t="s">
        <v>683</v>
      </c>
      <c r="D195" s="496">
        <v>0.30466799999999999</v>
      </c>
      <c r="E195" s="496">
        <v>1.172104</v>
      </c>
      <c r="F195" s="496" t="s">
        <v>683</v>
      </c>
      <c r="G195" s="497">
        <v>0.27699200000000002</v>
      </c>
      <c r="H195" s="497">
        <v>1.036961</v>
      </c>
      <c r="I195" s="497">
        <v>0.75320399999999998</v>
      </c>
    </row>
    <row r="196" spans="1:9" x14ac:dyDescent="0.2">
      <c r="A196" s="759" t="s">
        <v>371</v>
      </c>
      <c r="B196" s="760">
        <v>-10.447175</v>
      </c>
      <c r="C196" s="760">
        <v>24.828707999999999</v>
      </c>
      <c r="D196" s="760">
        <v>25.716269</v>
      </c>
      <c r="E196" s="760">
        <v>31.219783</v>
      </c>
      <c r="F196" s="760">
        <v>21.763909000000002</v>
      </c>
      <c r="G196" s="761">
        <v>25.517236</v>
      </c>
      <c r="H196" s="761">
        <v>30.129529000000002</v>
      </c>
      <c r="I196" s="761">
        <v>28.407389999999999</v>
      </c>
    </row>
    <row r="197" spans="1:9" x14ac:dyDescent="0.2">
      <c r="A197" s="480" t="s">
        <v>372</v>
      </c>
      <c r="B197" s="496">
        <v>4.2474759999999998</v>
      </c>
      <c r="C197" s="496">
        <v>3.7967000000000001E-2</v>
      </c>
      <c r="D197" s="496">
        <v>0.51614400000000005</v>
      </c>
      <c r="E197" s="496">
        <v>0.19175500000000001</v>
      </c>
      <c r="F197" s="496" t="s">
        <v>683</v>
      </c>
      <c r="G197" s="497">
        <v>0.48683500000000002</v>
      </c>
      <c r="H197" s="497">
        <v>0.16964599999999999</v>
      </c>
      <c r="I197" s="497">
        <v>0.288078</v>
      </c>
    </row>
    <row r="198" spans="1:9" x14ac:dyDescent="0.2">
      <c r="A198" s="759" t="s">
        <v>373</v>
      </c>
      <c r="B198" s="760">
        <v>5.3393319999999997</v>
      </c>
      <c r="C198" s="760">
        <v>12.808959</v>
      </c>
      <c r="D198" s="760">
        <v>13.785296000000001</v>
      </c>
      <c r="E198" s="760">
        <v>8.8644719999999992</v>
      </c>
      <c r="F198" s="760">
        <v>2.315928</v>
      </c>
      <c r="G198" s="761">
        <v>13.671531999999999</v>
      </c>
      <c r="H198" s="761">
        <v>8.1094310000000007</v>
      </c>
      <c r="I198" s="761">
        <v>10.186209</v>
      </c>
    </row>
    <row r="199" spans="1:9" x14ac:dyDescent="0.2">
      <c r="A199" s="480" t="s">
        <v>374</v>
      </c>
      <c r="B199" s="496">
        <v>6.7899989999999999</v>
      </c>
      <c r="C199" s="496">
        <v>2.5875970000000001</v>
      </c>
      <c r="D199" s="496">
        <v>1.9945600000000001</v>
      </c>
      <c r="E199" s="496">
        <v>2.4540310000000001</v>
      </c>
      <c r="F199" s="496">
        <v>3.4340380000000001</v>
      </c>
      <c r="G199" s="497">
        <v>2.062538</v>
      </c>
      <c r="H199" s="497">
        <v>2.5670250000000001</v>
      </c>
      <c r="I199" s="497">
        <v>2.37866</v>
      </c>
    </row>
    <row r="200" spans="1:9" s="7" customFormat="1" x14ac:dyDescent="0.2">
      <c r="A200" s="509" t="s">
        <v>375</v>
      </c>
      <c r="B200" s="510">
        <v>26.470006999999999</v>
      </c>
      <c r="C200" s="510">
        <v>26.319094</v>
      </c>
      <c r="D200" s="510">
        <v>18.922704</v>
      </c>
      <c r="E200" s="510">
        <v>17.492339999999999</v>
      </c>
      <c r="F200" s="510">
        <v>23.700976000000001</v>
      </c>
      <c r="G200" s="511">
        <v>19.595116999999998</v>
      </c>
      <c r="H200" s="511">
        <v>18.208189999999998</v>
      </c>
      <c r="I200" s="511">
        <v>18.726040999999999</v>
      </c>
    </row>
    <row r="201" spans="1:9" x14ac:dyDescent="0.2">
      <c r="A201" s="535" t="s">
        <v>377</v>
      </c>
      <c r="B201" s="536">
        <f>SUM(B145,B149,B154,B161,B165,B170,B177,B180,B187,B194,B200)</f>
        <v>1441.684068</v>
      </c>
      <c r="C201" s="536">
        <f t="shared" ref="C201:I201" si="4">SUM(C145,C149,C154,C161,C165,C170,C177,C180,C187,C194,C200)</f>
        <v>610.89401799999985</v>
      </c>
      <c r="D201" s="536">
        <f t="shared" si="4"/>
        <v>516.60541899999998</v>
      </c>
      <c r="E201" s="536">
        <f t="shared" si="4"/>
        <v>528.46551399999998</v>
      </c>
      <c r="F201" s="536">
        <f t="shared" si="4"/>
        <v>477.731022</v>
      </c>
      <c r="G201" s="536">
        <f t="shared" si="4"/>
        <v>527.959385</v>
      </c>
      <c r="H201" s="536">
        <f t="shared" si="4"/>
        <v>522.61586999999997</v>
      </c>
      <c r="I201" s="536">
        <f t="shared" si="4"/>
        <v>524.61103300000002</v>
      </c>
    </row>
    <row r="202" spans="1:9" x14ac:dyDescent="0.2">
      <c r="A202" s="513" t="s">
        <v>406</v>
      </c>
      <c r="B202" s="3"/>
      <c r="C202" s="212"/>
      <c r="D202" s="3"/>
      <c r="E202" s="3"/>
      <c r="F202" s="212"/>
      <c r="G202" s="3"/>
      <c r="H202" s="3"/>
      <c r="I202" s="3"/>
    </row>
    <row r="203" spans="1:9" x14ac:dyDescent="0.2">
      <c r="A203" s="38" t="s">
        <v>410</v>
      </c>
      <c r="B203" s="3"/>
      <c r="C203" s="212"/>
      <c r="D203" s="3"/>
      <c r="E203" s="3"/>
      <c r="F203" s="212"/>
      <c r="G203" s="3"/>
      <c r="H203" s="3"/>
      <c r="I203" s="3"/>
    </row>
    <row r="204" spans="1:9" x14ac:dyDescent="0.2">
      <c r="A204" s="242" t="s">
        <v>723</v>
      </c>
      <c r="B204" s="3"/>
      <c r="C204" s="212"/>
      <c r="D204" s="3"/>
      <c r="E204" s="3"/>
      <c r="F204" s="212"/>
      <c r="G204" s="3"/>
      <c r="H204" s="3"/>
      <c r="I204" s="3"/>
    </row>
    <row r="206" spans="1:9" ht="87" customHeight="1" x14ac:dyDescent="0.2">
      <c r="A206" s="819" t="s">
        <v>411</v>
      </c>
      <c r="B206" s="820"/>
      <c r="C206" s="820"/>
      <c r="D206" s="820"/>
      <c r="E206" s="820"/>
      <c r="F206" s="820"/>
      <c r="G206" s="820"/>
      <c r="H206" s="820"/>
      <c r="I206" s="821"/>
    </row>
  </sheetData>
  <mergeCells count="1">
    <mergeCell ref="A206:I206"/>
  </mergeCells>
  <printOptions horizontalCentered="1" verticalCentered="1"/>
  <pageMargins left="0.70866141732283472" right="0.70866141732283472" top="0.19685039370078741" bottom="0.19685039370078741" header="0.31496062992125984" footer="0.31496062992125984"/>
  <pageSetup paperSize="9" scale="50" firstPageNumber="92" orientation="landscape" useFirstPageNumber="1" r:id="rId1"/>
  <headerFooter>
    <oddHeader>&amp;R&amp;12Les groupements à fiscalité propre en 2020</oddHeader>
    <oddFooter>&amp;L&amp;12Direction Générales des Collectivités Locales / DESL&amp;C&amp;12&amp;P&amp;R&amp;12Mise en ligne : avril 2022</oddFooter>
    <firstHeader>&amp;RLes groupements à fiscalité propre en 2016</firstHeader>
    <firstFooter>&amp;LDirection Générales des Collectivités Locales / DESL&amp;C&amp;P&amp;RMise en ligne : mai 2018</firstFooter>
  </headerFooter>
  <rowBreaks count="2" manualBreakCount="2">
    <brk id="68" max="16383" man="1"/>
    <brk id="13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1"/>
  <sheetViews>
    <sheetView zoomScaleNormal="100" workbookViewId="0"/>
  </sheetViews>
  <sheetFormatPr baseColWidth="10" defaultRowHeight="12.75" x14ac:dyDescent="0.2"/>
  <cols>
    <col min="1" max="1" width="84.140625" customWidth="1"/>
    <col min="2" max="9" width="17.28515625" customWidth="1"/>
  </cols>
  <sheetData>
    <row r="1" spans="1:9" ht="21" x14ac:dyDescent="0.25">
      <c r="A1" s="9" t="s">
        <v>470</v>
      </c>
    </row>
    <row r="2" spans="1:9" ht="12.75" customHeight="1" x14ac:dyDescent="0.25">
      <c r="A2" s="9"/>
    </row>
    <row r="3" spans="1:9" ht="17.25" customHeight="1" x14ac:dyDescent="0.25">
      <c r="A3" s="88" t="s">
        <v>790</v>
      </c>
    </row>
    <row r="4" spans="1:9" ht="13.5" thickBot="1" x14ac:dyDescent="0.25">
      <c r="A4" s="205"/>
      <c r="I4" s="400" t="s">
        <v>376</v>
      </c>
    </row>
    <row r="5" spans="1:9" ht="12.75" customHeight="1" x14ac:dyDescent="0.2">
      <c r="A5" s="204" t="s">
        <v>380</v>
      </c>
      <c r="B5" s="482" t="s">
        <v>95</v>
      </c>
      <c r="C5" s="482" t="s">
        <v>535</v>
      </c>
      <c r="D5" s="482" t="s">
        <v>97</v>
      </c>
      <c r="E5" s="482" t="s">
        <v>278</v>
      </c>
      <c r="F5" s="483">
        <v>300000</v>
      </c>
      <c r="G5" s="484" t="s">
        <v>407</v>
      </c>
      <c r="H5" s="484" t="s">
        <v>407</v>
      </c>
      <c r="I5" s="484" t="s">
        <v>389</v>
      </c>
    </row>
    <row r="6" spans="1:9" ht="12.75" customHeight="1" x14ac:dyDescent="0.2">
      <c r="A6" s="203"/>
      <c r="B6" s="485" t="s">
        <v>35</v>
      </c>
      <c r="C6" s="485" t="s">
        <v>35</v>
      </c>
      <c r="D6" s="485" t="s">
        <v>35</v>
      </c>
      <c r="E6" s="485" t="s">
        <v>35</v>
      </c>
      <c r="F6" s="485" t="s">
        <v>36</v>
      </c>
      <c r="G6" s="486" t="s">
        <v>381</v>
      </c>
      <c r="H6" s="486" t="s">
        <v>549</v>
      </c>
      <c r="I6" s="486" t="s">
        <v>408</v>
      </c>
    </row>
    <row r="7" spans="1:9" ht="12.75" customHeight="1" thickBot="1" x14ac:dyDescent="0.25">
      <c r="A7" s="206"/>
      <c r="B7" s="487" t="s">
        <v>534</v>
      </c>
      <c r="C7" s="487" t="s">
        <v>99</v>
      </c>
      <c r="D7" s="487" t="s">
        <v>100</v>
      </c>
      <c r="E7" s="487" t="s">
        <v>279</v>
      </c>
      <c r="F7" s="487" t="s">
        <v>101</v>
      </c>
      <c r="G7" s="746" t="s">
        <v>601</v>
      </c>
      <c r="H7" s="488" t="s">
        <v>101</v>
      </c>
      <c r="I7" s="488" t="s">
        <v>382</v>
      </c>
    </row>
    <row r="8" spans="1:9" ht="12.75" customHeight="1" x14ac:dyDescent="0.2"/>
    <row r="9" spans="1:9" s="7" customFormat="1" ht="14.25" customHeight="1" x14ac:dyDescent="0.2">
      <c r="A9" s="498" t="s">
        <v>333</v>
      </c>
      <c r="B9" s="499">
        <v>782.91200800000001</v>
      </c>
      <c r="C9" s="499">
        <v>464.07454799999999</v>
      </c>
      <c r="D9" s="499">
        <v>147.51932400000001</v>
      </c>
      <c r="E9" s="499">
        <v>15.673541999999999</v>
      </c>
      <c r="F9" s="499" t="s">
        <v>84</v>
      </c>
      <c r="G9" s="500">
        <v>782.91200800000001</v>
      </c>
      <c r="H9" s="500">
        <v>627.26741400000003</v>
      </c>
      <c r="I9" s="500">
        <v>1410.1794219999999</v>
      </c>
    </row>
    <row r="10" spans="1:9" ht="14.25" customHeight="1" x14ac:dyDescent="0.2">
      <c r="A10" s="478" t="s">
        <v>334</v>
      </c>
      <c r="B10" s="490">
        <v>696.83465000000001</v>
      </c>
      <c r="C10" s="490">
        <v>413.84233399999999</v>
      </c>
      <c r="D10" s="490">
        <v>139.29607300000001</v>
      </c>
      <c r="E10" s="490">
        <v>15.224619000000001</v>
      </c>
      <c r="F10" s="490" t="s">
        <v>84</v>
      </c>
      <c r="G10" s="267">
        <v>696.83465000000001</v>
      </c>
      <c r="H10" s="267">
        <v>568.36302499999999</v>
      </c>
      <c r="I10" s="267">
        <v>1265.1976749999999</v>
      </c>
    </row>
    <row r="11" spans="1:9" ht="14.25" customHeight="1" x14ac:dyDescent="0.2">
      <c r="A11" s="479" t="s">
        <v>335</v>
      </c>
      <c r="B11" s="491">
        <v>19.934795000000001</v>
      </c>
      <c r="C11" s="491">
        <v>14.679764</v>
      </c>
      <c r="D11" s="491">
        <v>4.1618459999999997</v>
      </c>
      <c r="E11" s="491">
        <v>0.332061</v>
      </c>
      <c r="F11" s="491" t="s">
        <v>84</v>
      </c>
      <c r="G11" s="492">
        <v>19.934795000000001</v>
      </c>
      <c r="H11" s="492">
        <v>19.173672</v>
      </c>
      <c r="I11" s="492">
        <v>39.108466</v>
      </c>
    </row>
    <row r="12" spans="1:9" ht="14.25" customHeight="1" x14ac:dyDescent="0.2">
      <c r="A12" s="478" t="s">
        <v>774</v>
      </c>
      <c r="B12" s="490">
        <v>0.218586</v>
      </c>
      <c r="C12" s="490">
        <v>0.34834199999999998</v>
      </c>
      <c r="D12" s="490" t="s">
        <v>84</v>
      </c>
      <c r="E12" s="490">
        <v>0.11686199999999999</v>
      </c>
      <c r="F12" s="490" t="s">
        <v>84</v>
      </c>
      <c r="G12" s="267">
        <v>0.218586</v>
      </c>
      <c r="H12" s="267">
        <v>0.46520400000000001</v>
      </c>
      <c r="I12" s="267">
        <v>0.68378899999999998</v>
      </c>
    </row>
    <row r="13" spans="1:9" s="7" customFormat="1" ht="14.25" customHeight="1" x14ac:dyDescent="0.2">
      <c r="A13" s="477" t="s">
        <v>336</v>
      </c>
      <c r="B13" s="501">
        <v>73.423283999999995</v>
      </c>
      <c r="C13" s="501">
        <v>72.895724999999999</v>
      </c>
      <c r="D13" s="501">
        <v>26.195506999999999</v>
      </c>
      <c r="E13" s="501" t="s">
        <v>84</v>
      </c>
      <c r="F13" s="501" t="s">
        <v>84</v>
      </c>
      <c r="G13" s="502">
        <v>73.423283999999995</v>
      </c>
      <c r="H13" s="502">
        <v>99.091232000000005</v>
      </c>
      <c r="I13" s="502">
        <v>172.51451700000001</v>
      </c>
    </row>
    <row r="14" spans="1:9" ht="14.25" customHeight="1" x14ac:dyDescent="0.2">
      <c r="A14" s="478" t="s">
        <v>342</v>
      </c>
      <c r="B14" s="490">
        <v>6.9939000000000001E-2</v>
      </c>
      <c r="C14" s="490" t="s">
        <v>84</v>
      </c>
      <c r="D14" s="490" t="s">
        <v>84</v>
      </c>
      <c r="E14" s="490" t="s">
        <v>84</v>
      </c>
      <c r="F14" s="490" t="s">
        <v>84</v>
      </c>
      <c r="G14" s="267">
        <v>6.9939000000000001E-2</v>
      </c>
      <c r="H14" s="267" t="s">
        <v>84</v>
      </c>
      <c r="I14" s="267">
        <v>6.9939000000000001E-2</v>
      </c>
    </row>
    <row r="15" spans="1:9" ht="14.25" customHeight="1" x14ac:dyDescent="0.2">
      <c r="A15" s="479" t="s">
        <v>337</v>
      </c>
      <c r="B15" s="491">
        <v>7.2100860000000004</v>
      </c>
      <c r="C15" s="491">
        <v>4.0282819999999999</v>
      </c>
      <c r="D15" s="491">
        <v>0.144899</v>
      </c>
      <c r="E15" s="491" t="s">
        <v>84</v>
      </c>
      <c r="F15" s="491" t="s">
        <v>84</v>
      </c>
      <c r="G15" s="492">
        <v>7.2100860000000004</v>
      </c>
      <c r="H15" s="492">
        <v>4.1731809999999996</v>
      </c>
      <c r="I15" s="492">
        <v>11.383266000000001</v>
      </c>
    </row>
    <row r="16" spans="1:9" ht="14.25" customHeight="1" x14ac:dyDescent="0.2">
      <c r="A16" s="478" t="s">
        <v>338</v>
      </c>
      <c r="B16" s="490">
        <v>58.828691999999997</v>
      </c>
      <c r="C16" s="490">
        <v>63.191614000000001</v>
      </c>
      <c r="D16" s="490">
        <v>25.050376</v>
      </c>
      <c r="E16" s="490" t="s">
        <v>84</v>
      </c>
      <c r="F16" s="490" t="s">
        <v>84</v>
      </c>
      <c r="G16" s="267">
        <v>58.828691999999997</v>
      </c>
      <c r="H16" s="267">
        <v>88.241990999999999</v>
      </c>
      <c r="I16" s="267">
        <v>147.07068200000001</v>
      </c>
    </row>
    <row r="17" spans="1:9" ht="14.25" customHeight="1" x14ac:dyDescent="0.2">
      <c r="A17" s="493" t="s">
        <v>339</v>
      </c>
      <c r="B17" s="491">
        <v>1.8033969999999999</v>
      </c>
      <c r="C17" s="491">
        <v>0.70304699999999998</v>
      </c>
      <c r="D17" s="491">
        <v>0.217141</v>
      </c>
      <c r="E17" s="491" t="s">
        <v>84</v>
      </c>
      <c r="F17" s="491" t="s">
        <v>84</v>
      </c>
      <c r="G17" s="492">
        <v>1.8033969999999999</v>
      </c>
      <c r="H17" s="492">
        <v>0.92018800000000001</v>
      </c>
      <c r="I17" s="492">
        <v>2.7235849999999999</v>
      </c>
    </row>
    <row r="18" spans="1:9" ht="14.25" customHeight="1" x14ac:dyDescent="0.2">
      <c r="A18" s="478" t="s">
        <v>340</v>
      </c>
      <c r="B18" s="490">
        <v>3.9316059999999999</v>
      </c>
      <c r="C18" s="490">
        <v>1.308136</v>
      </c>
      <c r="D18" s="490">
        <v>6.9331000000000004E-2</v>
      </c>
      <c r="E18" s="490" t="s">
        <v>84</v>
      </c>
      <c r="F18" s="490" t="s">
        <v>84</v>
      </c>
      <c r="G18" s="267">
        <v>3.9316059999999999</v>
      </c>
      <c r="H18" s="267">
        <v>1.3774679999999999</v>
      </c>
      <c r="I18" s="267">
        <v>5.3090739999999998</v>
      </c>
    </row>
    <row r="19" spans="1:9" s="7" customFormat="1" ht="14.25" customHeight="1" x14ac:dyDescent="0.2">
      <c r="A19" s="477" t="s">
        <v>341</v>
      </c>
      <c r="B19" s="501">
        <v>155.344122</v>
      </c>
      <c r="C19" s="501">
        <v>71.307621999999995</v>
      </c>
      <c r="D19" s="501">
        <v>13.849318</v>
      </c>
      <c r="E19" s="501">
        <v>5.28E-3</v>
      </c>
      <c r="F19" s="501" t="s">
        <v>84</v>
      </c>
      <c r="G19" s="502">
        <v>155.344122</v>
      </c>
      <c r="H19" s="502">
        <v>85.162218999999993</v>
      </c>
      <c r="I19" s="502">
        <v>240.50634099999999</v>
      </c>
    </row>
    <row r="20" spans="1:9" ht="14.25" customHeight="1" x14ac:dyDescent="0.2">
      <c r="A20" s="478" t="s">
        <v>391</v>
      </c>
      <c r="B20" s="490">
        <v>10.256271999999999</v>
      </c>
      <c r="C20" s="490">
        <v>4.2075630000000004</v>
      </c>
      <c r="D20" s="490">
        <v>0.43220199999999998</v>
      </c>
      <c r="E20" s="490">
        <v>5.28E-3</v>
      </c>
      <c r="F20" s="490" t="s">
        <v>84</v>
      </c>
      <c r="G20" s="267">
        <v>10.256271999999999</v>
      </c>
      <c r="H20" s="267">
        <v>4.6450459999999998</v>
      </c>
      <c r="I20" s="267">
        <v>14.901317000000001</v>
      </c>
    </row>
    <row r="21" spans="1:9" ht="14.25" customHeight="1" x14ac:dyDescent="0.2">
      <c r="A21" s="493" t="s">
        <v>343</v>
      </c>
      <c r="B21" s="491">
        <v>69.369032000000004</v>
      </c>
      <c r="C21" s="491">
        <v>36.143095000000002</v>
      </c>
      <c r="D21" s="491">
        <v>6.9637669999999998</v>
      </c>
      <c r="E21" s="491" t="s">
        <v>84</v>
      </c>
      <c r="F21" s="491" t="s">
        <v>84</v>
      </c>
      <c r="G21" s="492">
        <v>69.369032000000004</v>
      </c>
      <c r="H21" s="492">
        <v>43.106862</v>
      </c>
      <c r="I21" s="492">
        <v>112.475894</v>
      </c>
    </row>
    <row r="22" spans="1:9" ht="14.25" customHeight="1" x14ac:dyDescent="0.2">
      <c r="A22" s="478" t="s">
        <v>344</v>
      </c>
      <c r="B22" s="490">
        <v>1.14232</v>
      </c>
      <c r="C22" s="490">
        <v>1.6984399999999999</v>
      </c>
      <c r="D22" s="490">
        <v>0.719333</v>
      </c>
      <c r="E22" s="490" t="s">
        <v>84</v>
      </c>
      <c r="F22" s="490" t="s">
        <v>84</v>
      </c>
      <c r="G22" s="267">
        <v>1.14232</v>
      </c>
      <c r="H22" s="267">
        <v>2.4177719999999998</v>
      </c>
      <c r="I22" s="267">
        <v>3.5600930000000002</v>
      </c>
    </row>
    <row r="23" spans="1:9" ht="14.25" customHeight="1" x14ac:dyDescent="0.2">
      <c r="A23" s="479" t="s">
        <v>345</v>
      </c>
      <c r="B23" s="491">
        <v>0.96742499999999998</v>
      </c>
      <c r="C23" s="491">
        <v>0.35630200000000001</v>
      </c>
      <c r="D23" s="491">
        <v>1.6453230000000001</v>
      </c>
      <c r="E23" s="491" t="s">
        <v>84</v>
      </c>
      <c r="F23" s="491" t="s">
        <v>84</v>
      </c>
      <c r="G23" s="492">
        <v>0.96742499999999998</v>
      </c>
      <c r="H23" s="492">
        <v>2.0016250000000002</v>
      </c>
      <c r="I23" s="492">
        <v>2.9690500000000002</v>
      </c>
    </row>
    <row r="24" spans="1:9" ht="14.25" customHeight="1" x14ac:dyDescent="0.2">
      <c r="A24" s="478" t="s">
        <v>346</v>
      </c>
      <c r="B24" s="490">
        <v>59.480113000000003</v>
      </c>
      <c r="C24" s="490">
        <v>24.975997</v>
      </c>
      <c r="D24" s="490">
        <v>2.901351</v>
      </c>
      <c r="E24" s="490" t="s">
        <v>84</v>
      </c>
      <c r="F24" s="490" t="s">
        <v>84</v>
      </c>
      <c r="G24" s="267">
        <v>59.480113000000003</v>
      </c>
      <c r="H24" s="267">
        <v>27.877347</v>
      </c>
      <c r="I24" s="267">
        <v>87.357460000000003</v>
      </c>
    </row>
    <row r="25" spans="1:9" ht="14.25" customHeight="1" x14ac:dyDescent="0.2">
      <c r="A25" s="479" t="s">
        <v>347</v>
      </c>
      <c r="B25" s="491">
        <v>9.0290160000000004</v>
      </c>
      <c r="C25" s="491">
        <v>3.915416</v>
      </c>
      <c r="D25" s="491">
        <v>1.1805019999999999</v>
      </c>
      <c r="E25" s="491" t="s">
        <v>84</v>
      </c>
      <c r="F25" s="491" t="s">
        <v>84</v>
      </c>
      <c r="G25" s="492">
        <v>9.0290160000000004</v>
      </c>
      <c r="H25" s="492">
        <v>5.0959180000000002</v>
      </c>
      <c r="I25" s="492">
        <v>14.124935000000001</v>
      </c>
    </row>
    <row r="26" spans="1:9" s="7" customFormat="1" ht="14.25" customHeight="1" x14ac:dyDescent="0.2">
      <c r="A26" s="509" t="s">
        <v>348</v>
      </c>
      <c r="B26" s="510">
        <v>130.70199500000001</v>
      </c>
      <c r="C26" s="510">
        <v>100.931026</v>
      </c>
      <c r="D26" s="510">
        <v>31.808592000000001</v>
      </c>
      <c r="E26" s="510">
        <v>2.2975859999999999</v>
      </c>
      <c r="F26" s="510" t="s">
        <v>84</v>
      </c>
      <c r="G26" s="511">
        <v>130.70199500000001</v>
      </c>
      <c r="H26" s="511">
        <v>135.037204</v>
      </c>
      <c r="I26" s="511">
        <v>265.73919899999999</v>
      </c>
    </row>
    <row r="27" spans="1:9" ht="14.25" customHeight="1" x14ac:dyDescent="0.2">
      <c r="A27" s="479" t="s">
        <v>392</v>
      </c>
      <c r="B27" s="491">
        <v>6.0939170000000003</v>
      </c>
      <c r="C27" s="491">
        <v>5.854749</v>
      </c>
      <c r="D27" s="491">
        <v>0.98414299999999999</v>
      </c>
      <c r="E27" s="491">
        <v>0.39583200000000002</v>
      </c>
      <c r="F27" s="491" t="s">
        <v>84</v>
      </c>
      <c r="G27" s="492">
        <v>6.0939170000000003</v>
      </c>
      <c r="H27" s="492">
        <v>7.2347239999999999</v>
      </c>
      <c r="I27" s="492">
        <v>13.32864</v>
      </c>
    </row>
    <row r="28" spans="1:9" ht="14.25" customHeight="1" x14ac:dyDescent="0.2">
      <c r="A28" s="481" t="s">
        <v>349</v>
      </c>
      <c r="B28" s="494">
        <v>67.705567000000002</v>
      </c>
      <c r="C28" s="494">
        <v>52.156281999999997</v>
      </c>
      <c r="D28" s="494">
        <v>20.394414000000001</v>
      </c>
      <c r="E28" s="494">
        <v>1.9002289999999999</v>
      </c>
      <c r="F28" s="494" t="s">
        <v>84</v>
      </c>
      <c r="G28" s="495">
        <v>67.705567000000002</v>
      </c>
      <c r="H28" s="495">
        <v>74.450924999999998</v>
      </c>
      <c r="I28" s="495">
        <v>142.15649199999999</v>
      </c>
    </row>
    <row r="29" spans="1:9" ht="14.25" customHeight="1" x14ac:dyDescent="0.2">
      <c r="A29" s="479" t="s">
        <v>350</v>
      </c>
      <c r="B29" s="491">
        <v>46.925454999999999</v>
      </c>
      <c r="C29" s="491">
        <v>36.39134</v>
      </c>
      <c r="D29" s="491">
        <v>9.4896670000000007</v>
      </c>
      <c r="E29" s="491">
        <v>1.5250000000000001E-3</v>
      </c>
      <c r="F29" s="491" t="s">
        <v>84</v>
      </c>
      <c r="G29" s="492">
        <v>46.925454999999999</v>
      </c>
      <c r="H29" s="492">
        <v>45.882531999999998</v>
      </c>
      <c r="I29" s="492">
        <v>92.807986999999997</v>
      </c>
    </row>
    <row r="30" spans="1:9" s="7" customFormat="1" ht="14.25" customHeight="1" x14ac:dyDescent="0.2">
      <c r="A30" s="503" t="s">
        <v>351</v>
      </c>
      <c r="B30" s="504">
        <v>335.86628200000001</v>
      </c>
      <c r="C30" s="504">
        <v>226.600549</v>
      </c>
      <c r="D30" s="504">
        <v>59.881557999999998</v>
      </c>
      <c r="E30" s="504">
        <v>3.0500669999999999</v>
      </c>
      <c r="F30" s="504" t="s">
        <v>84</v>
      </c>
      <c r="G30" s="505">
        <v>335.86628200000001</v>
      </c>
      <c r="H30" s="505">
        <v>289.532173</v>
      </c>
      <c r="I30" s="505">
        <v>625.39845500000001</v>
      </c>
    </row>
    <row r="31" spans="1:9" ht="14.25" customHeight="1" x14ac:dyDescent="0.2">
      <c r="A31" s="479" t="s">
        <v>393</v>
      </c>
      <c r="B31" s="491">
        <v>14.700417</v>
      </c>
      <c r="C31" s="491">
        <v>10.605905</v>
      </c>
      <c r="D31" s="491">
        <v>1.6745380000000001</v>
      </c>
      <c r="E31" s="491">
        <v>5.1612999999999999E-2</v>
      </c>
      <c r="F31" s="491" t="s">
        <v>84</v>
      </c>
      <c r="G31" s="492">
        <v>14.700417</v>
      </c>
      <c r="H31" s="492">
        <v>12.332056</v>
      </c>
      <c r="I31" s="492">
        <v>27.032473</v>
      </c>
    </row>
    <row r="32" spans="1:9" ht="14.25" customHeight="1" x14ac:dyDescent="0.2">
      <c r="A32" s="478" t="s">
        <v>352</v>
      </c>
      <c r="B32" s="490">
        <v>148.706952</v>
      </c>
      <c r="C32" s="490">
        <v>106.693686</v>
      </c>
      <c r="D32" s="490">
        <v>29.480844000000001</v>
      </c>
      <c r="E32" s="490">
        <v>2.5984590000000001</v>
      </c>
      <c r="F32" s="490" t="s">
        <v>84</v>
      </c>
      <c r="G32" s="267">
        <v>148.706952</v>
      </c>
      <c r="H32" s="267">
        <v>138.772989</v>
      </c>
      <c r="I32" s="267">
        <v>287.479941</v>
      </c>
    </row>
    <row r="33" spans="1:9" ht="14.25" customHeight="1" x14ac:dyDescent="0.2">
      <c r="A33" s="479" t="s">
        <v>353</v>
      </c>
      <c r="B33" s="491">
        <v>152.529901</v>
      </c>
      <c r="C33" s="491">
        <v>96.769996000000006</v>
      </c>
      <c r="D33" s="491">
        <v>26.600041999999998</v>
      </c>
      <c r="E33" s="491">
        <v>0.39999499999999999</v>
      </c>
      <c r="F33" s="491" t="s">
        <v>84</v>
      </c>
      <c r="G33" s="492">
        <v>152.529901</v>
      </c>
      <c r="H33" s="492">
        <v>123.770034</v>
      </c>
      <c r="I33" s="492">
        <v>276.299935</v>
      </c>
    </row>
    <row r="34" spans="1:9" ht="14.25" customHeight="1" x14ac:dyDescent="0.2">
      <c r="A34" s="478" t="s">
        <v>646</v>
      </c>
      <c r="B34" s="490">
        <v>2.8E-5</v>
      </c>
      <c r="C34" s="490" t="s">
        <v>84</v>
      </c>
      <c r="D34" s="490" t="s">
        <v>84</v>
      </c>
      <c r="E34" s="490" t="s">
        <v>84</v>
      </c>
      <c r="F34" s="490" t="s">
        <v>84</v>
      </c>
      <c r="G34" s="267">
        <v>2.8E-5</v>
      </c>
      <c r="H34" s="267" t="s">
        <v>84</v>
      </c>
      <c r="I34" s="267">
        <v>2.8E-5</v>
      </c>
    </row>
    <row r="35" spans="1:9" s="7" customFormat="1" ht="14.25" customHeight="1" x14ac:dyDescent="0.2">
      <c r="A35" s="477" t="s">
        <v>354</v>
      </c>
      <c r="B35" s="501">
        <v>302.83983599999999</v>
      </c>
      <c r="C35" s="501">
        <v>228.257825</v>
      </c>
      <c r="D35" s="501">
        <v>55.058663000000003</v>
      </c>
      <c r="E35" s="501">
        <v>11.864392</v>
      </c>
      <c r="F35" s="501" t="s">
        <v>84</v>
      </c>
      <c r="G35" s="502">
        <v>302.83983599999999</v>
      </c>
      <c r="H35" s="502">
        <v>295.18088</v>
      </c>
      <c r="I35" s="502">
        <v>598.02071599999999</v>
      </c>
    </row>
    <row r="36" spans="1:9" ht="14.25" customHeight="1" x14ac:dyDescent="0.2">
      <c r="A36" s="481" t="s">
        <v>394</v>
      </c>
      <c r="B36" s="494">
        <v>34.582650999999998</v>
      </c>
      <c r="C36" s="494">
        <v>21.864515000000001</v>
      </c>
      <c r="D36" s="494">
        <v>7.9306539999999996</v>
      </c>
      <c r="E36" s="494">
        <v>0.29243400000000003</v>
      </c>
      <c r="F36" s="494" t="s">
        <v>84</v>
      </c>
      <c r="G36" s="495">
        <v>34.582650999999998</v>
      </c>
      <c r="H36" s="495">
        <v>30.087603000000001</v>
      </c>
      <c r="I36" s="495">
        <v>64.670254</v>
      </c>
    </row>
    <row r="37" spans="1:9" ht="14.25" customHeight="1" x14ac:dyDescent="0.2">
      <c r="A37" s="480" t="s">
        <v>355</v>
      </c>
      <c r="B37" s="491">
        <v>5.8499699999999999</v>
      </c>
      <c r="C37" s="491">
        <v>4.4530050000000001</v>
      </c>
      <c r="D37" s="491">
        <v>0.69213899999999995</v>
      </c>
      <c r="E37" s="491" t="s">
        <v>84</v>
      </c>
      <c r="F37" s="491" t="s">
        <v>84</v>
      </c>
      <c r="G37" s="492">
        <v>5.8499699999999999</v>
      </c>
      <c r="H37" s="492">
        <v>5.1451440000000002</v>
      </c>
      <c r="I37" s="492">
        <v>10.995113999999999</v>
      </c>
    </row>
    <row r="38" spans="1:9" ht="14.25" customHeight="1" x14ac:dyDescent="0.2">
      <c r="A38" s="481" t="s">
        <v>596</v>
      </c>
      <c r="B38" s="490">
        <v>173.812701</v>
      </c>
      <c r="C38" s="490">
        <v>135.98154600000001</v>
      </c>
      <c r="D38" s="490">
        <v>31.396559</v>
      </c>
      <c r="E38" s="490">
        <v>1.957595</v>
      </c>
      <c r="F38" s="490" t="s">
        <v>84</v>
      </c>
      <c r="G38" s="267">
        <v>173.812701</v>
      </c>
      <c r="H38" s="267">
        <v>169.3357</v>
      </c>
      <c r="I38" s="267">
        <v>343.14840099999998</v>
      </c>
    </row>
    <row r="39" spans="1:9" ht="14.25" customHeight="1" x14ac:dyDescent="0.2">
      <c r="A39" s="480" t="s">
        <v>356</v>
      </c>
      <c r="B39" s="496">
        <v>0.18062</v>
      </c>
      <c r="C39" s="496">
        <v>0.44520999999999999</v>
      </c>
      <c r="D39" s="496">
        <v>2.9567E-2</v>
      </c>
      <c r="E39" s="496" t="s">
        <v>84</v>
      </c>
      <c r="F39" s="496" t="s">
        <v>84</v>
      </c>
      <c r="G39" s="497">
        <v>0.18062</v>
      </c>
      <c r="H39" s="497">
        <v>0.47477599999999998</v>
      </c>
      <c r="I39" s="497">
        <v>0.65539599999999998</v>
      </c>
    </row>
    <row r="40" spans="1:9" s="7" customFormat="1" ht="14.25" customHeight="1" x14ac:dyDescent="0.2">
      <c r="A40" s="481" t="s">
        <v>357</v>
      </c>
      <c r="B40" s="494">
        <v>15.282322000000001</v>
      </c>
      <c r="C40" s="494">
        <v>16.525444</v>
      </c>
      <c r="D40" s="494">
        <v>2.4177979999999999</v>
      </c>
      <c r="E40" s="494">
        <v>0.193241</v>
      </c>
      <c r="F40" s="494" t="s">
        <v>84</v>
      </c>
      <c r="G40" s="495">
        <v>15.282322000000001</v>
      </c>
      <c r="H40" s="495">
        <v>19.136482999999998</v>
      </c>
      <c r="I40" s="495">
        <v>34.418804000000002</v>
      </c>
    </row>
    <row r="41" spans="1:9" ht="14.25" customHeight="1" x14ac:dyDescent="0.2">
      <c r="A41" s="480" t="s">
        <v>358</v>
      </c>
      <c r="B41" s="496">
        <v>53.467485000000003</v>
      </c>
      <c r="C41" s="496">
        <v>38.795468</v>
      </c>
      <c r="D41" s="496">
        <v>11.951233999999999</v>
      </c>
      <c r="E41" s="496">
        <v>9.4211220000000004</v>
      </c>
      <c r="F41" s="496" t="s">
        <v>84</v>
      </c>
      <c r="G41" s="497">
        <v>53.467485000000003</v>
      </c>
      <c r="H41" s="497">
        <v>60.167825000000001</v>
      </c>
      <c r="I41" s="497">
        <v>113.63531</v>
      </c>
    </row>
    <row r="42" spans="1:9" ht="14.25" customHeight="1" x14ac:dyDescent="0.2">
      <c r="A42" s="481" t="s">
        <v>386</v>
      </c>
      <c r="B42" s="494">
        <v>4.66E-4</v>
      </c>
      <c r="C42" s="494">
        <v>0.101823</v>
      </c>
      <c r="D42" s="494" t="s">
        <v>84</v>
      </c>
      <c r="E42" s="494" t="s">
        <v>84</v>
      </c>
      <c r="F42" s="494" t="s">
        <v>84</v>
      </c>
      <c r="G42" s="495">
        <v>4.66E-4</v>
      </c>
      <c r="H42" s="495">
        <v>0.101823</v>
      </c>
      <c r="I42" s="495">
        <v>0.102289</v>
      </c>
    </row>
    <row r="43" spans="1:9" s="7" customFormat="1" ht="14.25" customHeight="1" x14ac:dyDescent="0.2">
      <c r="A43" s="506" t="s">
        <v>409</v>
      </c>
      <c r="B43" s="507">
        <v>16.229426</v>
      </c>
      <c r="C43" s="507">
        <v>13.982405</v>
      </c>
      <c r="D43" s="507">
        <v>4.4550429999999999</v>
      </c>
      <c r="E43" s="507">
        <v>0.41320000000000001</v>
      </c>
      <c r="F43" s="507" t="s">
        <v>84</v>
      </c>
      <c r="G43" s="508">
        <v>16.229426</v>
      </c>
      <c r="H43" s="508">
        <v>18.850649000000001</v>
      </c>
      <c r="I43" s="508">
        <v>35.080075000000001</v>
      </c>
    </row>
    <row r="44" spans="1:9" ht="14.25" customHeight="1" x14ac:dyDescent="0.2">
      <c r="A44" s="481" t="s">
        <v>395</v>
      </c>
      <c r="B44" s="494">
        <v>8.0647850000000005</v>
      </c>
      <c r="C44" s="494">
        <v>10.631568</v>
      </c>
      <c r="D44" s="494">
        <v>3.6385689999999999</v>
      </c>
      <c r="E44" s="494">
        <v>0.41320000000000001</v>
      </c>
      <c r="F44" s="494" t="s">
        <v>84</v>
      </c>
      <c r="G44" s="495">
        <v>8.0647850000000005</v>
      </c>
      <c r="H44" s="495">
        <v>14.683337999999999</v>
      </c>
      <c r="I44" s="495">
        <v>22.748123</v>
      </c>
    </row>
    <row r="45" spans="1:9" ht="14.25" customHeight="1" x14ac:dyDescent="0.2">
      <c r="A45" s="480" t="s">
        <v>467</v>
      </c>
      <c r="B45" s="496">
        <v>5.7421939999999996</v>
      </c>
      <c r="C45" s="496">
        <v>2.8504499999999999</v>
      </c>
      <c r="D45" s="496">
        <v>0.81647400000000003</v>
      </c>
      <c r="E45" s="496" t="s">
        <v>84</v>
      </c>
      <c r="F45" s="496" t="s">
        <v>84</v>
      </c>
      <c r="G45" s="497">
        <v>5.7421939999999996</v>
      </c>
      <c r="H45" s="497">
        <v>3.666925</v>
      </c>
      <c r="I45" s="497">
        <v>9.4091190000000005</v>
      </c>
    </row>
    <row r="46" spans="1:9" s="7" customFormat="1" ht="14.25" customHeight="1" x14ac:dyDescent="0.2">
      <c r="A46" s="509" t="s">
        <v>359</v>
      </c>
      <c r="B46" s="510">
        <v>746.84653300000002</v>
      </c>
      <c r="C46" s="510">
        <v>501.631282</v>
      </c>
      <c r="D46" s="510">
        <v>237.97206800000001</v>
      </c>
      <c r="E46" s="510">
        <v>17.148852000000002</v>
      </c>
      <c r="F46" s="510" t="s">
        <v>84</v>
      </c>
      <c r="G46" s="511">
        <v>746.84653300000002</v>
      </c>
      <c r="H46" s="511">
        <v>756.75220200000001</v>
      </c>
      <c r="I46" s="511">
        <v>1503.5987339999999</v>
      </c>
    </row>
    <row r="47" spans="1:9" ht="14.25" customHeight="1" x14ac:dyDescent="0.2">
      <c r="A47" s="480" t="s">
        <v>396</v>
      </c>
      <c r="B47" s="496">
        <v>78.677668999999995</v>
      </c>
      <c r="C47" s="496">
        <v>56.102288000000001</v>
      </c>
      <c r="D47" s="496">
        <v>27.102494</v>
      </c>
      <c r="E47" s="496">
        <v>2.0424319999999998</v>
      </c>
      <c r="F47" s="496" t="s">
        <v>84</v>
      </c>
      <c r="G47" s="497">
        <v>78.677668999999995</v>
      </c>
      <c r="H47" s="497">
        <v>85.247214</v>
      </c>
      <c r="I47" s="497">
        <v>163.92488299999999</v>
      </c>
    </row>
    <row r="48" spans="1:9" ht="14.25" customHeight="1" x14ac:dyDescent="0.2">
      <c r="A48" s="533" t="s">
        <v>360</v>
      </c>
      <c r="B48" s="539">
        <v>23.390733999999998</v>
      </c>
      <c r="C48" s="539">
        <v>20.796108</v>
      </c>
      <c r="D48" s="539">
        <v>10.116961999999999</v>
      </c>
      <c r="E48" s="539">
        <v>1.354082</v>
      </c>
      <c r="F48" s="539" t="s">
        <v>84</v>
      </c>
      <c r="G48" s="540">
        <v>23.390733999999998</v>
      </c>
      <c r="H48" s="540">
        <v>32.267152000000003</v>
      </c>
      <c r="I48" s="540">
        <v>55.657885999999998</v>
      </c>
    </row>
    <row r="49" spans="1:9" s="47" customFormat="1" ht="14.25" customHeight="1" x14ac:dyDescent="0.2">
      <c r="A49" s="480" t="s">
        <v>361</v>
      </c>
      <c r="B49" s="496">
        <v>524.65795900000001</v>
      </c>
      <c r="C49" s="496">
        <v>335.44552599999997</v>
      </c>
      <c r="D49" s="496">
        <v>158.119438</v>
      </c>
      <c r="E49" s="496">
        <v>12.657819999999999</v>
      </c>
      <c r="F49" s="496" t="s">
        <v>84</v>
      </c>
      <c r="G49" s="497">
        <v>524.65795900000001</v>
      </c>
      <c r="H49" s="497">
        <v>506.22278499999999</v>
      </c>
      <c r="I49" s="497">
        <v>1030.880744</v>
      </c>
    </row>
    <row r="50" spans="1:9" s="7" customFormat="1" ht="14.25" customHeight="1" x14ac:dyDescent="0.2">
      <c r="A50" s="478" t="s">
        <v>362</v>
      </c>
      <c r="B50" s="490">
        <v>6.4315600000000002</v>
      </c>
      <c r="C50" s="490">
        <v>6.2373919999999998</v>
      </c>
      <c r="D50" s="490">
        <v>4.8995220000000002</v>
      </c>
      <c r="E50" s="490" t="s">
        <v>84</v>
      </c>
      <c r="F50" s="490" t="s">
        <v>84</v>
      </c>
      <c r="G50" s="267">
        <v>6.4315600000000002</v>
      </c>
      <c r="H50" s="267">
        <v>11.136914000000001</v>
      </c>
      <c r="I50" s="267">
        <v>17.568473999999998</v>
      </c>
    </row>
    <row r="51" spans="1:9" ht="15.75" customHeight="1" x14ac:dyDescent="0.2">
      <c r="A51" s="479" t="s">
        <v>363</v>
      </c>
      <c r="B51" s="491">
        <v>8.5198309999999999</v>
      </c>
      <c r="C51" s="491">
        <v>8.5657479999999993</v>
      </c>
      <c r="D51" s="491">
        <v>8.6379959999999993</v>
      </c>
      <c r="E51" s="491" t="s">
        <v>84</v>
      </c>
      <c r="F51" s="491" t="s">
        <v>84</v>
      </c>
      <c r="G51" s="492">
        <v>8.5198309999999999</v>
      </c>
      <c r="H51" s="492">
        <v>17.203744</v>
      </c>
      <c r="I51" s="492">
        <v>25.723575</v>
      </c>
    </row>
    <row r="52" spans="1:9" ht="15.75" customHeight="1" x14ac:dyDescent="0.2">
      <c r="A52" s="478" t="s">
        <v>364</v>
      </c>
      <c r="B52" s="490">
        <v>69.314893999999995</v>
      </c>
      <c r="C52" s="490">
        <v>52.838712000000001</v>
      </c>
      <c r="D52" s="490">
        <v>20.269596</v>
      </c>
      <c r="E52" s="490">
        <v>1.094517</v>
      </c>
      <c r="F52" s="490" t="s">
        <v>84</v>
      </c>
      <c r="G52" s="267">
        <v>69.314893999999995</v>
      </c>
      <c r="H52" s="267">
        <v>74.202825000000004</v>
      </c>
      <c r="I52" s="267">
        <v>143.51772</v>
      </c>
    </row>
    <row r="53" spans="1:9" s="7" customFormat="1" ht="14.25" customHeight="1" x14ac:dyDescent="0.2">
      <c r="A53" s="477" t="s">
        <v>365</v>
      </c>
      <c r="B53" s="501">
        <v>107.818412</v>
      </c>
      <c r="C53" s="501">
        <v>67.278406000000004</v>
      </c>
      <c r="D53" s="501">
        <v>25.074082000000001</v>
      </c>
      <c r="E53" s="501">
        <v>4.0137720000000003</v>
      </c>
      <c r="F53" s="501" t="s">
        <v>84</v>
      </c>
      <c r="G53" s="502">
        <v>107.818412</v>
      </c>
      <c r="H53" s="502">
        <v>96.366259999999997</v>
      </c>
      <c r="I53" s="502">
        <v>204.18467100000001</v>
      </c>
    </row>
    <row r="54" spans="1:9" ht="14.25" customHeight="1" x14ac:dyDescent="0.2">
      <c r="A54" s="478" t="s">
        <v>366</v>
      </c>
      <c r="B54" s="490">
        <v>16.491292000000001</v>
      </c>
      <c r="C54" s="490">
        <v>11.364227</v>
      </c>
      <c r="D54" s="490">
        <v>2.370727</v>
      </c>
      <c r="E54" s="490" t="s">
        <v>84</v>
      </c>
      <c r="F54" s="490" t="s">
        <v>84</v>
      </c>
      <c r="G54" s="267">
        <v>16.491292000000001</v>
      </c>
      <c r="H54" s="267">
        <v>13.734954</v>
      </c>
      <c r="I54" s="267">
        <v>30.226246</v>
      </c>
    </row>
    <row r="55" spans="1:9" s="7" customFormat="1" ht="14.25" customHeight="1" x14ac:dyDescent="0.2">
      <c r="A55" s="479" t="s">
        <v>367</v>
      </c>
      <c r="B55" s="491">
        <v>10.446683999999999</v>
      </c>
      <c r="C55" s="491">
        <v>12.58095</v>
      </c>
      <c r="D55" s="491">
        <v>3.196914</v>
      </c>
      <c r="E55" s="491">
        <v>5.4139E-2</v>
      </c>
      <c r="F55" s="491" t="s">
        <v>84</v>
      </c>
      <c r="G55" s="492">
        <v>10.446683999999999</v>
      </c>
      <c r="H55" s="492">
        <v>15.832003</v>
      </c>
      <c r="I55" s="492">
        <v>26.278687000000001</v>
      </c>
    </row>
    <row r="56" spans="1:9" s="47" customFormat="1" ht="14.25" customHeight="1" x14ac:dyDescent="0.2">
      <c r="A56" s="478" t="s">
        <v>368</v>
      </c>
      <c r="B56" s="490">
        <v>77.480172999999994</v>
      </c>
      <c r="C56" s="490">
        <v>42.186489999999999</v>
      </c>
      <c r="D56" s="490">
        <v>19.372567</v>
      </c>
      <c r="E56" s="490">
        <v>3.9596330000000002</v>
      </c>
      <c r="F56" s="490" t="s">
        <v>84</v>
      </c>
      <c r="G56" s="267">
        <v>77.480172999999994</v>
      </c>
      <c r="H56" s="267">
        <v>65.518690000000007</v>
      </c>
      <c r="I56" s="267">
        <v>142.998862</v>
      </c>
    </row>
    <row r="57" spans="1:9" ht="14.25" customHeight="1" x14ac:dyDescent="0.2">
      <c r="A57" s="479" t="s">
        <v>369</v>
      </c>
      <c r="B57" s="491">
        <v>3.3695119999999998</v>
      </c>
      <c r="C57" s="491">
        <v>1.146739</v>
      </c>
      <c r="D57" s="491">
        <v>0.13387399999999999</v>
      </c>
      <c r="E57" s="491" t="s">
        <v>84</v>
      </c>
      <c r="F57" s="491" t="s">
        <v>84</v>
      </c>
      <c r="G57" s="492">
        <v>3.3695119999999998</v>
      </c>
      <c r="H57" s="492">
        <v>1.2806120000000001</v>
      </c>
      <c r="I57" s="492">
        <v>4.6501239999999999</v>
      </c>
    </row>
    <row r="58" spans="1:9" ht="14.25" customHeight="1" x14ac:dyDescent="0.2">
      <c r="A58" s="478" t="s">
        <v>387</v>
      </c>
      <c r="B58" s="490">
        <v>3.0377999999999999E-2</v>
      </c>
      <c r="C58" s="490" t="s">
        <v>84</v>
      </c>
      <c r="D58" s="490" t="s">
        <v>84</v>
      </c>
      <c r="E58" s="490" t="s">
        <v>84</v>
      </c>
      <c r="F58" s="490" t="s">
        <v>84</v>
      </c>
      <c r="G58" s="267">
        <v>3.0377999999999999E-2</v>
      </c>
      <c r="H58" s="267" t="s">
        <v>84</v>
      </c>
      <c r="I58" s="267">
        <v>3.0377999999999999E-2</v>
      </c>
    </row>
    <row r="59" spans="1:9" s="7" customFormat="1" ht="14.25" customHeight="1" x14ac:dyDescent="0.2">
      <c r="A59" s="477" t="s">
        <v>370</v>
      </c>
      <c r="B59" s="501">
        <v>180.84640400000001</v>
      </c>
      <c r="C59" s="501">
        <v>133.830377</v>
      </c>
      <c r="D59" s="501">
        <v>47.838048000000001</v>
      </c>
      <c r="E59" s="501">
        <v>8.282788</v>
      </c>
      <c r="F59" s="501" t="s">
        <v>84</v>
      </c>
      <c r="G59" s="502">
        <v>180.84640400000001</v>
      </c>
      <c r="H59" s="502">
        <v>189.951213</v>
      </c>
      <c r="I59" s="502">
        <v>370.797618</v>
      </c>
    </row>
    <row r="60" spans="1:9" s="7" customFormat="1" ht="13.5" customHeight="1" x14ac:dyDescent="0.2">
      <c r="A60" s="478" t="s">
        <v>468</v>
      </c>
      <c r="B60" s="490">
        <v>0.40931600000000001</v>
      </c>
      <c r="C60" s="490">
        <v>0.51795500000000005</v>
      </c>
      <c r="D60" s="490" t="s">
        <v>84</v>
      </c>
      <c r="E60" s="490" t="s">
        <v>84</v>
      </c>
      <c r="F60" s="490" t="s">
        <v>84</v>
      </c>
      <c r="G60" s="267">
        <v>0.40931600000000001</v>
      </c>
      <c r="H60" s="267">
        <v>0.51795500000000005</v>
      </c>
      <c r="I60" s="267">
        <v>0.92727099999999996</v>
      </c>
    </row>
    <row r="61" spans="1:9" s="7" customFormat="1" ht="13.5" customHeight="1" x14ac:dyDescent="0.2">
      <c r="A61" s="782" t="s">
        <v>371</v>
      </c>
      <c r="B61" s="783">
        <v>76.348107999999996</v>
      </c>
      <c r="C61" s="783">
        <v>65.079173999999995</v>
      </c>
      <c r="D61" s="783">
        <v>24.124587999999999</v>
      </c>
      <c r="E61" s="783">
        <v>3.5526779999999998</v>
      </c>
      <c r="F61" s="783" t="s">
        <v>84</v>
      </c>
      <c r="G61" s="784">
        <v>76.348107999999996</v>
      </c>
      <c r="H61" s="784">
        <v>92.756439999999998</v>
      </c>
      <c r="I61" s="784">
        <v>169.10454799999999</v>
      </c>
    </row>
    <row r="62" spans="1:9" s="7" customFormat="1" ht="13.5" customHeight="1" x14ac:dyDescent="0.2">
      <c r="A62" s="478" t="s">
        <v>372</v>
      </c>
      <c r="B62" s="490">
        <v>0.58839200000000003</v>
      </c>
      <c r="C62" s="490">
        <v>0.96936999999999995</v>
      </c>
      <c r="D62" s="490">
        <v>0.29021599999999997</v>
      </c>
      <c r="E62" s="490" t="s">
        <v>84</v>
      </c>
      <c r="F62" s="490" t="s">
        <v>84</v>
      </c>
      <c r="G62" s="267">
        <v>0.58839200000000003</v>
      </c>
      <c r="H62" s="267">
        <v>1.2595860000000001</v>
      </c>
      <c r="I62" s="267">
        <v>1.8479779999999999</v>
      </c>
    </row>
    <row r="63" spans="1:9" s="7" customFormat="1" ht="13.5" customHeight="1" x14ac:dyDescent="0.2">
      <c r="A63" s="782" t="s">
        <v>373</v>
      </c>
      <c r="B63" s="783">
        <v>82.239323999999996</v>
      </c>
      <c r="C63" s="783">
        <v>52.770454999999998</v>
      </c>
      <c r="D63" s="783">
        <v>15.042577</v>
      </c>
      <c r="E63" s="783">
        <v>4.6324209999999999</v>
      </c>
      <c r="F63" s="783" t="s">
        <v>84</v>
      </c>
      <c r="G63" s="784">
        <v>82.239323999999996</v>
      </c>
      <c r="H63" s="784">
        <v>72.445453000000001</v>
      </c>
      <c r="I63" s="784">
        <v>154.684776</v>
      </c>
    </row>
    <row r="64" spans="1:9" s="7" customFormat="1" ht="13.5" customHeight="1" x14ac:dyDescent="0.2">
      <c r="A64" s="478" t="s">
        <v>374</v>
      </c>
      <c r="B64" s="490">
        <v>10.546794999999999</v>
      </c>
      <c r="C64" s="490">
        <v>7.2140170000000001</v>
      </c>
      <c r="D64" s="490">
        <v>6.0465159999999996</v>
      </c>
      <c r="E64" s="490">
        <v>9.7689999999999999E-2</v>
      </c>
      <c r="F64" s="490" t="s">
        <v>84</v>
      </c>
      <c r="G64" s="267">
        <v>10.546794999999999</v>
      </c>
      <c r="H64" s="267">
        <v>13.358222</v>
      </c>
      <c r="I64" s="267">
        <v>23.905017000000001</v>
      </c>
    </row>
    <row r="65" spans="1:9" s="7" customFormat="1" ht="13.5" customHeight="1" x14ac:dyDescent="0.2">
      <c r="A65" s="785" t="s">
        <v>375</v>
      </c>
      <c r="B65" s="786">
        <v>661.56340299999999</v>
      </c>
      <c r="C65" s="786">
        <v>112.763687</v>
      </c>
      <c r="D65" s="786">
        <v>22.310673999999999</v>
      </c>
      <c r="E65" s="786">
        <v>5.745196</v>
      </c>
      <c r="F65" s="786" t="s">
        <v>84</v>
      </c>
      <c r="G65" s="787">
        <v>661.56340299999999</v>
      </c>
      <c r="H65" s="787">
        <v>140.819557</v>
      </c>
      <c r="I65" s="787">
        <v>802.38296000000003</v>
      </c>
    </row>
    <row r="66" spans="1:9" ht="14.25" customHeight="1" x14ac:dyDescent="0.2">
      <c r="A66" s="790" t="s">
        <v>377</v>
      </c>
      <c r="B66" s="792">
        <f>SUM(B9,B13,B19,B26,B30,B35,B43,B46,B53,B59,B65)</f>
        <v>3494.3917050000005</v>
      </c>
      <c r="C66" s="792">
        <f t="shared" ref="C66:I66" si="0">SUM(C9,C13,C19,C26,C30,C35,C43,C46,C53,C59,C65)</f>
        <v>1993.5534520000001</v>
      </c>
      <c r="D66" s="792">
        <f t="shared" si="0"/>
        <v>671.96287699999993</v>
      </c>
      <c r="E66" s="792">
        <f t="shared" si="0"/>
        <v>68.494675000000001</v>
      </c>
      <c r="F66" s="792" t="s">
        <v>84</v>
      </c>
      <c r="G66" s="792">
        <f t="shared" si="0"/>
        <v>3494.3917050000005</v>
      </c>
      <c r="H66" s="792">
        <f t="shared" si="0"/>
        <v>2734.0110029999996</v>
      </c>
      <c r="I66" s="792">
        <f t="shared" si="0"/>
        <v>6228.4027079999996</v>
      </c>
    </row>
    <row r="67" spans="1:9" ht="15" customHeight="1" x14ac:dyDescent="0.2">
      <c r="A67" s="513" t="s">
        <v>412</v>
      </c>
      <c r="B67" s="3"/>
      <c r="C67" s="212"/>
      <c r="D67" s="3"/>
      <c r="E67" s="3"/>
      <c r="F67" s="212"/>
      <c r="G67" s="3"/>
      <c r="H67" s="3"/>
      <c r="I67" s="3"/>
    </row>
    <row r="68" spans="1:9" ht="15" customHeight="1" x14ac:dyDescent="0.2">
      <c r="A68" s="513" t="s">
        <v>471</v>
      </c>
      <c r="B68" s="3"/>
      <c r="C68" s="212"/>
      <c r="D68" s="3"/>
      <c r="E68" s="3"/>
      <c r="F68" s="212"/>
      <c r="G68" s="3"/>
      <c r="H68" s="3"/>
      <c r="I68" s="3"/>
    </row>
    <row r="69" spans="1:9" ht="15" customHeight="1" x14ac:dyDescent="0.2">
      <c r="A69" s="513" t="s">
        <v>599</v>
      </c>
      <c r="B69" s="3"/>
      <c r="C69" s="212"/>
      <c r="D69" s="3"/>
      <c r="E69" s="3"/>
      <c r="F69" s="212"/>
      <c r="G69" s="3"/>
      <c r="H69" s="3"/>
      <c r="I69" s="3"/>
    </row>
    <row r="70" spans="1:9" ht="15" customHeight="1" x14ac:dyDescent="0.2">
      <c r="A70" s="38" t="s">
        <v>410</v>
      </c>
      <c r="B70" s="3"/>
      <c r="C70" s="212"/>
      <c r="D70" s="3"/>
      <c r="E70" s="3"/>
      <c r="F70" s="212"/>
      <c r="G70" s="3"/>
      <c r="H70" s="3"/>
      <c r="I70" s="3"/>
    </row>
    <row r="71" spans="1:9" x14ac:dyDescent="0.2">
      <c r="A71" s="242" t="s">
        <v>723</v>
      </c>
      <c r="B71" s="3"/>
      <c r="C71" s="212"/>
      <c r="D71" s="3"/>
      <c r="E71" s="3"/>
      <c r="F71" s="212"/>
      <c r="G71" s="3"/>
      <c r="H71" s="3"/>
      <c r="I71" s="3"/>
    </row>
    <row r="74" spans="1:9" ht="16.5" x14ac:dyDescent="0.25">
      <c r="A74" s="88" t="s">
        <v>791</v>
      </c>
    </row>
    <row r="75" spans="1:9" ht="13.5" thickBot="1" x14ac:dyDescent="0.25">
      <c r="A75" s="205"/>
      <c r="I75" s="400" t="s">
        <v>24</v>
      </c>
    </row>
    <row r="76" spans="1:9" x14ac:dyDescent="0.2">
      <c r="A76" s="204" t="s">
        <v>380</v>
      </c>
      <c r="B76" s="482" t="s">
        <v>95</v>
      </c>
      <c r="C76" s="482" t="s">
        <v>535</v>
      </c>
      <c r="D76" s="482" t="s">
        <v>97</v>
      </c>
      <c r="E76" s="482" t="s">
        <v>278</v>
      </c>
      <c r="F76" s="483">
        <v>300000</v>
      </c>
      <c r="G76" s="484" t="s">
        <v>407</v>
      </c>
      <c r="H76" s="484" t="s">
        <v>407</v>
      </c>
      <c r="I76" s="484" t="s">
        <v>389</v>
      </c>
    </row>
    <row r="77" spans="1:9" x14ac:dyDescent="0.2">
      <c r="A77" s="203"/>
      <c r="B77" s="485" t="s">
        <v>35</v>
      </c>
      <c r="C77" s="485" t="s">
        <v>35</v>
      </c>
      <c r="D77" s="485" t="s">
        <v>35</v>
      </c>
      <c r="E77" s="485" t="s">
        <v>35</v>
      </c>
      <c r="F77" s="485" t="s">
        <v>36</v>
      </c>
      <c r="G77" s="486" t="s">
        <v>381</v>
      </c>
      <c r="H77" s="486" t="s">
        <v>549</v>
      </c>
      <c r="I77" s="486" t="s">
        <v>408</v>
      </c>
    </row>
    <row r="78" spans="1:9" ht="13.5" thickBot="1" x14ac:dyDescent="0.25">
      <c r="A78" s="206"/>
      <c r="B78" s="487" t="s">
        <v>534</v>
      </c>
      <c r="C78" s="487" t="s">
        <v>99</v>
      </c>
      <c r="D78" s="487" t="s">
        <v>100</v>
      </c>
      <c r="E78" s="487" t="s">
        <v>279</v>
      </c>
      <c r="F78" s="487" t="s">
        <v>101</v>
      </c>
      <c r="G78" s="746" t="s">
        <v>601</v>
      </c>
      <c r="H78" s="488" t="s">
        <v>101</v>
      </c>
      <c r="I78" s="488" t="s">
        <v>382</v>
      </c>
    </row>
    <row r="80" spans="1:9" x14ac:dyDescent="0.2">
      <c r="A80" s="498" t="s">
        <v>333</v>
      </c>
      <c r="B80" s="514">
        <f>IF(B9="-","-",B9/B$66)</f>
        <v>0.22404815318207147</v>
      </c>
      <c r="C80" s="514">
        <f t="shared" ref="C80:I80" si="1">IF(C9="-","-",C9/C$66)</f>
        <v>0.23278761225811365</v>
      </c>
      <c r="D80" s="514">
        <f t="shared" si="1"/>
        <v>0.21953493124293535</v>
      </c>
      <c r="E80" s="514">
        <f t="shared" si="1"/>
        <v>0.2288286206190481</v>
      </c>
      <c r="F80" s="514" t="str">
        <f t="shared" si="1"/>
        <v>-</v>
      </c>
      <c r="G80" s="515">
        <f t="shared" si="1"/>
        <v>0.22404815318207147</v>
      </c>
      <c r="H80" s="515">
        <f t="shared" si="1"/>
        <v>0.22943119589193553</v>
      </c>
      <c r="I80" s="515">
        <f t="shared" si="1"/>
        <v>0.22641108613428468</v>
      </c>
    </row>
    <row r="81" spans="1:9" x14ac:dyDescent="0.2">
      <c r="A81" s="478" t="s">
        <v>334</v>
      </c>
      <c r="B81" s="516">
        <f t="shared" ref="B81:I81" si="2">IF(B10="-","-",B10/B$66)</f>
        <v>0.19941515114144878</v>
      </c>
      <c r="C81" s="516">
        <f t="shared" si="2"/>
        <v>0.20759028737595142</v>
      </c>
      <c r="D81" s="516">
        <f t="shared" si="2"/>
        <v>0.20729727454869507</v>
      </c>
      <c r="E81" s="516">
        <f t="shared" si="2"/>
        <v>0.22227449068120989</v>
      </c>
      <c r="F81" s="516" t="str">
        <f t="shared" si="2"/>
        <v>-</v>
      </c>
      <c r="G81" s="517">
        <f t="shared" si="2"/>
        <v>0.19941515114144878</v>
      </c>
      <c r="H81" s="517">
        <f t="shared" si="2"/>
        <v>0.20788615129066476</v>
      </c>
      <c r="I81" s="517">
        <f t="shared" si="2"/>
        <v>0.20313356960283435</v>
      </c>
    </row>
    <row r="82" spans="1:9" x14ac:dyDescent="0.2">
      <c r="A82" s="479" t="s">
        <v>335</v>
      </c>
      <c r="B82" s="518">
        <f t="shared" ref="B82:I82" si="3">IF(B11="-","-",B11/B$66)</f>
        <v>5.7047969097099261E-3</v>
      </c>
      <c r="C82" s="518">
        <f t="shared" si="3"/>
        <v>7.3636169550772594E-3</v>
      </c>
      <c r="D82" s="518">
        <f t="shared" si="3"/>
        <v>6.1935653626889273E-3</v>
      </c>
      <c r="E82" s="518">
        <f t="shared" si="3"/>
        <v>4.8479827081448299E-3</v>
      </c>
      <c r="F82" s="518" t="str">
        <f t="shared" si="3"/>
        <v>-</v>
      </c>
      <c r="G82" s="519">
        <f t="shared" si="3"/>
        <v>5.7047969097099261E-3</v>
      </c>
      <c r="H82" s="519">
        <f t="shared" si="3"/>
        <v>7.0130193254383192E-3</v>
      </c>
      <c r="I82" s="519">
        <f t="shared" si="3"/>
        <v>6.2790522439673951E-3</v>
      </c>
    </row>
    <row r="83" spans="1:9" x14ac:dyDescent="0.2">
      <c r="A83" s="478" t="s">
        <v>774</v>
      </c>
      <c r="B83" s="516">
        <f t="shared" ref="B83:I83" si="4">IF(B12="-","-",B12/B$66)</f>
        <v>6.2553376511062883E-5</v>
      </c>
      <c r="C83" s="516">
        <f t="shared" si="4"/>
        <v>1.7473421625616888E-4</v>
      </c>
      <c r="D83" s="516" t="str">
        <f t="shared" si="4"/>
        <v>-</v>
      </c>
      <c r="E83" s="516">
        <f t="shared" si="4"/>
        <v>1.7061472296934031E-3</v>
      </c>
      <c r="F83" s="516" t="str">
        <f t="shared" si="4"/>
        <v>-</v>
      </c>
      <c r="G83" s="517">
        <f t="shared" si="4"/>
        <v>6.2553376511062883E-5</v>
      </c>
      <c r="H83" s="517">
        <f t="shared" si="4"/>
        <v>1.7015439933838484E-4</v>
      </c>
      <c r="I83" s="517">
        <f t="shared" si="4"/>
        <v>1.0978561150545309E-4</v>
      </c>
    </row>
    <row r="84" spans="1:9" x14ac:dyDescent="0.2">
      <c r="A84" s="477" t="s">
        <v>336</v>
      </c>
      <c r="B84" s="520">
        <f t="shared" ref="B84:I84" si="5">IF(B13="-","-",B13/B$66)</f>
        <v>2.1011749740288486E-2</v>
      </c>
      <c r="C84" s="520">
        <f t="shared" si="5"/>
        <v>3.6565723846967109E-2</v>
      </c>
      <c r="D84" s="520">
        <f t="shared" si="5"/>
        <v>3.8983562777977689E-2</v>
      </c>
      <c r="E84" s="520" t="str">
        <f t="shared" si="5"/>
        <v>-</v>
      </c>
      <c r="F84" s="520" t="str">
        <f t="shared" si="5"/>
        <v>-</v>
      </c>
      <c r="G84" s="521">
        <f t="shared" si="5"/>
        <v>2.1011749740288486E-2</v>
      </c>
      <c r="H84" s="521">
        <f t="shared" si="5"/>
        <v>3.6243903880148365E-2</v>
      </c>
      <c r="I84" s="521">
        <f t="shared" si="5"/>
        <v>2.7698035128399089E-2</v>
      </c>
    </row>
    <row r="85" spans="1:9" x14ac:dyDescent="0.2">
      <c r="A85" s="478" t="s">
        <v>342</v>
      </c>
      <c r="B85" s="516">
        <f t="shared" ref="B85:I85" si="6">IF(B14="-","-",B14/B$66)</f>
        <v>2.0014642290939159E-5</v>
      </c>
      <c r="C85" s="516" t="str">
        <f t="shared" si="6"/>
        <v>-</v>
      </c>
      <c r="D85" s="516" t="str">
        <f t="shared" si="6"/>
        <v>-</v>
      </c>
      <c r="E85" s="516" t="str">
        <f t="shared" si="6"/>
        <v>-</v>
      </c>
      <c r="F85" s="516" t="str">
        <f t="shared" si="6"/>
        <v>-</v>
      </c>
      <c r="G85" s="517">
        <f t="shared" si="6"/>
        <v>2.0014642290939159E-5</v>
      </c>
      <c r="H85" s="517" t="str">
        <f t="shared" si="6"/>
        <v>-</v>
      </c>
      <c r="I85" s="517">
        <f t="shared" si="6"/>
        <v>1.1229042706273258E-5</v>
      </c>
    </row>
    <row r="86" spans="1:9" x14ac:dyDescent="0.2">
      <c r="A86" s="479" t="s">
        <v>337</v>
      </c>
      <c r="B86" s="518">
        <f t="shared" ref="B86:I86" si="7">IF(B15="-","-",B15/B$66)</f>
        <v>2.0633307907878058E-3</v>
      </c>
      <c r="C86" s="518">
        <f t="shared" si="7"/>
        <v>2.020654121894094E-3</v>
      </c>
      <c r="D86" s="518">
        <f t="shared" si="7"/>
        <v>2.1563542415751639E-4</v>
      </c>
      <c r="E86" s="518" t="str">
        <f t="shared" si="7"/>
        <v>-</v>
      </c>
      <c r="F86" s="518" t="str">
        <f t="shared" si="7"/>
        <v>-</v>
      </c>
      <c r="G86" s="519">
        <f t="shared" si="7"/>
        <v>2.0633307907878058E-3</v>
      </c>
      <c r="H86" s="519">
        <f t="shared" si="7"/>
        <v>1.5263951006125487E-3</v>
      </c>
      <c r="I86" s="519">
        <f t="shared" si="7"/>
        <v>1.8276380853439191E-3</v>
      </c>
    </row>
    <row r="87" spans="1:9" x14ac:dyDescent="0.2">
      <c r="A87" s="478" t="s">
        <v>338</v>
      </c>
      <c r="B87" s="516">
        <f t="shared" ref="B87:I87" si="8">IF(B16="-","-",B16/B$66)</f>
        <v>1.6835173891874836E-2</v>
      </c>
      <c r="C87" s="516">
        <f t="shared" si="8"/>
        <v>3.1697978269207699E-2</v>
      </c>
      <c r="D87" s="516">
        <f t="shared" si="8"/>
        <v>3.7279404647825511E-2</v>
      </c>
      <c r="E87" s="516" t="str">
        <f t="shared" si="8"/>
        <v>-</v>
      </c>
      <c r="F87" s="516" t="str">
        <f t="shared" si="8"/>
        <v>-</v>
      </c>
      <c r="G87" s="517">
        <f t="shared" si="8"/>
        <v>1.6835173891874836E-2</v>
      </c>
      <c r="H87" s="517">
        <f t="shared" si="8"/>
        <v>3.2275653208115491E-2</v>
      </c>
      <c r="I87" s="517">
        <f t="shared" si="8"/>
        <v>2.3612905088988029E-2</v>
      </c>
    </row>
    <row r="88" spans="1:9" x14ac:dyDescent="0.2">
      <c r="A88" s="493" t="s">
        <v>339</v>
      </c>
      <c r="B88" s="518">
        <f t="shared" ref="B88:I88" si="9">IF(B17="-","-",B17/B$66)</f>
        <v>5.1608324201879929E-4</v>
      </c>
      <c r="C88" s="518">
        <f t="shared" si="9"/>
        <v>3.5266022051963519E-4</v>
      </c>
      <c r="D88" s="518">
        <f t="shared" si="9"/>
        <v>3.2314433941564309E-4</v>
      </c>
      <c r="E88" s="518" t="str">
        <f t="shared" si="9"/>
        <v>-</v>
      </c>
      <c r="F88" s="518" t="str">
        <f t="shared" si="9"/>
        <v>-</v>
      </c>
      <c r="G88" s="519">
        <f t="shared" si="9"/>
        <v>5.1608324201879929E-4</v>
      </c>
      <c r="H88" s="519">
        <f t="shared" si="9"/>
        <v>3.3657070106531687E-4</v>
      </c>
      <c r="I88" s="519">
        <f t="shared" si="9"/>
        <v>4.3728466634017143E-4</v>
      </c>
    </row>
    <row r="89" spans="1:9" x14ac:dyDescent="0.2">
      <c r="A89" s="478" t="s">
        <v>340</v>
      </c>
      <c r="B89" s="516">
        <f t="shared" ref="B89:I89" si="10">IF(B18="-","-",B18/B$66)</f>
        <v>1.1251188567024141E-3</v>
      </c>
      <c r="C89" s="516">
        <f t="shared" si="10"/>
        <v>6.5618305778941308E-4</v>
      </c>
      <c r="D89" s="516">
        <f t="shared" si="10"/>
        <v>1.0317683070459264E-4</v>
      </c>
      <c r="E89" s="516" t="str">
        <f t="shared" si="10"/>
        <v>-</v>
      </c>
      <c r="F89" s="516" t="str">
        <f t="shared" si="10"/>
        <v>-</v>
      </c>
      <c r="G89" s="517">
        <f t="shared" si="10"/>
        <v>1.1251188567024141E-3</v>
      </c>
      <c r="H89" s="517">
        <f t="shared" si="10"/>
        <v>5.0382679458441082E-4</v>
      </c>
      <c r="I89" s="517">
        <f t="shared" si="10"/>
        <v>8.5239735593538638E-4</v>
      </c>
    </row>
    <row r="90" spans="1:9" x14ac:dyDescent="0.2">
      <c r="A90" s="477" t="s">
        <v>341</v>
      </c>
      <c r="B90" s="520">
        <f t="shared" ref="B90:I90" si="11">IF(B19="-","-",B19/B$66)</f>
        <v>4.4455268645963081E-2</v>
      </c>
      <c r="C90" s="520">
        <f t="shared" si="11"/>
        <v>3.5769104624940845E-2</v>
      </c>
      <c r="D90" s="520">
        <f t="shared" si="11"/>
        <v>2.061024272922744E-2</v>
      </c>
      <c r="E90" s="520">
        <f t="shared" si="11"/>
        <v>7.7086284444739681E-5</v>
      </c>
      <c r="F90" s="520" t="str">
        <f t="shared" si="11"/>
        <v>-</v>
      </c>
      <c r="G90" s="521">
        <f t="shared" si="11"/>
        <v>4.4455268645963081E-2</v>
      </c>
      <c r="H90" s="521">
        <f t="shared" si="11"/>
        <v>3.114918663697858E-2</v>
      </c>
      <c r="I90" s="521">
        <f t="shared" si="11"/>
        <v>3.8614449366140766E-2</v>
      </c>
    </row>
    <row r="91" spans="1:9" x14ac:dyDescent="0.2">
      <c r="A91" s="478" t="s">
        <v>391</v>
      </c>
      <c r="B91" s="516">
        <f t="shared" ref="B91:I91" si="12">IF(B20="-","-",B20/B$66)</f>
        <v>2.9350664910647154E-3</v>
      </c>
      <c r="C91" s="516">
        <f t="shared" si="12"/>
        <v>2.110584492118248E-3</v>
      </c>
      <c r="D91" s="516">
        <f t="shared" si="12"/>
        <v>6.4319326973772697E-4</v>
      </c>
      <c r="E91" s="516">
        <f t="shared" si="12"/>
        <v>7.7086284444739681E-5</v>
      </c>
      <c r="F91" s="516" t="str">
        <f t="shared" si="12"/>
        <v>-</v>
      </c>
      <c r="G91" s="517">
        <f t="shared" si="12"/>
        <v>2.9350664910647154E-3</v>
      </c>
      <c r="H91" s="517">
        <f t="shared" si="12"/>
        <v>1.6989858471319402E-3</v>
      </c>
      <c r="I91" s="517">
        <f t="shared" si="12"/>
        <v>2.3924780876580405E-3</v>
      </c>
    </row>
    <row r="92" spans="1:9" x14ac:dyDescent="0.2">
      <c r="A92" s="493" t="s">
        <v>343</v>
      </c>
      <c r="B92" s="518">
        <f t="shared" ref="B92:I92" si="13">IF(B21="-","-",B21/B$66)</f>
        <v>1.9851532929391496E-2</v>
      </c>
      <c r="C92" s="518">
        <f t="shared" si="13"/>
        <v>1.8129985410594348E-2</v>
      </c>
      <c r="D92" s="518">
        <f t="shared" si="13"/>
        <v>1.0363321008282427E-2</v>
      </c>
      <c r="E92" s="518" t="str">
        <f t="shared" si="13"/>
        <v>-</v>
      </c>
      <c r="F92" s="518" t="str">
        <f t="shared" si="13"/>
        <v>-</v>
      </c>
      <c r="G92" s="519">
        <f t="shared" si="13"/>
        <v>1.9851532929391496E-2</v>
      </c>
      <c r="H92" s="519">
        <f t="shared" si="13"/>
        <v>1.5766894117360656E-2</v>
      </c>
      <c r="I92" s="519">
        <f t="shared" si="13"/>
        <v>1.8058545549010766E-2</v>
      </c>
    </row>
    <row r="93" spans="1:9" x14ac:dyDescent="0.2">
      <c r="A93" s="478" t="s">
        <v>344</v>
      </c>
      <c r="B93" s="516">
        <f t="shared" ref="B93:I93" si="14">IF(B22="-","-",B22/B$66)</f>
        <v>3.2690095914705126E-4</v>
      </c>
      <c r="C93" s="516">
        <f t="shared" si="14"/>
        <v>8.519661202442641E-4</v>
      </c>
      <c r="D93" s="516">
        <f t="shared" si="14"/>
        <v>1.0704951487967393E-3</v>
      </c>
      <c r="E93" s="516" t="str">
        <f t="shared" si="14"/>
        <v>-</v>
      </c>
      <c r="F93" s="516" t="str">
        <f t="shared" si="14"/>
        <v>-</v>
      </c>
      <c r="G93" s="517">
        <f t="shared" si="14"/>
        <v>3.2690095914705126E-4</v>
      </c>
      <c r="H93" s="517">
        <f t="shared" si="14"/>
        <v>8.8433148123654435E-4</v>
      </c>
      <c r="I93" s="517">
        <f t="shared" si="14"/>
        <v>5.7159004754578249E-4</v>
      </c>
    </row>
    <row r="94" spans="1:9" x14ac:dyDescent="0.2">
      <c r="A94" s="479" t="s">
        <v>345</v>
      </c>
      <c r="B94" s="518">
        <f t="shared" ref="B94:I94" si="15">IF(B23="-","-",B23/B$66)</f>
        <v>2.7685076020978014E-4</v>
      </c>
      <c r="C94" s="518">
        <f t="shared" si="15"/>
        <v>1.7872708637059408E-4</v>
      </c>
      <c r="D94" s="518">
        <f t="shared" si="15"/>
        <v>2.4485325846356244E-3</v>
      </c>
      <c r="E94" s="518" t="str">
        <f t="shared" si="15"/>
        <v>-</v>
      </c>
      <c r="F94" s="518" t="str">
        <f t="shared" si="15"/>
        <v>-</v>
      </c>
      <c r="G94" s="519">
        <f t="shared" si="15"/>
        <v>2.7685076020978014E-4</v>
      </c>
      <c r="H94" s="519">
        <f t="shared" si="15"/>
        <v>7.3212031619610874E-4</v>
      </c>
      <c r="I94" s="519">
        <f t="shared" si="15"/>
        <v>4.7669525224925459E-4</v>
      </c>
    </row>
    <row r="95" spans="1:9" x14ac:dyDescent="0.2">
      <c r="A95" s="478" t="s">
        <v>346</v>
      </c>
      <c r="B95" s="516">
        <f t="shared" ref="B95:I95" si="16">IF(B24="-","-",B24/B$66)</f>
        <v>1.7021592889798827E-2</v>
      </c>
      <c r="C95" s="516">
        <f t="shared" si="16"/>
        <v>1.252838090443135E-2</v>
      </c>
      <c r="D95" s="516">
        <f t="shared" si="16"/>
        <v>4.3177251293303222E-3</v>
      </c>
      <c r="E95" s="516" t="str">
        <f t="shared" si="16"/>
        <v>-</v>
      </c>
      <c r="F95" s="516" t="str">
        <f t="shared" si="16"/>
        <v>-</v>
      </c>
      <c r="G95" s="517">
        <f t="shared" si="16"/>
        <v>1.7021592889798827E-2</v>
      </c>
      <c r="H95" s="517">
        <f t="shared" si="16"/>
        <v>1.0196501392792677E-2</v>
      </c>
      <c r="I95" s="517">
        <f t="shared" si="16"/>
        <v>1.4025660204629146E-2</v>
      </c>
    </row>
    <row r="96" spans="1:9" x14ac:dyDescent="0.2">
      <c r="A96" s="479" t="s">
        <v>347</v>
      </c>
      <c r="B96" s="518">
        <f t="shared" ref="B96:I96" si="17">IF(B25="-","-",B25/B$66)</f>
        <v>2.5838591555379163E-3</v>
      </c>
      <c r="C96" s="518">
        <f t="shared" si="17"/>
        <v>1.9640386346661148E-3</v>
      </c>
      <c r="D96" s="518">
        <f t="shared" si="17"/>
        <v>1.7567964546946245E-3</v>
      </c>
      <c r="E96" s="518" t="str">
        <f t="shared" si="17"/>
        <v>-</v>
      </c>
      <c r="F96" s="518" t="str">
        <f t="shared" si="17"/>
        <v>-</v>
      </c>
      <c r="G96" s="519">
        <f t="shared" si="17"/>
        <v>2.5838591555379163E-3</v>
      </c>
      <c r="H96" s="519">
        <f t="shared" si="17"/>
        <v>1.8638981315028749E-3</v>
      </c>
      <c r="I96" s="519">
        <f t="shared" si="17"/>
        <v>2.2678262248292634E-3</v>
      </c>
    </row>
    <row r="97" spans="1:9" x14ac:dyDescent="0.2">
      <c r="A97" s="509" t="s">
        <v>348</v>
      </c>
      <c r="B97" s="526">
        <f t="shared" ref="B97:I97" si="18">IF(B26="-","-",B26/B$66)</f>
        <v>3.7403361166689811E-2</v>
      </c>
      <c r="C97" s="526">
        <f t="shared" si="18"/>
        <v>5.0628703182622262E-2</v>
      </c>
      <c r="D97" s="526">
        <f t="shared" si="18"/>
        <v>4.7336829293324195E-2</v>
      </c>
      <c r="E97" s="526">
        <f t="shared" si="18"/>
        <v>3.3544009078077967E-2</v>
      </c>
      <c r="F97" s="526" t="str">
        <f t="shared" si="18"/>
        <v>-</v>
      </c>
      <c r="G97" s="527">
        <f t="shared" si="18"/>
        <v>3.7403361166689811E-2</v>
      </c>
      <c r="H97" s="527">
        <f t="shared" si="18"/>
        <v>4.9391609562589617E-2</v>
      </c>
      <c r="I97" s="527">
        <f t="shared" si="18"/>
        <v>4.2665706033855895E-2</v>
      </c>
    </row>
    <row r="98" spans="1:9" x14ac:dyDescent="0.2">
      <c r="A98" s="479" t="s">
        <v>392</v>
      </c>
      <c r="B98" s="518">
        <f t="shared" ref="B98:I98" si="19">IF(B27="-","-",B27/B$66)</f>
        <v>1.7439135375923746E-3</v>
      </c>
      <c r="C98" s="518">
        <f t="shared" si="19"/>
        <v>2.9368407424071414E-3</v>
      </c>
      <c r="D98" s="518">
        <f t="shared" si="19"/>
        <v>1.4645794190204947E-3</v>
      </c>
      <c r="E98" s="518">
        <f t="shared" si="19"/>
        <v>5.7790185879413253E-3</v>
      </c>
      <c r="F98" s="518" t="str">
        <f t="shared" si="19"/>
        <v>-</v>
      </c>
      <c r="G98" s="519">
        <f t="shared" si="19"/>
        <v>1.7439135375923746E-3</v>
      </c>
      <c r="H98" s="519">
        <f t="shared" si="19"/>
        <v>2.6461941784657848E-3</v>
      </c>
      <c r="I98" s="519">
        <f t="shared" si="19"/>
        <v>2.1399772341117542E-3</v>
      </c>
    </row>
    <row r="99" spans="1:9" x14ac:dyDescent="0.2">
      <c r="A99" s="481" t="s">
        <v>349</v>
      </c>
      <c r="B99" s="524">
        <f t="shared" ref="B99:I99" si="20">IF(B28="-","-",B28/B$66)</f>
        <v>1.9375494425287961E-2</v>
      </c>
      <c r="C99" s="524">
        <f t="shared" si="20"/>
        <v>2.6162469808710197E-2</v>
      </c>
      <c r="D99" s="524">
        <f t="shared" si="20"/>
        <v>3.0350506996832213E-2</v>
      </c>
      <c r="E99" s="524">
        <f t="shared" si="20"/>
        <v>2.7742725985633189E-2</v>
      </c>
      <c r="F99" s="524" t="str">
        <f t="shared" si="20"/>
        <v>-</v>
      </c>
      <c r="G99" s="525">
        <f t="shared" si="20"/>
        <v>1.9375494425287961E-2</v>
      </c>
      <c r="H99" s="525">
        <f t="shared" si="20"/>
        <v>2.7231391870151889E-2</v>
      </c>
      <c r="I99" s="525">
        <f t="shared" si="20"/>
        <v>2.2823908257795972E-2</v>
      </c>
    </row>
    <row r="100" spans="1:9" x14ac:dyDescent="0.2">
      <c r="A100" s="479" t="s">
        <v>350</v>
      </c>
      <c r="B100" s="518">
        <f t="shared" ref="B100:I100" si="21">IF(B29="-","-",B29/B$66)</f>
        <v>1.342879074857465E-2</v>
      </c>
      <c r="C100" s="518">
        <f t="shared" si="21"/>
        <v>1.8254509285161619E-2</v>
      </c>
      <c r="D100" s="518">
        <f t="shared" si="21"/>
        <v>1.4122308426273378E-2</v>
      </c>
      <c r="E100" s="518">
        <f t="shared" si="21"/>
        <v>2.2264504503452278E-5</v>
      </c>
      <c r="F100" s="518" t="str">
        <f t="shared" si="21"/>
        <v>-</v>
      </c>
      <c r="G100" s="519">
        <f t="shared" si="21"/>
        <v>1.342879074857465E-2</v>
      </c>
      <c r="H100" s="519">
        <f t="shared" si="21"/>
        <v>1.6782131436067233E-2</v>
      </c>
      <c r="I100" s="519">
        <f t="shared" si="21"/>
        <v>1.4900768519799443E-2</v>
      </c>
    </row>
    <row r="101" spans="1:9" x14ac:dyDescent="0.2">
      <c r="A101" s="503" t="s">
        <v>351</v>
      </c>
      <c r="B101" s="522">
        <f t="shared" ref="B101:I101" si="22">IF(B30="-","-",B30/B$66)</f>
        <v>9.6115807944318579E-2</v>
      </c>
      <c r="C101" s="522">
        <f t="shared" si="22"/>
        <v>0.11366665326814622</v>
      </c>
      <c r="D101" s="522">
        <f t="shared" si="22"/>
        <v>8.91143842161983E-2</v>
      </c>
      <c r="E101" s="522">
        <f t="shared" si="22"/>
        <v>4.4529987185135192E-2</v>
      </c>
      <c r="F101" s="522" t="str">
        <f t="shared" si="22"/>
        <v>-</v>
      </c>
      <c r="G101" s="523">
        <f t="shared" si="22"/>
        <v>9.6115807944318579E-2</v>
      </c>
      <c r="H101" s="523">
        <f t="shared" si="22"/>
        <v>0.1059001491516675</v>
      </c>
      <c r="I101" s="523">
        <f t="shared" si="22"/>
        <v>0.10041072877267782</v>
      </c>
    </row>
    <row r="102" spans="1:9" x14ac:dyDescent="0.2">
      <c r="A102" s="479" t="s">
        <v>393</v>
      </c>
      <c r="B102" s="518">
        <f t="shared" ref="B102:I102" si="23">IF(B31="-","-",B31/B$66)</f>
        <v>4.206860089258367E-3</v>
      </c>
      <c r="C102" s="518">
        <f t="shared" si="23"/>
        <v>5.32010064207699E-3</v>
      </c>
      <c r="D102" s="518">
        <f t="shared" si="23"/>
        <v>2.4920096888030917E-3</v>
      </c>
      <c r="E102" s="518">
        <f t="shared" si="23"/>
        <v>7.5353303012241457E-4</v>
      </c>
      <c r="F102" s="518" t="str">
        <f t="shared" si="23"/>
        <v>-</v>
      </c>
      <c r="G102" s="519">
        <f t="shared" si="23"/>
        <v>4.206860089258367E-3</v>
      </c>
      <c r="H102" s="519">
        <f t="shared" si="23"/>
        <v>4.5106094988162718E-3</v>
      </c>
      <c r="I102" s="519">
        <f t="shared" si="23"/>
        <v>4.3401935082454535E-3</v>
      </c>
    </row>
    <row r="103" spans="1:9" x14ac:dyDescent="0.2">
      <c r="A103" s="478" t="s">
        <v>352</v>
      </c>
      <c r="B103" s="516">
        <f t="shared" ref="B103:I103" si="24">IF(B32="-","-",B32/B$66)</f>
        <v>4.2555890854256699E-2</v>
      </c>
      <c r="C103" s="516">
        <f t="shared" si="24"/>
        <v>5.3519350531063659E-2</v>
      </c>
      <c r="D103" s="516">
        <f t="shared" si="24"/>
        <v>4.3872727213173125E-2</v>
      </c>
      <c r="E103" s="516">
        <f t="shared" si="24"/>
        <v>3.7936657119695801E-2</v>
      </c>
      <c r="F103" s="516" t="str">
        <f t="shared" si="24"/>
        <v>-</v>
      </c>
      <c r="G103" s="517">
        <f t="shared" si="24"/>
        <v>4.2555890854256699E-2</v>
      </c>
      <c r="H103" s="517">
        <f t="shared" si="24"/>
        <v>5.0758021400691494E-2</v>
      </c>
      <c r="I103" s="517">
        <f t="shared" si="24"/>
        <v>4.6156286688198517E-2</v>
      </c>
    </row>
    <row r="104" spans="1:9" x14ac:dyDescent="0.2">
      <c r="A104" s="479" t="s">
        <v>353</v>
      </c>
      <c r="B104" s="518">
        <f t="shared" ref="B104:I104" si="25">IF(B33="-","-",B33/B$66)</f>
        <v>4.364991502863013E-2</v>
      </c>
      <c r="C104" s="518">
        <f t="shared" si="25"/>
        <v>4.8541460427317398E-2</v>
      </c>
      <c r="D104" s="518">
        <f t="shared" si="25"/>
        <v>3.9585582642238736E-2</v>
      </c>
      <c r="E104" s="518">
        <f t="shared" si="25"/>
        <v>5.8397970353169784E-3</v>
      </c>
      <c r="F104" s="518" t="str">
        <f t="shared" si="25"/>
        <v>-</v>
      </c>
      <c r="G104" s="519">
        <f t="shared" si="25"/>
        <v>4.364991502863013E-2</v>
      </c>
      <c r="H104" s="519">
        <f t="shared" si="25"/>
        <v>4.5270495935893648E-2</v>
      </c>
      <c r="I104" s="519">
        <f t="shared" si="25"/>
        <v>4.4361282973098347E-2</v>
      </c>
    </row>
    <row r="105" spans="1:9" x14ac:dyDescent="0.2">
      <c r="A105" s="478" t="s">
        <v>646</v>
      </c>
      <c r="B105" s="516">
        <f t="shared" ref="B105:I105" si="26">IF(B34="-","-",B34/B$66)</f>
        <v>8.0128395336835875E-9</v>
      </c>
      <c r="C105" s="516" t="str">
        <f t="shared" si="26"/>
        <v>-</v>
      </c>
      <c r="D105" s="516" t="str">
        <f t="shared" si="26"/>
        <v>-</v>
      </c>
      <c r="E105" s="516" t="str">
        <f t="shared" si="26"/>
        <v>-</v>
      </c>
      <c r="F105" s="516" t="str">
        <f t="shared" si="26"/>
        <v>-</v>
      </c>
      <c r="G105" s="517">
        <f t="shared" si="26"/>
        <v>8.0128395336835875E-9</v>
      </c>
      <c r="H105" s="517" t="str">
        <f t="shared" si="26"/>
        <v>-</v>
      </c>
      <c r="I105" s="517">
        <f t="shared" si="26"/>
        <v>4.4955346198208612E-9</v>
      </c>
    </row>
    <row r="106" spans="1:9" x14ac:dyDescent="0.2">
      <c r="A106" s="477" t="s">
        <v>354</v>
      </c>
      <c r="B106" s="520">
        <f t="shared" ref="B106:I106" si="27">IF(B35="-","-",B35/B$66)</f>
        <v>8.6664536081251936E-2</v>
      </c>
      <c r="C106" s="520">
        <f t="shared" si="27"/>
        <v>0.11449797083243694</v>
      </c>
      <c r="D106" s="520">
        <f t="shared" si="27"/>
        <v>8.1937060639140052E-2</v>
      </c>
      <c r="E106" s="520">
        <f t="shared" si="27"/>
        <v>0.17321626827194961</v>
      </c>
      <c r="F106" s="520" t="str">
        <f t="shared" si="27"/>
        <v>-</v>
      </c>
      <c r="G106" s="521">
        <f t="shared" si="27"/>
        <v>8.6664536081251936E-2</v>
      </c>
      <c r="H106" s="521">
        <f t="shared" si="27"/>
        <v>0.10796623703273371</v>
      </c>
      <c r="I106" s="521">
        <f t="shared" si="27"/>
        <v>9.6015101148144974E-2</v>
      </c>
    </row>
    <row r="107" spans="1:9" x14ac:dyDescent="0.2">
      <c r="A107" s="481" t="s">
        <v>394</v>
      </c>
      <c r="B107" s="524">
        <f t="shared" ref="B107:I107" si="28">IF(B36="-","-",B36/B$66)</f>
        <v>9.8966154682993655E-3</v>
      </c>
      <c r="C107" s="524">
        <f t="shared" si="28"/>
        <v>1.0967609109284118E-2</v>
      </c>
      <c r="D107" s="524">
        <f t="shared" si="28"/>
        <v>1.1802220437245971E-2</v>
      </c>
      <c r="E107" s="524">
        <f t="shared" si="28"/>
        <v>4.2694413835820087E-3</v>
      </c>
      <c r="F107" s="524" t="str">
        <f t="shared" si="28"/>
        <v>-</v>
      </c>
      <c r="G107" s="525">
        <f t="shared" si="28"/>
        <v>9.8966154682993655E-3</v>
      </c>
      <c r="H107" s="525">
        <f t="shared" si="28"/>
        <v>1.1004931204367945E-2</v>
      </c>
      <c r="I107" s="525">
        <f t="shared" si="28"/>
        <v>1.0383120204628875E-2</v>
      </c>
    </row>
    <row r="108" spans="1:9" x14ac:dyDescent="0.2">
      <c r="A108" s="480" t="s">
        <v>355</v>
      </c>
      <c r="B108" s="518">
        <f t="shared" ref="B108:I108" si="29">IF(B37="-","-",B37/B$66)</f>
        <v>1.6741025316736778E-3</v>
      </c>
      <c r="C108" s="518">
        <f t="shared" si="29"/>
        <v>2.2337023346590459E-3</v>
      </c>
      <c r="D108" s="518">
        <f t="shared" si="29"/>
        <v>1.0300256512533505E-3</v>
      </c>
      <c r="E108" s="518" t="str">
        <f t="shared" si="29"/>
        <v>-</v>
      </c>
      <c r="F108" s="518" t="str">
        <f t="shared" si="29"/>
        <v>-</v>
      </c>
      <c r="G108" s="519">
        <f t="shared" si="29"/>
        <v>1.6741025316736778E-3</v>
      </c>
      <c r="H108" s="519">
        <f t="shared" si="29"/>
        <v>1.8819031797437139E-3</v>
      </c>
      <c r="I108" s="519">
        <f t="shared" si="29"/>
        <v>1.7653184155670366E-3</v>
      </c>
    </row>
    <row r="109" spans="1:9" x14ac:dyDescent="0.2">
      <c r="A109" s="481" t="s">
        <v>596</v>
      </c>
      <c r="B109" s="516">
        <f t="shared" ref="B109:I109" si="30">IF(B38="-","-",B38/B$66)</f>
        <v>4.9740474358183032E-2</v>
      </c>
      <c r="C109" s="516">
        <f t="shared" si="30"/>
        <v>6.8210634564916592E-2</v>
      </c>
      <c r="D109" s="516">
        <f t="shared" si="30"/>
        <v>4.6723651074551849E-2</v>
      </c>
      <c r="E109" s="516">
        <f t="shared" si="30"/>
        <v>2.8580250946515184E-2</v>
      </c>
      <c r="F109" s="516" t="str">
        <f t="shared" si="30"/>
        <v>-</v>
      </c>
      <c r="G109" s="517">
        <f t="shared" si="30"/>
        <v>4.9740474358183032E-2</v>
      </c>
      <c r="H109" s="517">
        <f t="shared" si="30"/>
        <v>6.1936729520908965E-2</v>
      </c>
      <c r="I109" s="517">
        <f t="shared" si="30"/>
        <v>5.5094125586845406E-2</v>
      </c>
    </row>
    <row r="110" spans="1:9" x14ac:dyDescent="0.2">
      <c r="A110" s="480" t="s">
        <v>356</v>
      </c>
      <c r="B110" s="528">
        <f t="shared" ref="B110:I110" si="31">IF(B39="-","-",B39/B$66)</f>
        <v>5.1688538449068912E-5</v>
      </c>
      <c r="C110" s="528">
        <f t="shared" si="31"/>
        <v>2.2332483714111116E-4</v>
      </c>
      <c r="D110" s="528">
        <f t="shared" si="31"/>
        <v>4.4000942629454221E-5</v>
      </c>
      <c r="E110" s="528" t="str">
        <f t="shared" si="31"/>
        <v>-</v>
      </c>
      <c r="F110" s="528" t="str">
        <f t="shared" si="31"/>
        <v>-</v>
      </c>
      <c r="G110" s="529">
        <f t="shared" si="31"/>
        <v>5.1688538449068912E-5</v>
      </c>
      <c r="H110" s="529">
        <f t="shared" si="31"/>
        <v>1.7365548254159679E-4</v>
      </c>
      <c r="I110" s="529">
        <f t="shared" si="31"/>
        <v>1.0522697884614689E-4</v>
      </c>
    </row>
    <row r="111" spans="1:9" x14ac:dyDescent="0.2">
      <c r="A111" s="481" t="s">
        <v>357</v>
      </c>
      <c r="B111" s="524">
        <f t="shared" ref="B111:I111" si="32">IF(B40="-","-",B40/B$66)</f>
        <v>4.373385496002944E-3</v>
      </c>
      <c r="C111" s="524">
        <f t="shared" si="32"/>
        <v>8.2894411401014181E-3</v>
      </c>
      <c r="D111" s="524">
        <f t="shared" si="32"/>
        <v>3.5981124594179036E-3</v>
      </c>
      <c r="E111" s="524">
        <f t="shared" si="32"/>
        <v>2.8212558129518828E-3</v>
      </c>
      <c r="F111" s="524" t="str">
        <f t="shared" si="32"/>
        <v>-</v>
      </c>
      <c r="G111" s="525">
        <f t="shared" si="32"/>
        <v>4.373385496002944E-3</v>
      </c>
      <c r="H111" s="525">
        <f t="shared" si="32"/>
        <v>6.9994169661357431E-3</v>
      </c>
      <c r="I111" s="525">
        <f t="shared" si="32"/>
        <v>5.5261044626724546E-3</v>
      </c>
    </row>
    <row r="112" spans="1:9" x14ac:dyDescent="0.2">
      <c r="A112" s="480" t="s">
        <v>358</v>
      </c>
      <c r="B112" s="528">
        <f t="shared" ref="B112:I112" si="33">IF(B41="-","-",B41/B$66)</f>
        <v>1.5300942056236937E-2</v>
      </c>
      <c r="C112" s="528">
        <f t="shared" si="33"/>
        <v>1.946046039602253E-2</v>
      </c>
      <c r="D112" s="528">
        <f t="shared" si="33"/>
        <v>1.778555692444897E-2</v>
      </c>
      <c r="E112" s="528">
        <f t="shared" si="33"/>
        <v>0.13754532012890053</v>
      </c>
      <c r="F112" s="528" t="str">
        <f t="shared" si="33"/>
        <v>-</v>
      </c>
      <c r="G112" s="529">
        <f t="shared" si="33"/>
        <v>1.5300942056236937E-2</v>
      </c>
      <c r="H112" s="529">
        <f t="shared" si="33"/>
        <v>2.2007162712212393E-2</v>
      </c>
      <c r="I112" s="529">
        <f t="shared" si="33"/>
        <v>1.8244695362109847E-2</v>
      </c>
    </row>
    <row r="113" spans="1:9" x14ac:dyDescent="0.2">
      <c r="A113" s="481" t="s">
        <v>386</v>
      </c>
      <c r="B113" s="524">
        <f t="shared" ref="B113:I113" si="34">IF(B42="-","-",B42/B$66)</f>
        <v>1.33356543667734E-7</v>
      </c>
      <c r="C113" s="524">
        <f t="shared" si="34"/>
        <v>5.107613236948712E-5</v>
      </c>
      <c r="D113" s="524" t="str">
        <f t="shared" si="34"/>
        <v>-</v>
      </c>
      <c r="E113" s="524" t="str">
        <f t="shared" si="34"/>
        <v>-</v>
      </c>
      <c r="F113" s="524" t="str">
        <f t="shared" si="34"/>
        <v>-</v>
      </c>
      <c r="G113" s="525">
        <f t="shared" si="34"/>
        <v>1.33356543667734E-7</v>
      </c>
      <c r="H113" s="525">
        <f t="shared" si="34"/>
        <v>3.7243083472696619E-5</v>
      </c>
      <c r="I113" s="525">
        <f t="shared" si="34"/>
        <v>1.6422990740244859E-5</v>
      </c>
    </row>
    <row r="114" spans="1:9" x14ac:dyDescent="0.2">
      <c r="A114" s="506" t="s">
        <v>409</v>
      </c>
      <c r="B114" s="530">
        <f t="shared" ref="B114:I114" si="35">IF(B43="-","-",B43/B$66)</f>
        <v>4.6444209379211529E-3</v>
      </c>
      <c r="C114" s="530">
        <f t="shared" si="35"/>
        <v>7.0138099311921531E-3</v>
      </c>
      <c r="D114" s="530">
        <f t="shared" si="35"/>
        <v>6.6298945261525216E-3</v>
      </c>
      <c r="E114" s="530">
        <f t="shared" si="35"/>
        <v>6.0325857448042496E-3</v>
      </c>
      <c r="F114" s="530" t="str">
        <f t="shared" si="35"/>
        <v>-</v>
      </c>
      <c r="G114" s="531">
        <f t="shared" si="35"/>
        <v>4.6444209379211529E-3</v>
      </c>
      <c r="H114" s="531">
        <f t="shared" si="35"/>
        <v>6.8948694717451374E-3</v>
      </c>
      <c r="I114" s="531">
        <f t="shared" si="35"/>
        <v>5.632274701014725E-3</v>
      </c>
    </row>
    <row r="115" spans="1:9" x14ac:dyDescent="0.2">
      <c r="A115" s="481" t="s">
        <v>395</v>
      </c>
      <c r="B115" s="524">
        <f t="shared" ref="B115:I115" si="36">IF(B44="-","-",B44/B$66)</f>
        <v>2.3079224313806569E-3</v>
      </c>
      <c r="C115" s="524">
        <f t="shared" si="36"/>
        <v>5.3329736352612225E-3</v>
      </c>
      <c r="D115" s="524">
        <f t="shared" si="36"/>
        <v>5.4148363317993243E-3</v>
      </c>
      <c r="E115" s="524">
        <f t="shared" si="36"/>
        <v>6.0325857448042496E-3</v>
      </c>
      <c r="F115" s="524" t="str">
        <f t="shared" si="36"/>
        <v>-</v>
      </c>
      <c r="G115" s="525">
        <f t="shared" si="36"/>
        <v>2.3079224313806569E-3</v>
      </c>
      <c r="H115" s="525">
        <f t="shared" si="36"/>
        <v>5.3706213997998312E-3</v>
      </c>
      <c r="I115" s="525">
        <f t="shared" si="36"/>
        <v>3.6523205172301139E-3</v>
      </c>
    </row>
    <row r="116" spans="1:9" x14ac:dyDescent="0.2">
      <c r="A116" s="480" t="s">
        <v>467</v>
      </c>
      <c r="B116" s="528">
        <f t="shared" ref="B116:I116" si="37">IF(B45="-","-",B45/B$66)</f>
        <v>1.6432599676171676E-3</v>
      </c>
      <c r="C116" s="528">
        <f t="shared" si="37"/>
        <v>1.4298337459376031E-3</v>
      </c>
      <c r="D116" s="528">
        <f t="shared" si="37"/>
        <v>1.215058194353198E-3</v>
      </c>
      <c r="E116" s="528" t="str">
        <f t="shared" si="37"/>
        <v>-</v>
      </c>
      <c r="F116" s="528" t="str">
        <f t="shared" si="37"/>
        <v>-</v>
      </c>
      <c r="G116" s="529">
        <f t="shared" si="37"/>
        <v>1.6432599676171676E-3</v>
      </c>
      <c r="H116" s="529">
        <f t="shared" si="37"/>
        <v>1.3412253995965357E-3</v>
      </c>
      <c r="I116" s="529">
        <f t="shared" si="37"/>
        <v>1.5106792930897944E-3</v>
      </c>
    </row>
    <row r="117" spans="1:9" x14ac:dyDescent="0.2">
      <c r="A117" s="509" t="s">
        <v>359</v>
      </c>
      <c r="B117" s="526">
        <f t="shared" ref="B117:I117" si="38">IF(B46="-","-",B46/B$66)</f>
        <v>0.21372719375774729</v>
      </c>
      <c r="C117" s="526">
        <f t="shared" si="38"/>
        <v>0.25162670280886956</v>
      </c>
      <c r="D117" s="526">
        <f t="shared" si="38"/>
        <v>0.35414466504821518</v>
      </c>
      <c r="E117" s="526">
        <f t="shared" si="38"/>
        <v>0.25036766726756499</v>
      </c>
      <c r="F117" s="526" t="str">
        <f t="shared" si="38"/>
        <v>-</v>
      </c>
      <c r="G117" s="527">
        <f t="shared" si="38"/>
        <v>0.21372719375774729</v>
      </c>
      <c r="H117" s="527">
        <f t="shared" si="38"/>
        <v>0.27679193725615014</v>
      </c>
      <c r="I117" s="527">
        <f t="shared" si="38"/>
        <v>0.24141000582199348</v>
      </c>
    </row>
    <row r="118" spans="1:9" x14ac:dyDescent="0.2">
      <c r="A118" s="480" t="s">
        <v>396</v>
      </c>
      <c r="B118" s="528">
        <f t="shared" ref="B118:I118" si="39">IF(B47="-","-",B47/B$66)</f>
        <v>2.2515412020759702E-2</v>
      </c>
      <c r="C118" s="528">
        <f t="shared" si="39"/>
        <v>2.8141852902773334E-2</v>
      </c>
      <c r="D118" s="528">
        <f t="shared" si="39"/>
        <v>4.0333320377756526E-2</v>
      </c>
      <c r="E118" s="528">
        <f t="shared" si="39"/>
        <v>2.9818843581636088E-2</v>
      </c>
      <c r="F118" s="528" t="str">
        <f t="shared" si="39"/>
        <v>-</v>
      </c>
      <c r="G118" s="529">
        <f t="shared" si="39"/>
        <v>2.2515412020759702E-2</v>
      </c>
      <c r="H118" s="529">
        <f t="shared" si="39"/>
        <v>3.1180274661096533E-2</v>
      </c>
      <c r="I118" s="529">
        <f t="shared" si="39"/>
        <v>2.6318928092020862E-2</v>
      </c>
    </row>
    <row r="119" spans="1:9" x14ac:dyDescent="0.2">
      <c r="A119" s="533" t="s">
        <v>360</v>
      </c>
      <c r="B119" s="541">
        <f t="shared" ref="B119:I119" si="40">IF(B48="-","-",B48/B$66)</f>
        <v>6.6937927898956008E-3</v>
      </c>
      <c r="C119" s="541">
        <f t="shared" si="40"/>
        <v>1.0431678156979761E-2</v>
      </c>
      <c r="D119" s="541">
        <f t="shared" si="40"/>
        <v>1.5055834699035018E-2</v>
      </c>
      <c r="E119" s="541">
        <f t="shared" si="40"/>
        <v>1.9769157237405681E-2</v>
      </c>
      <c r="F119" s="541" t="str">
        <f t="shared" si="40"/>
        <v>-</v>
      </c>
      <c r="G119" s="542">
        <f t="shared" si="40"/>
        <v>6.6937927898956008E-3</v>
      </c>
      <c r="H119" s="542">
        <f t="shared" si="40"/>
        <v>1.1802129532249E-2</v>
      </c>
      <c r="I119" s="542">
        <f t="shared" si="40"/>
        <v>8.9361411921086726E-3</v>
      </c>
    </row>
    <row r="120" spans="1:9" x14ac:dyDescent="0.2">
      <c r="A120" s="480" t="s">
        <v>361</v>
      </c>
      <c r="B120" s="528">
        <f t="shared" ref="B120:I120" si="41">IF(B49="-","-",B49/B$66)</f>
        <v>0.15014285841203368</v>
      </c>
      <c r="C120" s="528">
        <f t="shared" si="41"/>
        <v>0.16826512761093498</v>
      </c>
      <c r="D120" s="528">
        <f t="shared" si="41"/>
        <v>0.2353097818527258</v>
      </c>
      <c r="E120" s="528">
        <f t="shared" si="41"/>
        <v>0.18480005927468082</v>
      </c>
      <c r="F120" s="528" t="str">
        <f t="shared" si="41"/>
        <v>-</v>
      </c>
      <c r="G120" s="529">
        <f t="shared" si="41"/>
        <v>0.15014285841203368</v>
      </c>
      <c r="H120" s="529">
        <f t="shared" si="41"/>
        <v>0.18515755219877586</v>
      </c>
      <c r="I120" s="529">
        <f t="shared" si="41"/>
        <v>0.16551285976995309</v>
      </c>
    </row>
    <row r="121" spans="1:9" x14ac:dyDescent="0.2">
      <c r="A121" s="478" t="s">
        <v>362</v>
      </c>
      <c r="B121" s="516">
        <f t="shared" ref="B121:I121" si="42">IF(B50="-","-",B50/B$66)</f>
        <v>1.8405377939735006E-3</v>
      </c>
      <c r="C121" s="516">
        <f t="shared" si="42"/>
        <v>3.1287809181852824E-3</v>
      </c>
      <c r="D121" s="516">
        <f t="shared" si="42"/>
        <v>7.2913581504294922E-3</v>
      </c>
      <c r="E121" s="516" t="str">
        <f t="shared" si="42"/>
        <v>-</v>
      </c>
      <c r="F121" s="516" t="str">
        <f t="shared" si="42"/>
        <v>-</v>
      </c>
      <c r="G121" s="517">
        <f t="shared" si="42"/>
        <v>1.8405377939735006E-3</v>
      </c>
      <c r="H121" s="517">
        <f t="shared" si="42"/>
        <v>4.0734708045357497E-3</v>
      </c>
      <c r="I121" s="517">
        <f t="shared" si="42"/>
        <v>2.8207029673008098E-3</v>
      </c>
    </row>
    <row r="122" spans="1:9" x14ac:dyDescent="0.2">
      <c r="A122" s="479" t="s">
        <v>363</v>
      </c>
      <c r="B122" s="518">
        <f t="shared" ref="B122:I122" si="43">IF(B51="-","-",B51/B$66)</f>
        <v>2.4381442377536776E-3</v>
      </c>
      <c r="C122" s="518">
        <f t="shared" si="43"/>
        <v>4.2967235171981729E-3</v>
      </c>
      <c r="D122" s="518">
        <f t="shared" si="43"/>
        <v>1.285487085025383E-2</v>
      </c>
      <c r="E122" s="518" t="str">
        <f t="shared" si="43"/>
        <v>-</v>
      </c>
      <c r="F122" s="518" t="str">
        <f t="shared" si="43"/>
        <v>-</v>
      </c>
      <c r="G122" s="519">
        <f t="shared" si="43"/>
        <v>2.4381442377536776E-3</v>
      </c>
      <c r="H122" s="519">
        <f t="shared" si="43"/>
        <v>6.2924925982823492E-3</v>
      </c>
      <c r="I122" s="519">
        <f t="shared" si="43"/>
        <v>4.1300436413592287E-3</v>
      </c>
    </row>
    <row r="123" spans="1:9" x14ac:dyDescent="0.2">
      <c r="A123" s="478" t="s">
        <v>364</v>
      </c>
      <c r="B123" s="516">
        <f t="shared" ref="B123:I123" si="44">IF(B52="-","-",B52/B$66)</f>
        <v>1.9836040104153116E-2</v>
      </c>
      <c r="C123" s="516">
        <f t="shared" si="44"/>
        <v>2.6504788194663363E-2</v>
      </c>
      <c r="D123" s="516">
        <f t="shared" si="44"/>
        <v>3.016475566402458E-2</v>
      </c>
      <c r="E123" s="516">
        <f t="shared" si="44"/>
        <v>1.597959257416726E-2</v>
      </c>
      <c r="F123" s="516" t="str">
        <f t="shared" si="44"/>
        <v>-</v>
      </c>
      <c r="G123" s="517">
        <f t="shared" si="44"/>
        <v>1.9836040104153116E-2</v>
      </c>
      <c r="H123" s="517">
        <f t="shared" si="44"/>
        <v>2.7140646075885604E-2</v>
      </c>
      <c r="I123" s="517">
        <f t="shared" si="44"/>
        <v>2.3042459957777029E-2</v>
      </c>
    </row>
    <row r="124" spans="1:9" x14ac:dyDescent="0.2">
      <c r="A124" s="477" t="s">
        <v>365</v>
      </c>
      <c r="B124" s="520">
        <f t="shared" ref="B124:I124" si="45">IF(B53="-","-",B53/B$66)</f>
        <v>3.085470121902089E-2</v>
      </c>
      <c r="C124" s="520">
        <f t="shared" si="45"/>
        <v>3.3747981992910216E-2</v>
      </c>
      <c r="D124" s="520">
        <f t="shared" si="45"/>
        <v>3.7314683382427397E-2</v>
      </c>
      <c r="E124" s="520">
        <f t="shared" si="45"/>
        <v>5.8599767062184033E-2</v>
      </c>
      <c r="F124" s="520" t="str">
        <f t="shared" si="45"/>
        <v>-</v>
      </c>
      <c r="G124" s="521">
        <f t="shared" si="45"/>
        <v>3.085470121902089E-2</v>
      </c>
      <c r="H124" s="521">
        <f t="shared" si="45"/>
        <v>3.5247210012782824E-2</v>
      </c>
      <c r="I124" s="521">
        <f t="shared" si="45"/>
        <v>3.2782830618472591E-2</v>
      </c>
    </row>
    <row r="125" spans="1:9" x14ac:dyDescent="0.2">
      <c r="A125" s="478" t="s">
        <v>366</v>
      </c>
      <c r="B125" s="516">
        <f t="shared" ref="B125:I125" si="46">IF(B54="-","-",B54/B$66)</f>
        <v>4.7193598749685674E-3</v>
      </c>
      <c r="C125" s="516">
        <f t="shared" si="46"/>
        <v>5.7004877338999987E-3</v>
      </c>
      <c r="D125" s="516">
        <f t="shared" si="46"/>
        <v>3.5280624587241895E-3</v>
      </c>
      <c r="E125" s="516" t="str">
        <f t="shared" si="46"/>
        <v>-</v>
      </c>
      <c r="F125" s="516" t="str">
        <f t="shared" si="46"/>
        <v>-</v>
      </c>
      <c r="G125" s="517">
        <f t="shared" si="46"/>
        <v>4.7193598749685674E-3</v>
      </c>
      <c r="H125" s="517">
        <f t="shared" si="46"/>
        <v>5.0237376458722328E-3</v>
      </c>
      <c r="I125" s="517">
        <f t="shared" si="46"/>
        <v>4.8529691185793507E-3</v>
      </c>
    </row>
    <row r="126" spans="1:9" x14ac:dyDescent="0.2">
      <c r="A126" s="479" t="s">
        <v>367</v>
      </c>
      <c r="B126" s="518">
        <f t="shared" ref="B126:I126" si="47">IF(B55="-","-",B55/B$66)</f>
        <v>2.9895572339678498E-3</v>
      </c>
      <c r="C126" s="518">
        <f t="shared" si="47"/>
        <v>6.3108164907132872E-3</v>
      </c>
      <c r="D126" s="518">
        <f t="shared" si="47"/>
        <v>4.7575753206378401E-3</v>
      </c>
      <c r="E126" s="518">
        <f t="shared" si="47"/>
        <v>7.9041180938518212E-4</v>
      </c>
      <c r="F126" s="518" t="str">
        <f t="shared" si="47"/>
        <v>-</v>
      </c>
      <c r="G126" s="519">
        <f t="shared" si="47"/>
        <v>2.9895572339678498E-3</v>
      </c>
      <c r="H126" s="519">
        <f t="shared" si="47"/>
        <v>5.7907605282596598E-3</v>
      </c>
      <c r="I126" s="519">
        <f t="shared" si="47"/>
        <v>4.2191695418548718E-3</v>
      </c>
    </row>
    <row r="127" spans="1:9" x14ac:dyDescent="0.2">
      <c r="A127" s="478" t="s">
        <v>368</v>
      </c>
      <c r="B127" s="516">
        <f t="shared" ref="B127:I127" si="48">IF(B56="-","-",B56/B$66)</f>
        <v>2.2172721188965846E-2</v>
      </c>
      <c r="C127" s="516">
        <f t="shared" si="48"/>
        <v>2.1161454165012274E-2</v>
      </c>
      <c r="D127" s="516">
        <f t="shared" si="48"/>
        <v>2.8829817335281161E-2</v>
      </c>
      <c r="E127" s="516">
        <f t="shared" si="48"/>
        <v>5.7809355252798851E-2</v>
      </c>
      <c r="F127" s="516" t="str">
        <f t="shared" si="48"/>
        <v>-</v>
      </c>
      <c r="G127" s="517">
        <f t="shared" si="48"/>
        <v>2.2172721188965846E-2</v>
      </c>
      <c r="H127" s="517">
        <f t="shared" si="48"/>
        <v>2.3964311017076041E-2</v>
      </c>
      <c r="I127" s="517">
        <f t="shared" si="48"/>
        <v>2.2959154811285208E-2</v>
      </c>
    </row>
    <row r="128" spans="1:9" x14ac:dyDescent="0.2">
      <c r="A128" s="479" t="s">
        <v>369</v>
      </c>
      <c r="B128" s="518">
        <f t="shared" ref="B128:I128" si="49">IF(B57="-","-",B57/B$66)</f>
        <v>9.6426282010075891E-4</v>
      </c>
      <c r="C128" s="518">
        <f t="shared" si="49"/>
        <v>5.7522360328465371E-4</v>
      </c>
      <c r="D128" s="518">
        <f t="shared" si="49"/>
        <v>1.992282677842038E-4</v>
      </c>
      <c r="E128" s="518" t="str">
        <f t="shared" si="49"/>
        <v>-</v>
      </c>
      <c r="F128" s="518" t="str">
        <f t="shared" si="49"/>
        <v>-</v>
      </c>
      <c r="G128" s="519">
        <f t="shared" si="49"/>
        <v>9.6426282010075891E-4</v>
      </c>
      <c r="H128" s="519">
        <f t="shared" si="49"/>
        <v>4.6840045581191843E-4</v>
      </c>
      <c r="I128" s="519">
        <f t="shared" si="49"/>
        <v>7.4659976530213788E-4</v>
      </c>
    </row>
    <row r="129" spans="1:9" x14ac:dyDescent="0.2">
      <c r="A129" s="478" t="s">
        <v>387</v>
      </c>
      <c r="B129" s="516">
        <f t="shared" ref="B129:I129" si="50">IF(B58="-","-",B58/B$66)</f>
        <v>8.6933585483657154E-6</v>
      </c>
      <c r="C129" s="516" t="str">
        <f t="shared" si="50"/>
        <v>-</v>
      </c>
      <c r="D129" s="516" t="str">
        <f t="shared" si="50"/>
        <v>-</v>
      </c>
      <c r="E129" s="516" t="str">
        <f t="shared" si="50"/>
        <v>-</v>
      </c>
      <c r="F129" s="516" t="str">
        <f t="shared" si="50"/>
        <v>-</v>
      </c>
      <c r="G129" s="517">
        <f t="shared" si="50"/>
        <v>8.6933585483657154E-6</v>
      </c>
      <c r="H129" s="517" t="str">
        <f t="shared" si="50"/>
        <v>-</v>
      </c>
      <c r="I129" s="517">
        <f t="shared" si="50"/>
        <v>4.8773339528899328E-6</v>
      </c>
    </row>
    <row r="130" spans="1:9" x14ac:dyDescent="0.2">
      <c r="A130" s="477" t="s">
        <v>370</v>
      </c>
      <c r="B130" s="520">
        <f t="shared" ref="B130:I130" si="51">IF(B59="-","-",B59/B$66)</f>
        <v>5.1753329124846918E-2</v>
      </c>
      <c r="C130" s="520">
        <f t="shared" si="51"/>
        <v>6.7131571950447E-2</v>
      </c>
      <c r="D130" s="520">
        <f t="shared" si="51"/>
        <v>7.1191504229481423E-2</v>
      </c>
      <c r="E130" s="520">
        <f t="shared" si="51"/>
        <v>0.12092601359156752</v>
      </c>
      <c r="F130" s="520" t="str">
        <f t="shared" si="51"/>
        <v>-</v>
      </c>
      <c r="G130" s="521">
        <f t="shared" si="51"/>
        <v>5.1753329124846918E-2</v>
      </c>
      <c r="H130" s="521">
        <f t="shared" si="51"/>
        <v>6.9477120900965167E-2</v>
      </c>
      <c r="I130" s="521">
        <f t="shared" si="51"/>
        <v>5.9533340309503961E-2</v>
      </c>
    </row>
    <row r="131" spans="1:9" x14ac:dyDescent="0.2">
      <c r="A131" s="478" t="s">
        <v>468</v>
      </c>
      <c r="B131" s="516">
        <f t="shared" ref="B131:I131" si="52">IF(B60="-","-",B60/B$66)</f>
        <v>1.1713512237747254E-4</v>
      </c>
      <c r="C131" s="516">
        <f t="shared" si="52"/>
        <v>2.5981495478858124E-4</v>
      </c>
      <c r="D131" s="516" t="str">
        <f t="shared" si="52"/>
        <v>-</v>
      </c>
      <c r="E131" s="516" t="str">
        <f t="shared" si="52"/>
        <v>-</v>
      </c>
      <c r="F131" s="516" t="str">
        <f t="shared" si="52"/>
        <v>-</v>
      </c>
      <c r="G131" s="517">
        <f t="shared" si="52"/>
        <v>1.1713512237747254E-4</v>
      </c>
      <c r="H131" s="517">
        <f t="shared" si="52"/>
        <v>1.8944876206849711E-4</v>
      </c>
      <c r="I131" s="517">
        <f t="shared" si="52"/>
        <v>1.4887781723056819E-4</v>
      </c>
    </row>
    <row r="132" spans="1:9" x14ac:dyDescent="0.2">
      <c r="A132" s="782" t="s">
        <v>371</v>
      </c>
      <c r="B132" s="788">
        <f t="shared" ref="B132:I132" si="53">IF(B61="-","-",B61/B$66)</f>
        <v>2.1848754932298004E-2</v>
      </c>
      <c r="C132" s="788">
        <f t="shared" si="53"/>
        <v>3.264481016784896E-2</v>
      </c>
      <c r="D132" s="788">
        <f t="shared" si="53"/>
        <v>3.5901667823831286E-2</v>
      </c>
      <c r="E132" s="788">
        <f t="shared" si="53"/>
        <v>5.1867944478895617E-2</v>
      </c>
      <c r="F132" s="788" t="str">
        <f t="shared" si="53"/>
        <v>-</v>
      </c>
      <c r="G132" s="789">
        <f t="shared" si="53"/>
        <v>2.1848754932298004E-2</v>
      </c>
      <c r="H132" s="789">
        <f t="shared" si="53"/>
        <v>3.3926871507912515E-2</v>
      </c>
      <c r="I132" s="789">
        <f t="shared" si="53"/>
        <v>2.7150548210827092E-2</v>
      </c>
    </row>
    <row r="133" spans="1:9" x14ac:dyDescent="0.2">
      <c r="A133" s="478" t="s">
        <v>372</v>
      </c>
      <c r="B133" s="516">
        <f t="shared" ref="B133:I133" si="54">IF(B62="-","-",B62/B$66)</f>
        <v>1.6838180996082692E-4</v>
      </c>
      <c r="C133" s="516">
        <f t="shared" si="54"/>
        <v>4.8625232447491954E-4</v>
      </c>
      <c r="D133" s="516">
        <f t="shared" si="54"/>
        <v>4.3189290648864225E-4</v>
      </c>
      <c r="E133" s="516" t="str">
        <f t="shared" si="54"/>
        <v>-</v>
      </c>
      <c r="F133" s="516" t="str">
        <f t="shared" si="54"/>
        <v>-</v>
      </c>
      <c r="G133" s="517">
        <f t="shared" si="54"/>
        <v>1.6838180996082692E-4</v>
      </c>
      <c r="H133" s="517">
        <f t="shared" si="54"/>
        <v>4.6070992348526413E-4</v>
      </c>
      <c r="I133" s="517">
        <f t="shared" si="54"/>
        <v>2.9670175270240411E-4</v>
      </c>
    </row>
    <row r="134" spans="1:9" x14ac:dyDescent="0.2">
      <c r="A134" s="782" t="s">
        <v>373</v>
      </c>
      <c r="B134" s="788">
        <f t="shared" ref="B134:I134" si="55">IF(B63="-","-",B63/B$66)</f>
        <v>2.353466094895048E-2</v>
      </c>
      <c r="C134" s="788">
        <f t="shared" si="55"/>
        <v>2.6470549333432167E-2</v>
      </c>
      <c r="D134" s="788">
        <f t="shared" si="55"/>
        <v>2.2386023863636743E-2</v>
      </c>
      <c r="E134" s="788">
        <f t="shared" si="55"/>
        <v>6.7631841453368452E-2</v>
      </c>
      <c r="F134" s="788" t="str">
        <f t="shared" si="55"/>
        <v>-</v>
      </c>
      <c r="G134" s="789">
        <f t="shared" si="55"/>
        <v>2.353466094895048E-2</v>
      </c>
      <c r="H134" s="789">
        <f t="shared" si="55"/>
        <v>2.6497864463788337E-2</v>
      </c>
      <c r="I134" s="789">
        <f t="shared" si="55"/>
        <v>2.4835384488115536E-2</v>
      </c>
    </row>
    <row r="135" spans="1:9" x14ac:dyDescent="0.2">
      <c r="A135" s="478" t="s">
        <v>374</v>
      </c>
      <c r="B135" s="516">
        <f t="shared" ref="B135:I135" si="56">IF(B64="-","-",B64/B$66)</f>
        <v>3.0182062832020138E-3</v>
      </c>
      <c r="C135" s="516">
        <f t="shared" si="56"/>
        <v>3.6186724728964025E-3</v>
      </c>
      <c r="D135" s="516">
        <f t="shared" si="56"/>
        <v>8.9982887551688373E-3</v>
      </c>
      <c r="E135" s="516">
        <f t="shared" si="56"/>
        <v>1.4262422589785264E-3</v>
      </c>
      <c r="F135" s="516" t="str">
        <f t="shared" si="56"/>
        <v>-</v>
      </c>
      <c r="G135" s="517">
        <f t="shared" si="56"/>
        <v>3.0182062832020138E-3</v>
      </c>
      <c r="H135" s="517">
        <f t="shared" si="56"/>
        <v>4.8859430285182366E-3</v>
      </c>
      <c r="I135" s="517">
        <f t="shared" si="56"/>
        <v>3.8380654111037937E-3</v>
      </c>
    </row>
    <row r="136" spans="1:9" x14ac:dyDescent="0.2">
      <c r="A136" s="785" t="s">
        <v>375</v>
      </c>
      <c r="B136" s="793">
        <f t="shared" ref="B136:I136" si="57">IF(B65="-","-",B65/B$66)</f>
        <v>0.18932147819988027</v>
      </c>
      <c r="C136" s="793">
        <f t="shared" si="57"/>
        <v>5.6564165303354001E-2</v>
      </c>
      <c r="D136" s="793">
        <f t="shared" si="57"/>
        <v>3.3202241914920549E-2</v>
      </c>
      <c r="E136" s="793">
        <f t="shared" si="57"/>
        <v>8.3877994895223601E-2</v>
      </c>
      <c r="F136" s="793" t="str">
        <f t="shared" si="57"/>
        <v>-</v>
      </c>
      <c r="G136" s="794">
        <f t="shared" si="57"/>
        <v>0.18932147819988027</v>
      </c>
      <c r="H136" s="794">
        <f t="shared" si="57"/>
        <v>5.1506580202303608E-2</v>
      </c>
      <c r="I136" s="794">
        <f t="shared" si="57"/>
        <v>0.12882644196551205</v>
      </c>
    </row>
    <row r="137" spans="1:9" x14ac:dyDescent="0.2">
      <c r="A137" s="790" t="s">
        <v>377</v>
      </c>
      <c r="B137" s="791">
        <f t="shared" ref="B137:I137" si="58">IF(B66="-","-",B66/B$66)</f>
        <v>1</v>
      </c>
      <c r="C137" s="791">
        <f t="shared" si="58"/>
        <v>1</v>
      </c>
      <c r="D137" s="791">
        <f t="shared" si="58"/>
        <v>1</v>
      </c>
      <c r="E137" s="791">
        <f t="shared" si="58"/>
        <v>1</v>
      </c>
      <c r="F137" s="791" t="str">
        <f t="shared" si="58"/>
        <v>-</v>
      </c>
      <c r="G137" s="791">
        <f t="shared" si="58"/>
        <v>1</v>
      </c>
      <c r="H137" s="791">
        <f t="shared" si="58"/>
        <v>1</v>
      </c>
      <c r="I137" s="791">
        <f t="shared" si="58"/>
        <v>1</v>
      </c>
    </row>
    <row r="138" spans="1:9" ht="15" customHeight="1" x14ac:dyDescent="0.2">
      <c r="A138" s="513" t="s">
        <v>599</v>
      </c>
      <c r="B138" s="3"/>
      <c r="C138" s="212"/>
      <c r="D138" s="3"/>
      <c r="E138" s="3"/>
      <c r="F138" s="212"/>
      <c r="G138" s="3"/>
      <c r="H138" s="3"/>
      <c r="I138" s="3"/>
    </row>
    <row r="139" spans="1:9" x14ac:dyDescent="0.2">
      <c r="A139" s="38" t="s">
        <v>410</v>
      </c>
      <c r="B139" s="3"/>
      <c r="C139" s="212"/>
      <c r="D139" s="3"/>
      <c r="E139" s="3"/>
      <c r="F139" s="212"/>
      <c r="G139" s="3"/>
      <c r="H139" s="3"/>
      <c r="I139" s="3"/>
    </row>
    <row r="140" spans="1:9" x14ac:dyDescent="0.2">
      <c r="A140" s="242" t="s">
        <v>723</v>
      </c>
      <c r="B140" s="3"/>
      <c r="C140" s="212"/>
      <c r="D140" s="3"/>
      <c r="E140" s="3"/>
      <c r="F140" s="212"/>
      <c r="G140" s="3"/>
      <c r="H140" s="3"/>
      <c r="I140" s="3"/>
    </row>
    <row r="143" spans="1:9" ht="16.5" x14ac:dyDescent="0.25">
      <c r="A143" s="88" t="s">
        <v>792</v>
      </c>
    </row>
    <row r="144" spans="1:9" ht="13.5" thickBot="1" x14ac:dyDescent="0.25">
      <c r="A144" s="205"/>
      <c r="I144" s="400" t="s">
        <v>384</v>
      </c>
    </row>
    <row r="145" spans="1:9" x14ac:dyDescent="0.2">
      <c r="A145" s="204" t="s">
        <v>380</v>
      </c>
      <c r="B145" s="482" t="s">
        <v>95</v>
      </c>
      <c r="C145" s="482" t="s">
        <v>535</v>
      </c>
      <c r="D145" s="482" t="s">
        <v>97</v>
      </c>
      <c r="E145" s="482" t="s">
        <v>278</v>
      </c>
      <c r="F145" s="483">
        <v>300000</v>
      </c>
      <c r="G145" s="484" t="s">
        <v>407</v>
      </c>
      <c r="H145" s="484" t="s">
        <v>407</v>
      </c>
      <c r="I145" s="484" t="s">
        <v>389</v>
      </c>
    </row>
    <row r="146" spans="1:9" x14ac:dyDescent="0.2">
      <c r="A146" s="203"/>
      <c r="B146" s="485" t="s">
        <v>35</v>
      </c>
      <c r="C146" s="485" t="s">
        <v>35</v>
      </c>
      <c r="D146" s="485" t="s">
        <v>35</v>
      </c>
      <c r="E146" s="485" t="s">
        <v>35</v>
      </c>
      <c r="F146" s="485" t="s">
        <v>36</v>
      </c>
      <c r="G146" s="486" t="s">
        <v>381</v>
      </c>
      <c r="H146" s="486" t="s">
        <v>549</v>
      </c>
      <c r="I146" s="486" t="s">
        <v>408</v>
      </c>
    </row>
    <row r="147" spans="1:9" ht="13.5" thickBot="1" x14ac:dyDescent="0.25">
      <c r="A147" s="206"/>
      <c r="B147" s="487" t="s">
        <v>534</v>
      </c>
      <c r="C147" s="487" t="s">
        <v>99</v>
      </c>
      <c r="D147" s="487" t="s">
        <v>100</v>
      </c>
      <c r="E147" s="487" t="s">
        <v>279</v>
      </c>
      <c r="F147" s="487" t="s">
        <v>101</v>
      </c>
      <c r="G147" s="746" t="s">
        <v>601</v>
      </c>
      <c r="H147" s="488" t="s">
        <v>101</v>
      </c>
      <c r="I147" s="488" t="s">
        <v>382</v>
      </c>
    </row>
    <row r="149" spans="1:9" x14ac:dyDescent="0.2">
      <c r="A149" s="498" t="s">
        <v>333</v>
      </c>
      <c r="B149" s="499">
        <v>71.357765999999998</v>
      </c>
      <c r="C149" s="499">
        <v>66.954545999999993</v>
      </c>
      <c r="D149" s="499">
        <v>61.417993000000003</v>
      </c>
      <c r="E149" s="499">
        <v>75.097583999999998</v>
      </c>
      <c r="F149" s="499" t="s">
        <v>84</v>
      </c>
      <c r="G149" s="500">
        <v>71.357765999999998</v>
      </c>
      <c r="H149" s="500">
        <v>65.738979999999998</v>
      </c>
      <c r="I149" s="500">
        <v>68.744197999999997</v>
      </c>
    </row>
    <row r="150" spans="1:9" x14ac:dyDescent="0.2">
      <c r="A150" s="478" t="s">
        <v>334</v>
      </c>
      <c r="B150" s="490">
        <v>63.512327999999997</v>
      </c>
      <c r="C150" s="490">
        <v>59.707273000000001</v>
      </c>
      <c r="D150" s="490">
        <v>57.994335999999997</v>
      </c>
      <c r="E150" s="490">
        <v>72.946633000000006</v>
      </c>
      <c r="F150" s="490" t="s">
        <v>84</v>
      </c>
      <c r="G150" s="267">
        <v>63.512327999999997</v>
      </c>
      <c r="H150" s="267">
        <v>59.565672999999997</v>
      </c>
      <c r="I150" s="267">
        <v>61.676547999999997</v>
      </c>
    </row>
    <row r="151" spans="1:9" x14ac:dyDescent="0.2">
      <c r="A151" s="479" t="s">
        <v>335</v>
      </c>
      <c r="B151" s="491">
        <v>1.8169379999999999</v>
      </c>
      <c r="C151" s="491">
        <v>2.1179290000000002</v>
      </c>
      <c r="D151" s="491">
        <v>1.732737</v>
      </c>
      <c r="E151" s="491">
        <v>1.5910249999999999</v>
      </c>
      <c r="F151" s="491" t="s">
        <v>84</v>
      </c>
      <c r="G151" s="492">
        <v>1.8169379999999999</v>
      </c>
      <c r="H151" s="492">
        <v>2.009442</v>
      </c>
      <c r="I151" s="492">
        <v>1.9064810000000001</v>
      </c>
    </row>
    <row r="152" spans="1:9" x14ac:dyDescent="0.2">
      <c r="A152" s="478" t="s">
        <v>774</v>
      </c>
      <c r="B152" s="490">
        <v>1.9923E-2</v>
      </c>
      <c r="C152" s="490">
        <v>5.0257000000000003E-2</v>
      </c>
      <c r="D152" s="490" t="s">
        <v>84</v>
      </c>
      <c r="E152" s="490">
        <v>0.55992600000000003</v>
      </c>
      <c r="F152" s="490" t="s">
        <v>84</v>
      </c>
      <c r="G152" s="267">
        <v>1.9923E-2</v>
      </c>
      <c r="H152" s="267">
        <v>4.8753999999999999E-2</v>
      </c>
      <c r="I152" s="267">
        <v>3.3334000000000003E-2</v>
      </c>
    </row>
    <row r="153" spans="1:9" x14ac:dyDescent="0.2">
      <c r="A153" s="477" t="s">
        <v>336</v>
      </c>
      <c r="B153" s="501">
        <v>6.6920950000000001</v>
      </c>
      <c r="C153" s="501">
        <v>10.517061</v>
      </c>
      <c r="D153" s="501">
        <v>10.906200999999999</v>
      </c>
      <c r="E153" s="501" t="s">
        <v>84</v>
      </c>
      <c r="F153" s="501" t="s">
        <v>84</v>
      </c>
      <c r="G153" s="502">
        <v>6.6920950000000001</v>
      </c>
      <c r="H153" s="502">
        <v>10.384975000000001</v>
      </c>
      <c r="I153" s="502">
        <v>8.4098319999999998</v>
      </c>
    </row>
    <row r="154" spans="1:9" x14ac:dyDescent="0.2">
      <c r="A154" s="478" t="s">
        <v>342</v>
      </c>
      <c r="B154" s="490">
        <v>6.3749999999999996E-3</v>
      </c>
      <c r="C154" s="490" t="s">
        <v>84</v>
      </c>
      <c r="D154" s="490" t="s">
        <v>84</v>
      </c>
      <c r="E154" s="490" t="s">
        <v>84</v>
      </c>
      <c r="F154" s="490" t="s">
        <v>84</v>
      </c>
      <c r="G154" s="267">
        <v>6.3749999999999996E-3</v>
      </c>
      <c r="H154" s="267" t="s">
        <v>84</v>
      </c>
      <c r="I154" s="267">
        <v>3.4090000000000001E-3</v>
      </c>
    </row>
    <row r="155" spans="1:9" x14ac:dyDescent="0.2">
      <c r="A155" s="479" t="s">
        <v>337</v>
      </c>
      <c r="B155" s="491">
        <v>0.65715599999999996</v>
      </c>
      <c r="C155" s="491">
        <v>0.58118199999999998</v>
      </c>
      <c r="D155" s="491">
        <v>6.0326999999999999E-2</v>
      </c>
      <c r="E155" s="491" t="s">
        <v>84</v>
      </c>
      <c r="F155" s="491" t="s">
        <v>84</v>
      </c>
      <c r="G155" s="492">
        <v>0.65715599999999996</v>
      </c>
      <c r="H155" s="492">
        <v>0.43735800000000002</v>
      </c>
      <c r="I155" s="492">
        <v>0.55491800000000002</v>
      </c>
    </row>
    <row r="156" spans="1:9" x14ac:dyDescent="0.2">
      <c r="A156" s="478" t="s">
        <v>338</v>
      </c>
      <c r="B156" s="490">
        <v>5.361885</v>
      </c>
      <c r="C156" s="490">
        <v>9.1169960000000003</v>
      </c>
      <c r="D156" s="490">
        <v>10.429439</v>
      </c>
      <c r="E156" s="490" t="s">
        <v>84</v>
      </c>
      <c r="F156" s="490" t="s">
        <v>84</v>
      </c>
      <c r="G156" s="267">
        <v>5.361885</v>
      </c>
      <c r="H156" s="267">
        <v>9.2479510000000005</v>
      </c>
      <c r="I156" s="267">
        <v>7.1694820000000004</v>
      </c>
    </row>
    <row r="157" spans="1:9" x14ac:dyDescent="0.2">
      <c r="A157" s="493" t="s">
        <v>339</v>
      </c>
      <c r="B157" s="491">
        <v>0.16436899999999999</v>
      </c>
      <c r="C157" s="491">
        <v>0.10143199999999999</v>
      </c>
      <c r="D157" s="491">
        <v>9.0403999999999998E-2</v>
      </c>
      <c r="E157" s="491" t="s">
        <v>84</v>
      </c>
      <c r="F157" s="491" t="s">
        <v>84</v>
      </c>
      <c r="G157" s="492">
        <v>0.16436899999999999</v>
      </c>
      <c r="H157" s="492">
        <v>9.6437999999999996E-2</v>
      </c>
      <c r="I157" s="492">
        <v>0.132771</v>
      </c>
    </row>
    <row r="158" spans="1:9" x14ac:dyDescent="0.2">
      <c r="A158" s="478" t="s">
        <v>340</v>
      </c>
      <c r="B158" s="490">
        <v>0.35834300000000002</v>
      </c>
      <c r="C158" s="490">
        <v>0.18873200000000001</v>
      </c>
      <c r="D158" s="490">
        <v>2.8864999999999998E-2</v>
      </c>
      <c r="E158" s="490" t="s">
        <v>84</v>
      </c>
      <c r="F158" s="490" t="s">
        <v>84</v>
      </c>
      <c r="G158" s="267">
        <v>0.35834300000000002</v>
      </c>
      <c r="H158" s="267">
        <v>0.14436199999999999</v>
      </c>
      <c r="I158" s="267">
        <v>0.25880999999999998</v>
      </c>
    </row>
    <row r="159" spans="1:9" x14ac:dyDescent="0.2">
      <c r="A159" s="477" t="s">
        <v>341</v>
      </c>
      <c r="B159" s="501">
        <v>14.158690999999999</v>
      </c>
      <c r="C159" s="501">
        <v>10.287936</v>
      </c>
      <c r="D159" s="501">
        <v>5.766006</v>
      </c>
      <c r="E159" s="501">
        <v>2.5298000000000001E-2</v>
      </c>
      <c r="F159" s="501" t="s">
        <v>84</v>
      </c>
      <c r="G159" s="502">
        <v>14.158690999999999</v>
      </c>
      <c r="H159" s="502">
        <v>8.9251850000000008</v>
      </c>
      <c r="I159" s="502">
        <v>11.724335</v>
      </c>
    </row>
    <row r="160" spans="1:9" x14ac:dyDescent="0.2">
      <c r="A160" s="478" t="s">
        <v>391</v>
      </c>
      <c r="B160" s="490">
        <v>0.93479800000000002</v>
      </c>
      <c r="C160" s="490">
        <v>0.60704800000000003</v>
      </c>
      <c r="D160" s="490">
        <v>0.17994199999999999</v>
      </c>
      <c r="E160" s="490">
        <v>2.5298000000000001E-2</v>
      </c>
      <c r="F160" s="490" t="s">
        <v>84</v>
      </c>
      <c r="G160" s="267">
        <v>0.93479800000000002</v>
      </c>
      <c r="H160" s="267">
        <v>0.48681099999999999</v>
      </c>
      <c r="I160" s="267">
        <v>0.72641800000000001</v>
      </c>
    </row>
    <row r="161" spans="1:9" x14ac:dyDescent="0.2">
      <c r="A161" s="493" t="s">
        <v>343</v>
      </c>
      <c r="B161" s="491">
        <v>6.3225740000000004</v>
      </c>
      <c r="C161" s="491">
        <v>5.2145599999999996</v>
      </c>
      <c r="D161" s="491">
        <v>2.8992849999999999</v>
      </c>
      <c r="E161" s="491" t="s">
        <v>84</v>
      </c>
      <c r="F161" s="491" t="s">
        <v>84</v>
      </c>
      <c r="G161" s="492">
        <v>6.3225740000000004</v>
      </c>
      <c r="H161" s="492">
        <v>4.5176920000000003</v>
      </c>
      <c r="I161" s="492">
        <v>5.4830360000000002</v>
      </c>
    </row>
    <row r="162" spans="1:9" x14ac:dyDescent="0.2">
      <c r="A162" s="478" t="s">
        <v>344</v>
      </c>
      <c r="B162" s="490">
        <v>0.104116</v>
      </c>
      <c r="C162" s="490">
        <v>0.24504300000000001</v>
      </c>
      <c r="D162" s="490">
        <v>0.29948599999999997</v>
      </c>
      <c r="E162" s="490" t="s">
        <v>84</v>
      </c>
      <c r="F162" s="490" t="s">
        <v>84</v>
      </c>
      <c r="G162" s="267">
        <v>0.104116</v>
      </c>
      <c r="H162" s="267">
        <v>0.253388</v>
      </c>
      <c r="I162" s="267">
        <v>0.17354900000000001</v>
      </c>
    </row>
    <row r="163" spans="1:9" x14ac:dyDescent="0.2">
      <c r="A163" s="479" t="s">
        <v>345</v>
      </c>
      <c r="B163" s="491">
        <v>8.8175000000000003E-2</v>
      </c>
      <c r="C163" s="491">
        <v>5.1406E-2</v>
      </c>
      <c r="D163" s="491">
        <v>0.68501100000000004</v>
      </c>
      <c r="E163" s="491" t="s">
        <v>84</v>
      </c>
      <c r="F163" s="491" t="s">
        <v>84</v>
      </c>
      <c r="G163" s="492">
        <v>8.8175000000000003E-2</v>
      </c>
      <c r="H163" s="492">
        <v>0.20977499999999999</v>
      </c>
      <c r="I163" s="492">
        <v>0.144737</v>
      </c>
    </row>
    <row r="164" spans="1:9" x14ac:dyDescent="0.2">
      <c r="A164" s="478" t="s">
        <v>346</v>
      </c>
      <c r="B164" s="490">
        <v>5.4212579999999999</v>
      </c>
      <c r="C164" s="490">
        <v>3.6034220000000001</v>
      </c>
      <c r="D164" s="490">
        <v>1.2079439999999999</v>
      </c>
      <c r="E164" s="490" t="s">
        <v>84</v>
      </c>
      <c r="F164" s="490" t="s">
        <v>84</v>
      </c>
      <c r="G164" s="267">
        <v>5.4212579999999999</v>
      </c>
      <c r="H164" s="267">
        <v>2.9216060000000001</v>
      </c>
      <c r="I164" s="267">
        <v>4.2585490000000004</v>
      </c>
    </row>
    <row r="165" spans="1:9" x14ac:dyDescent="0.2">
      <c r="A165" s="479" t="s">
        <v>347</v>
      </c>
      <c r="B165" s="491">
        <v>0.82294100000000003</v>
      </c>
      <c r="C165" s="491">
        <v>0.56489800000000001</v>
      </c>
      <c r="D165" s="491">
        <v>0.49148900000000001</v>
      </c>
      <c r="E165" s="491" t="s">
        <v>84</v>
      </c>
      <c r="F165" s="491" t="s">
        <v>84</v>
      </c>
      <c r="G165" s="492">
        <v>0.82294100000000003</v>
      </c>
      <c r="H165" s="492">
        <v>0.53406299999999995</v>
      </c>
      <c r="I165" s="492">
        <v>0.68857000000000002</v>
      </c>
    </row>
    <row r="166" spans="1:9" x14ac:dyDescent="0.2">
      <c r="A166" s="509" t="s">
        <v>348</v>
      </c>
      <c r="B166" s="510">
        <v>11.912708</v>
      </c>
      <c r="C166" s="510">
        <v>14.561864999999999</v>
      </c>
      <c r="D166" s="510">
        <v>13.243145</v>
      </c>
      <c r="E166" s="510">
        <v>11.008562</v>
      </c>
      <c r="F166" s="510" t="s">
        <v>84</v>
      </c>
      <c r="G166" s="511">
        <v>11.912708</v>
      </c>
      <c r="H166" s="511">
        <v>14.152191</v>
      </c>
      <c r="I166" s="511">
        <v>12.9544</v>
      </c>
    </row>
    <row r="167" spans="1:9" x14ac:dyDescent="0.2">
      <c r="A167" s="479" t="s">
        <v>392</v>
      </c>
      <c r="B167" s="491">
        <v>0.55542400000000003</v>
      </c>
      <c r="C167" s="491">
        <v>0.844696</v>
      </c>
      <c r="D167" s="491">
        <v>0.40973700000000002</v>
      </c>
      <c r="E167" s="491">
        <v>1.8965749999999999</v>
      </c>
      <c r="F167" s="491" t="s">
        <v>84</v>
      </c>
      <c r="G167" s="492">
        <v>0.55542400000000003</v>
      </c>
      <c r="H167" s="492">
        <v>0.75821499999999997</v>
      </c>
      <c r="I167" s="492">
        <v>0.649752</v>
      </c>
    </row>
    <row r="168" spans="1:9" x14ac:dyDescent="0.2">
      <c r="A168" s="481" t="s">
        <v>349</v>
      </c>
      <c r="B168" s="494">
        <v>6.1709589999999999</v>
      </c>
      <c r="C168" s="494">
        <v>7.5248689999999998</v>
      </c>
      <c r="D168" s="494">
        <v>8.4909820000000007</v>
      </c>
      <c r="E168" s="494">
        <v>9.1046800000000001</v>
      </c>
      <c r="F168" s="494" t="s">
        <v>84</v>
      </c>
      <c r="G168" s="495">
        <v>6.1709589999999999</v>
      </c>
      <c r="H168" s="495">
        <v>7.8026179999999998</v>
      </c>
      <c r="I168" s="495">
        <v>6.9299220000000004</v>
      </c>
    </row>
    <row r="169" spans="1:9" x14ac:dyDescent="0.2">
      <c r="A169" s="479" t="s">
        <v>350</v>
      </c>
      <c r="B169" s="491">
        <v>4.2769760000000003</v>
      </c>
      <c r="C169" s="491">
        <v>5.250375</v>
      </c>
      <c r="D169" s="491">
        <v>3.9509150000000002</v>
      </c>
      <c r="E169" s="491">
        <v>7.3070000000000001E-3</v>
      </c>
      <c r="F169" s="491" t="s">
        <v>84</v>
      </c>
      <c r="G169" s="492">
        <v>4.2769760000000003</v>
      </c>
      <c r="H169" s="492">
        <v>4.8085880000000003</v>
      </c>
      <c r="I169" s="492">
        <v>4.524254</v>
      </c>
    </row>
    <row r="170" spans="1:9" x14ac:dyDescent="0.2">
      <c r="A170" s="503" t="s">
        <v>351</v>
      </c>
      <c r="B170" s="504">
        <v>30.612210999999999</v>
      </c>
      <c r="C170" s="504">
        <v>32.692886999999999</v>
      </c>
      <c r="D170" s="504">
        <v>24.931006</v>
      </c>
      <c r="E170" s="504">
        <v>14.613969000000001</v>
      </c>
      <c r="F170" s="504" t="s">
        <v>84</v>
      </c>
      <c r="G170" s="505">
        <v>30.612210999999999</v>
      </c>
      <c r="H170" s="505">
        <v>30.343596999999999</v>
      </c>
      <c r="I170" s="505">
        <v>30.487266000000002</v>
      </c>
    </row>
    <row r="171" spans="1:9" x14ac:dyDescent="0.2">
      <c r="A171" s="479" t="s">
        <v>393</v>
      </c>
      <c r="B171" s="491">
        <v>1.339855</v>
      </c>
      <c r="C171" s="491">
        <v>1.5301709999999999</v>
      </c>
      <c r="D171" s="491">
        <v>0.69717499999999999</v>
      </c>
      <c r="E171" s="491">
        <v>0.24729400000000001</v>
      </c>
      <c r="F171" s="491" t="s">
        <v>84</v>
      </c>
      <c r="G171" s="492">
        <v>1.339855</v>
      </c>
      <c r="H171" s="492">
        <v>1.2924260000000001</v>
      </c>
      <c r="I171" s="492">
        <v>1.3177939999999999</v>
      </c>
    </row>
    <row r="172" spans="1:9" x14ac:dyDescent="0.2">
      <c r="A172" s="478" t="s">
        <v>352</v>
      </c>
      <c r="B172" s="490">
        <v>13.553753</v>
      </c>
      <c r="C172" s="490">
        <v>15.393274999999999</v>
      </c>
      <c r="D172" s="490">
        <v>12.274013999999999</v>
      </c>
      <c r="E172" s="490">
        <v>12.450155000000001</v>
      </c>
      <c r="F172" s="490" t="s">
        <v>84</v>
      </c>
      <c r="G172" s="267">
        <v>13.553753</v>
      </c>
      <c r="H172" s="267">
        <v>14.543709</v>
      </c>
      <c r="I172" s="267">
        <v>14.014229</v>
      </c>
    </row>
    <row r="173" spans="1:9" x14ac:dyDescent="0.2">
      <c r="A173" s="479" t="s">
        <v>353</v>
      </c>
      <c r="B173" s="491">
        <v>13.902191999999999</v>
      </c>
      <c r="C173" s="491">
        <v>13.961531000000001</v>
      </c>
      <c r="D173" s="491">
        <v>11.074624999999999</v>
      </c>
      <c r="E173" s="491">
        <v>1.91652</v>
      </c>
      <c r="F173" s="491" t="s">
        <v>84</v>
      </c>
      <c r="G173" s="492">
        <v>13.902191999999999</v>
      </c>
      <c r="H173" s="492">
        <v>12.971367000000001</v>
      </c>
      <c r="I173" s="492">
        <v>13.46922</v>
      </c>
    </row>
    <row r="174" spans="1:9" x14ac:dyDescent="0.2">
      <c r="A174" s="478" t="s">
        <v>646</v>
      </c>
      <c r="B174" s="490">
        <v>3.0000000000000001E-6</v>
      </c>
      <c r="C174" s="490" t="s">
        <v>84</v>
      </c>
      <c r="D174" s="490" t="s">
        <v>84</v>
      </c>
      <c r="E174" s="490" t="s">
        <v>84</v>
      </c>
      <c r="F174" s="490" t="s">
        <v>84</v>
      </c>
      <c r="G174" s="267">
        <v>3.0000000000000001E-6</v>
      </c>
      <c r="H174" s="267" t="s">
        <v>84</v>
      </c>
      <c r="I174" s="267">
        <v>9.9999999999999995E-7</v>
      </c>
    </row>
    <row r="175" spans="1:9" x14ac:dyDescent="0.2">
      <c r="A175" s="477" t="s">
        <v>354</v>
      </c>
      <c r="B175" s="501">
        <v>27.602046999999999</v>
      </c>
      <c r="C175" s="501">
        <v>32.931992000000001</v>
      </c>
      <c r="D175" s="501">
        <v>22.923048000000001</v>
      </c>
      <c r="E175" s="501">
        <v>56.846575999999999</v>
      </c>
      <c r="F175" s="501" t="s">
        <v>84</v>
      </c>
      <c r="G175" s="502">
        <v>27.602046999999999</v>
      </c>
      <c r="H175" s="502">
        <v>30.935593999999998</v>
      </c>
      <c r="I175" s="502">
        <v>29.152640999999999</v>
      </c>
    </row>
    <row r="176" spans="1:9" x14ac:dyDescent="0.2">
      <c r="A176" s="481" t="s">
        <v>394</v>
      </c>
      <c r="B176" s="494">
        <v>3.1520030000000001</v>
      </c>
      <c r="C176" s="494">
        <v>3.154512</v>
      </c>
      <c r="D176" s="494">
        <v>3.3018380000000001</v>
      </c>
      <c r="E176" s="494">
        <v>1.401157</v>
      </c>
      <c r="F176" s="494" t="s">
        <v>84</v>
      </c>
      <c r="G176" s="495">
        <v>3.1520030000000001</v>
      </c>
      <c r="H176" s="495">
        <v>3.1532460000000002</v>
      </c>
      <c r="I176" s="495">
        <v>3.1525810000000001</v>
      </c>
    </row>
    <row r="177" spans="1:9" x14ac:dyDescent="0.2">
      <c r="A177" s="480" t="s">
        <v>355</v>
      </c>
      <c r="B177" s="491">
        <v>0.53319000000000005</v>
      </c>
      <c r="C177" s="491">
        <v>0.642459</v>
      </c>
      <c r="D177" s="491">
        <v>0.28816399999999998</v>
      </c>
      <c r="E177" s="491" t="s">
        <v>84</v>
      </c>
      <c r="F177" s="491" t="s">
        <v>84</v>
      </c>
      <c r="G177" s="492">
        <v>0.53319000000000005</v>
      </c>
      <c r="H177" s="492">
        <v>0.53922199999999998</v>
      </c>
      <c r="I177" s="492">
        <v>0.53599600000000003</v>
      </c>
    </row>
    <row r="178" spans="1:9" x14ac:dyDescent="0.2">
      <c r="A178" s="481" t="s">
        <v>596</v>
      </c>
      <c r="B178" s="490">
        <v>15.841991999999999</v>
      </c>
      <c r="C178" s="490">
        <v>19.618794000000001</v>
      </c>
      <c r="D178" s="490">
        <v>13.0716</v>
      </c>
      <c r="E178" s="490">
        <v>9.379543</v>
      </c>
      <c r="F178" s="490" t="s">
        <v>84</v>
      </c>
      <c r="G178" s="267">
        <v>15.841991999999999</v>
      </c>
      <c r="H178" s="267">
        <v>17.746746999999999</v>
      </c>
      <c r="I178" s="267">
        <v>16.727986000000001</v>
      </c>
    </row>
    <row r="179" spans="1:9" x14ac:dyDescent="0.2">
      <c r="A179" s="480" t="s">
        <v>356</v>
      </c>
      <c r="B179" s="496">
        <v>1.6462000000000001E-2</v>
      </c>
      <c r="C179" s="496">
        <v>6.4232999999999998E-2</v>
      </c>
      <c r="D179" s="496">
        <v>1.231E-2</v>
      </c>
      <c r="E179" s="496" t="s">
        <v>84</v>
      </c>
      <c r="F179" s="496" t="s">
        <v>84</v>
      </c>
      <c r="G179" s="497">
        <v>1.6462000000000001E-2</v>
      </c>
      <c r="H179" s="497">
        <v>4.9757999999999997E-2</v>
      </c>
      <c r="I179" s="497">
        <v>3.1949999999999999E-2</v>
      </c>
    </row>
    <row r="180" spans="1:9" s="7" customFormat="1" x14ac:dyDescent="0.2">
      <c r="A180" s="481" t="s">
        <v>357</v>
      </c>
      <c r="B180" s="494">
        <v>1.3928929999999999</v>
      </c>
      <c r="C180" s="494">
        <v>2.3842150000000002</v>
      </c>
      <c r="D180" s="494">
        <v>1.006623</v>
      </c>
      <c r="E180" s="494">
        <v>0.92588599999999999</v>
      </c>
      <c r="F180" s="494" t="s">
        <v>84</v>
      </c>
      <c r="G180" s="495">
        <v>1.3928929999999999</v>
      </c>
      <c r="H180" s="495">
        <v>2.0055450000000001</v>
      </c>
      <c r="I180" s="495">
        <v>1.677867</v>
      </c>
    </row>
    <row r="181" spans="1:9" x14ac:dyDescent="0.2">
      <c r="A181" s="480" t="s">
        <v>358</v>
      </c>
      <c r="B181" s="496">
        <v>4.8732430000000004</v>
      </c>
      <c r="C181" s="496">
        <v>5.597232</v>
      </c>
      <c r="D181" s="496">
        <v>4.9757600000000002</v>
      </c>
      <c r="E181" s="496">
        <v>45.139991000000002</v>
      </c>
      <c r="F181" s="496" t="s">
        <v>84</v>
      </c>
      <c r="G181" s="497">
        <v>4.8732430000000004</v>
      </c>
      <c r="H181" s="497">
        <v>6.3057179999999997</v>
      </c>
      <c r="I181" s="497">
        <v>5.5395560000000001</v>
      </c>
    </row>
    <row r="182" spans="1:9" x14ac:dyDescent="0.2">
      <c r="A182" s="481" t="s">
        <v>386</v>
      </c>
      <c r="B182" s="494">
        <v>4.1999999999999998E-5</v>
      </c>
      <c r="C182" s="494">
        <v>1.4690999999999999E-2</v>
      </c>
      <c r="D182" s="494" t="s">
        <v>84</v>
      </c>
      <c r="E182" s="494" t="s">
        <v>84</v>
      </c>
      <c r="F182" s="494" t="s">
        <v>84</v>
      </c>
      <c r="G182" s="495">
        <v>4.1999999999999998E-5</v>
      </c>
      <c r="H182" s="495">
        <v>1.0671E-2</v>
      </c>
      <c r="I182" s="495">
        <v>4.986E-3</v>
      </c>
    </row>
    <row r="183" spans="1:9" x14ac:dyDescent="0.2">
      <c r="A183" s="506" t="s">
        <v>409</v>
      </c>
      <c r="B183" s="507">
        <v>1.4792160000000001</v>
      </c>
      <c r="C183" s="507">
        <v>2.0173169999999998</v>
      </c>
      <c r="D183" s="507">
        <v>1.8548070000000001</v>
      </c>
      <c r="E183" s="507">
        <v>1.979792</v>
      </c>
      <c r="F183" s="507" t="s">
        <v>84</v>
      </c>
      <c r="G183" s="508">
        <v>1.4792160000000001</v>
      </c>
      <c r="H183" s="508">
        <v>1.975589</v>
      </c>
      <c r="I183" s="508">
        <v>1.7101029999999999</v>
      </c>
    </row>
    <row r="184" spans="1:9" x14ac:dyDescent="0.2">
      <c r="A184" s="481" t="s">
        <v>395</v>
      </c>
      <c r="B184" s="494">
        <v>0.73505699999999996</v>
      </c>
      <c r="C184" s="494">
        <v>1.533874</v>
      </c>
      <c r="D184" s="494">
        <v>1.514877</v>
      </c>
      <c r="E184" s="494">
        <v>1.979792</v>
      </c>
      <c r="F184" s="494" t="s">
        <v>84</v>
      </c>
      <c r="G184" s="495">
        <v>0.73505699999999996</v>
      </c>
      <c r="H184" s="495">
        <v>1.5388459999999999</v>
      </c>
      <c r="I184" s="495">
        <v>1.108938</v>
      </c>
    </row>
    <row r="185" spans="1:9" x14ac:dyDescent="0.2">
      <c r="A185" s="480" t="s">
        <v>467</v>
      </c>
      <c r="B185" s="496">
        <v>0.52336700000000003</v>
      </c>
      <c r="C185" s="496">
        <v>0.41125</v>
      </c>
      <c r="D185" s="496">
        <v>0.33993000000000001</v>
      </c>
      <c r="E185" s="496" t="s">
        <v>84</v>
      </c>
      <c r="F185" s="496" t="s">
        <v>84</v>
      </c>
      <c r="G185" s="497">
        <v>0.52336700000000003</v>
      </c>
      <c r="H185" s="497">
        <v>0.38430199999999998</v>
      </c>
      <c r="I185" s="497">
        <v>0.45868100000000001</v>
      </c>
    </row>
    <row r="186" spans="1:9" x14ac:dyDescent="0.2">
      <c r="A186" s="509" t="s">
        <v>359</v>
      </c>
      <c r="B186" s="510">
        <v>68.070612999999994</v>
      </c>
      <c r="C186" s="510">
        <v>72.373059999999995</v>
      </c>
      <c r="D186" s="510">
        <v>99.076964000000004</v>
      </c>
      <c r="E186" s="510">
        <v>82.166325000000001</v>
      </c>
      <c r="F186" s="510" t="s">
        <v>84</v>
      </c>
      <c r="G186" s="511">
        <v>68.070612999999994</v>
      </c>
      <c r="H186" s="511">
        <v>79.309265999999994</v>
      </c>
      <c r="I186" s="511">
        <v>73.298253000000003</v>
      </c>
    </row>
    <row r="187" spans="1:9" x14ac:dyDescent="0.2">
      <c r="A187" s="480" t="s">
        <v>396</v>
      </c>
      <c r="B187" s="496">
        <v>7.1710010000000004</v>
      </c>
      <c r="C187" s="496">
        <v>8.0941810000000007</v>
      </c>
      <c r="D187" s="496">
        <v>11.283815000000001</v>
      </c>
      <c r="E187" s="496">
        <v>9.7860259999999997</v>
      </c>
      <c r="F187" s="496" t="s">
        <v>84</v>
      </c>
      <c r="G187" s="497">
        <v>7.1710010000000004</v>
      </c>
      <c r="H187" s="497">
        <v>8.9340919999999997</v>
      </c>
      <c r="I187" s="497">
        <v>7.9911000000000003</v>
      </c>
    </row>
    <row r="188" spans="1:9" x14ac:dyDescent="0.2">
      <c r="A188" s="533" t="s">
        <v>360</v>
      </c>
      <c r="B188" s="539">
        <v>2.131926</v>
      </c>
      <c r="C188" s="539">
        <v>3.0003669999999998</v>
      </c>
      <c r="D188" s="539">
        <v>4.2120819999999997</v>
      </c>
      <c r="E188" s="539">
        <v>6.4878939999999998</v>
      </c>
      <c r="F188" s="539" t="s">
        <v>84</v>
      </c>
      <c r="G188" s="540">
        <v>2.131926</v>
      </c>
      <c r="H188" s="540">
        <v>3.3816670000000002</v>
      </c>
      <c r="I188" s="540">
        <v>2.713241</v>
      </c>
    </row>
    <row r="189" spans="1:9" s="47" customFormat="1" x14ac:dyDescent="0.2">
      <c r="A189" s="480" t="s">
        <v>361</v>
      </c>
      <c r="B189" s="496">
        <v>47.819448000000001</v>
      </c>
      <c r="C189" s="496">
        <v>48.396540999999999</v>
      </c>
      <c r="D189" s="496">
        <v>65.831230000000005</v>
      </c>
      <c r="E189" s="496">
        <v>60.648176999999997</v>
      </c>
      <c r="F189" s="496" t="s">
        <v>84</v>
      </c>
      <c r="G189" s="497">
        <v>47.819448000000001</v>
      </c>
      <c r="H189" s="497">
        <v>53.053241999999997</v>
      </c>
      <c r="I189" s="497">
        <v>50.253937999999998</v>
      </c>
    </row>
    <row r="190" spans="1:9" s="7" customFormat="1" x14ac:dyDescent="0.2">
      <c r="A190" s="478" t="s">
        <v>362</v>
      </c>
      <c r="B190" s="490">
        <v>0.586198</v>
      </c>
      <c r="C190" s="490">
        <v>0.89990199999999998</v>
      </c>
      <c r="D190" s="490">
        <v>2.03986</v>
      </c>
      <c r="E190" s="490" t="s">
        <v>84</v>
      </c>
      <c r="F190" s="490" t="s">
        <v>84</v>
      </c>
      <c r="G190" s="267">
        <v>0.586198</v>
      </c>
      <c r="H190" s="267">
        <v>1.167173</v>
      </c>
      <c r="I190" s="267">
        <v>0.85643800000000003</v>
      </c>
    </row>
    <row r="191" spans="1:9" x14ac:dyDescent="0.2">
      <c r="A191" s="479" t="s">
        <v>363</v>
      </c>
      <c r="B191" s="491">
        <v>0.776532</v>
      </c>
      <c r="C191" s="491">
        <v>1.235827</v>
      </c>
      <c r="D191" s="491">
        <v>3.5963310000000002</v>
      </c>
      <c r="E191" s="491" t="s">
        <v>84</v>
      </c>
      <c r="F191" s="491" t="s">
        <v>84</v>
      </c>
      <c r="G191" s="492">
        <v>0.776532</v>
      </c>
      <c r="H191" s="492">
        <v>1.8029900000000001</v>
      </c>
      <c r="I191" s="492">
        <v>1.253987</v>
      </c>
    </row>
    <row r="192" spans="1:9" x14ac:dyDescent="0.2">
      <c r="A192" s="478" t="s">
        <v>364</v>
      </c>
      <c r="B192" s="490">
        <v>6.3176399999999999</v>
      </c>
      <c r="C192" s="490">
        <v>7.6233269999999997</v>
      </c>
      <c r="D192" s="490">
        <v>8.4390160000000005</v>
      </c>
      <c r="E192" s="490">
        <v>5.2442270000000004</v>
      </c>
      <c r="F192" s="490" t="s">
        <v>84</v>
      </c>
      <c r="G192" s="267">
        <v>6.3176399999999999</v>
      </c>
      <c r="H192" s="267">
        <v>7.7766159999999998</v>
      </c>
      <c r="I192" s="267">
        <v>6.9962799999999996</v>
      </c>
    </row>
    <row r="193" spans="1:9" x14ac:dyDescent="0.2">
      <c r="A193" s="477" t="s">
        <v>365</v>
      </c>
      <c r="B193" s="501">
        <v>9.8270060000000008</v>
      </c>
      <c r="C193" s="501">
        <v>9.7066199999999991</v>
      </c>
      <c r="D193" s="501">
        <v>10.439309</v>
      </c>
      <c r="E193" s="501">
        <v>19.231428999999999</v>
      </c>
      <c r="F193" s="501" t="s">
        <v>84</v>
      </c>
      <c r="G193" s="502">
        <v>9.8270060000000008</v>
      </c>
      <c r="H193" s="502">
        <v>10.099392</v>
      </c>
      <c r="I193" s="502">
        <v>9.9537060000000004</v>
      </c>
    </row>
    <row r="194" spans="1:9" x14ac:dyDescent="0.2">
      <c r="A194" s="478" t="s">
        <v>366</v>
      </c>
      <c r="B194" s="490">
        <v>1.5030829999999999</v>
      </c>
      <c r="C194" s="490">
        <v>1.6395789999999999</v>
      </c>
      <c r="D194" s="490">
        <v>0.98702500000000004</v>
      </c>
      <c r="E194" s="490" t="s">
        <v>84</v>
      </c>
      <c r="F194" s="490" t="s">
        <v>84</v>
      </c>
      <c r="G194" s="267">
        <v>1.5030829999999999</v>
      </c>
      <c r="H194" s="267">
        <v>1.4394530000000001</v>
      </c>
      <c r="I194" s="267">
        <v>1.4734860000000001</v>
      </c>
    </row>
    <row r="195" spans="1:9" s="7" customFormat="1" x14ac:dyDescent="0.2">
      <c r="A195" s="479" t="s">
        <v>367</v>
      </c>
      <c r="B195" s="491">
        <v>0.95215300000000003</v>
      </c>
      <c r="C195" s="491">
        <v>1.8151219999999999</v>
      </c>
      <c r="D195" s="491">
        <v>1.330999</v>
      </c>
      <c r="E195" s="491">
        <v>0.25939899999999999</v>
      </c>
      <c r="F195" s="491" t="s">
        <v>84</v>
      </c>
      <c r="G195" s="492">
        <v>0.95215300000000003</v>
      </c>
      <c r="H195" s="492">
        <v>1.6592279999999999</v>
      </c>
      <c r="I195" s="492">
        <v>1.281048</v>
      </c>
    </row>
    <row r="196" spans="1:9" s="47" customFormat="1" x14ac:dyDescent="0.2">
      <c r="A196" s="478" t="s">
        <v>368</v>
      </c>
      <c r="B196" s="490">
        <v>7.0618559999999997</v>
      </c>
      <c r="C196" s="490">
        <v>6.0864729999999998</v>
      </c>
      <c r="D196" s="490">
        <v>8.0655479999999997</v>
      </c>
      <c r="E196" s="490">
        <v>18.97203</v>
      </c>
      <c r="F196" s="490" t="s">
        <v>84</v>
      </c>
      <c r="G196" s="267">
        <v>7.0618559999999997</v>
      </c>
      <c r="H196" s="267">
        <v>6.8665000000000003</v>
      </c>
      <c r="I196" s="267">
        <v>6.970987</v>
      </c>
    </row>
    <row r="197" spans="1:9" x14ac:dyDescent="0.2">
      <c r="A197" s="479" t="s">
        <v>369</v>
      </c>
      <c r="B197" s="491">
        <v>0.30711100000000002</v>
      </c>
      <c r="C197" s="491">
        <v>0.16544600000000001</v>
      </c>
      <c r="D197" s="491">
        <v>5.5737000000000002E-2</v>
      </c>
      <c r="E197" s="491" t="s">
        <v>84</v>
      </c>
      <c r="F197" s="491" t="s">
        <v>84</v>
      </c>
      <c r="G197" s="492">
        <v>0.30711100000000002</v>
      </c>
      <c r="H197" s="492">
        <v>0.134211</v>
      </c>
      <c r="I197" s="492">
        <v>0.226687</v>
      </c>
    </row>
    <row r="198" spans="1:9" x14ac:dyDescent="0.2">
      <c r="A198" s="478" t="s">
        <v>387</v>
      </c>
      <c r="B198" s="490">
        <v>2.7690000000000002E-3</v>
      </c>
      <c r="C198" s="490" t="s">
        <v>84</v>
      </c>
      <c r="D198" s="490" t="s">
        <v>84</v>
      </c>
      <c r="E198" s="490" t="s">
        <v>84</v>
      </c>
      <c r="F198" s="490" t="s">
        <v>84</v>
      </c>
      <c r="G198" s="267">
        <v>2.7690000000000002E-3</v>
      </c>
      <c r="H198" s="267" t="s">
        <v>84</v>
      </c>
      <c r="I198" s="267">
        <v>1.4809999999999999E-3</v>
      </c>
    </row>
    <row r="199" spans="1:9" x14ac:dyDescent="0.2">
      <c r="A199" s="477" t="s">
        <v>370</v>
      </c>
      <c r="B199" s="501">
        <v>16.483073000000001</v>
      </c>
      <c r="C199" s="501">
        <v>19.308433000000001</v>
      </c>
      <c r="D199" s="501">
        <v>19.916827000000001</v>
      </c>
      <c r="E199" s="501">
        <v>39.685820999999997</v>
      </c>
      <c r="F199" s="501" t="s">
        <v>84</v>
      </c>
      <c r="G199" s="502">
        <v>16.483073000000001</v>
      </c>
      <c r="H199" s="502">
        <v>19.907298000000001</v>
      </c>
      <c r="I199" s="502">
        <v>18.075845000000001</v>
      </c>
    </row>
    <row r="200" spans="1:9" s="7" customFormat="1" x14ac:dyDescent="0.2">
      <c r="A200" s="478" t="s">
        <v>468</v>
      </c>
      <c r="B200" s="490">
        <v>3.7307E-2</v>
      </c>
      <c r="C200" s="490">
        <v>7.4728000000000003E-2</v>
      </c>
      <c r="D200" s="490" t="s">
        <v>84</v>
      </c>
      <c r="E200" s="490" t="s">
        <v>84</v>
      </c>
      <c r="F200" s="490" t="s">
        <v>84</v>
      </c>
      <c r="G200" s="267">
        <v>3.7307E-2</v>
      </c>
      <c r="H200" s="267">
        <v>5.4282999999999998E-2</v>
      </c>
      <c r="I200" s="267">
        <v>4.5203E-2</v>
      </c>
    </row>
    <row r="201" spans="1:9" s="7" customFormat="1" x14ac:dyDescent="0.2">
      <c r="A201" s="782" t="s">
        <v>371</v>
      </c>
      <c r="B201" s="783">
        <v>6.9586750000000004</v>
      </c>
      <c r="C201" s="783">
        <v>9.3893249999999995</v>
      </c>
      <c r="D201" s="783">
        <v>10.043998</v>
      </c>
      <c r="E201" s="783">
        <v>17.022158000000001</v>
      </c>
      <c r="F201" s="783" t="s">
        <v>84</v>
      </c>
      <c r="G201" s="784">
        <v>6.9586750000000004</v>
      </c>
      <c r="H201" s="784">
        <v>9.7210750000000008</v>
      </c>
      <c r="I201" s="784">
        <v>8.243601</v>
      </c>
    </row>
    <row r="202" spans="1:9" s="7" customFormat="1" x14ac:dyDescent="0.2">
      <c r="A202" s="478" t="s">
        <v>372</v>
      </c>
      <c r="B202" s="490">
        <v>5.3628000000000002E-2</v>
      </c>
      <c r="C202" s="490">
        <v>0.13985600000000001</v>
      </c>
      <c r="D202" s="490">
        <v>0.120828</v>
      </c>
      <c r="E202" s="490" t="s">
        <v>84</v>
      </c>
      <c r="F202" s="490" t="s">
        <v>84</v>
      </c>
      <c r="G202" s="267">
        <v>5.3628000000000002E-2</v>
      </c>
      <c r="H202" s="267">
        <v>0.13200700000000001</v>
      </c>
      <c r="I202" s="267">
        <v>9.0085999999999999E-2</v>
      </c>
    </row>
    <row r="203" spans="1:9" s="7" customFormat="1" x14ac:dyDescent="0.2">
      <c r="A203" s="782" t="s">
        <v>373</v>
      </c>
      <c r="B203" s="783">
        <v>7.4956250000000004</v>
      </c>
      <c r="C203" s="783">
        <v>7.6134789999999999</v>
      </c>
      <c r="D203" s="783">
        <v>6.2628060000000003</v>
      </c>
      <c r="E203" s="783">
        <v>22.195595000000001</v>
      </c>
      <c r="F203" s="783" t="s">
        <v>84</v>
      </c>
      <c r="G203" s="784">
        <v>7.4956250000000004</v>
      </c>
      <c r="H203" s="784">
        <v>7.5924399999999999</v>
      </c>
      <c r="I203" s="784">
        <v>7.5406579999999996</v>
      </c>
    </row>
    <row r="204" spans="1:9" s="7" customFormat="1" x14ac:dyDescent="0.2">
      <c r="A204" s="478" t="s">
        <v>374</v>
      </c>
      <c r="B204" s="490">
        <v>0.96127799999999997</v>
      </c>
      <c r="C204" s="490">
        <v>1.040805</v>
      </c>
      <c r="D204" s="490">
        <v>2.517398</v>
      </c>
      <c r="E204" s="490">
        <v>0.46806700000000001</v>
      </c>
      <c r="F204" s="490" t="s">
        <v>84</v>
      </c>
      <c r="G204" s="267">
        <v>0.96127799999999997</v>
      </c>
      <c r="H204" s="267">
        <v>1.3999710000000001</v>
      </c>
      <c r="I204" s="267">
        <v>1.165335</v>
      </c>
    </row>
    <row r="205" spans="1:9" s="7" customFormat="1" x14ac:dyDescent="0.2">
      <c r="A205" s="785" t="s">
        <v>375</v>
      </c>
      <c r="B205" s="786">
        <v>60.297564000000001</v>
      </c>
      <c r="C205" s="786">
        <v>16.269027000000001</v>
      </c>
      <c r="D205" s="786">
        <v>9.2887950000000004</v>
      </c>
      <c r="E205" s="786">
        <v>27.527301999999999</v>
      </c>
      <c r="F205" s="786" t="s">
        <v>84</v>
      </c>
      <c r="G205" s="787">
        <v>60.297564000000001</v>
      </c>
      <c r="H205" s="787">
        <v>14.758194</v>
      </c>
      <c r="I205" s="787">
        <v>39.115003000000002</v>
      </c>
    </row>
    <row r="206" spans="1:9" x14ac:dyDescent="0.2">
      <c r="A206" s="790" t="s">
        <v>377</v>
      </c>
      <c r="B206" s="792">
        <f>SUM(B149,B153,B159,B166,B170,B175,B183,B186,B193,B199,B205)</f>
        <v>318.49299000000002</v>
      </c>
      <c r="C206" s="792">
        <f t="shared" ref="C206" si="59">SUM(C149,C153,C159,C166,C170,C175,C183,C186,C193,C199,C205)</f>
        <v>287.62074399999995</v>
      </c>
      <c r="D206" s="792">
        <f t="shared" ref="D206" si="60">SUM(D149,D153,D159,D166,D170,D175,D183,D186,D193,D199,D205)</f>
        <v>279.76410099999998</v>
      </c>
      <c r="E206" s="792">
        <f t="shared" ref="E206" si="61">SUM(E149,E153,E159,E166,E170,E175,E183,E186,E193,E199,E205)</f>
        <v>328.182658</v>
      </c>
      <c r="F206" s="792" t="s">
        <v>84</v>
      </c>
      <c r="G206" s="792">
        <f t="shared" ref="G206" si="62">SUM(G149,G153,G159,G166,G170,G175,G183,G186,G193,G199,G205)</f>
        <v>318.49299000000002</v>
      </c>
      <c r="H206" s="792">
        <f t="shared" ref="H206" si="63">SUM(H149,H153,H159,H166,H170,H175,H183,H186,H193,H199,H205)</f>
        <v>286.530261</v>
      </c>
      <c r="I206" s="792">
        <f t="shared" ref="I206" si="64">SUM(I149,I153,I159,I166,I170,I175,I183,I186,I193,I199,I205)</f>
        <v>303.62558200000001</v>
      </c>
    </row>
    <row r="207" spans="1:9" ht="15" customHeight="1" x14ac:dyDescent="0.2">
      <c r="A207" s="513" t="s">
        <v>599</v>
      </c>
      <c r="B207" s="3"/>
      <c r="C207" s="212"/>
      <c r="D207" s="3"/>
      <c r="E207" s="3"/>
      <c r="F207" s="212"/>
      <c r="G207" s="3"/>
      <c r="H207" s="3"/>
      <c r="I207" s="3"/>
    </row>
    <row r="208" spans="1:9" x14ac:dyDescent="0.2">
      <c r="A208" s="38" t="s">
        <v>410</v>
      </c>
      <c r="B208" s="3"/>
      <c r="C208" s="212"/>
      <c r="D208" s="3"/>
      <c r="E208" s="3"/>
      <c r="F208" s="212"/>
      <c r="G208" s="3"/>
      <c r="H208" s="3"/>
      <c r="I208" s="3"/>
    </row>
    <row r="209" spans="1:9" x14ac:dyDescent="0.2">
      <c r="A209" s="242" t="s">
        <v>723</v>
      </c>
      <c r="B209" s="3"/>
      <c r="C209" s="212"/>
      <c r="D209" s="3"/>
      <c r="E209" s="3"/>
      <c r="F209" s="212"/>
      <c r="G209" s="3"/>
      <c r="H209" s="3"/>
      <c r="I209" s="3"/>
    </row>
    <row r="211" spans="1:9" ht="87" customHeight="1" x14ac:dyDescent="0.2">
      <c r="A211" s="819" t="s">
        <v>411</v>
      </c>
      <c r="B211" s="820"/>
      <c r="C211" s="820"/>
      <c r="D211" s="820"/>
      <c r="E211" s="820"/>
      <c r="F211" s="820"/>
      <c r="G211" s="820"/>
      <c r="H211" s="820"/>
      <c r="I211" s="821"/>
    </row>
  </sheetData>
  <mergeCells count="1">
    <mergeCell ref="A211:I211"/>
  </mergeCells>
  <printOptions horizontalCentered="1" verticalCentered="1"/>
  <pageMargins left="0.70866141732283472" right="0.70866141732283472" top="0.19685039370078741" bottom="0.19685039370078741" header="0.31496062992125984" footer="0.31496062992125984"/>
  <pageSetup paperSize="9" scale="50" firstPageNumber="95" orientation="landscape" useFirstPageNumber="1" r:id="rId1"/>
  <headerFooter>
    <oddHeader>&amp;R&amp;12Les groupements à fiscalité propre en 2020</oddHeader>
    <oddFooter>&amp;L&amp;12Direction Générale des Collectivités Locales / DESL&amp;C&amp;12&amp;P&amp;R&amp;12Mise en ligne : avril 2022</oddFooter>
    <firstHeader>&amp;RLes groupements à fiscalité propre en 2016</firstHeader>
    <firstFooter>&amp;LDirection Générale des Collectivités Locales / DESL&amp;C&amp;P&amp;RMise en ligne : mai 2018</firstFooter>
  </headerFooter>
  <rowBreaks count="2" manualBreakCount="2">
    <brk id="71" max="16383" man="1"/>
    <brk id="14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4"/>
  <sheetViews>
    <sheetView zoomScaleNormal="100" zoomScalePageLayoutView="85" workbookViewId="0"/>
  </sheetViews>
  <sheetFormatPr baseColWidth="10" defaultRowHeight="12.75" x14ac:dyDescent="0.2"/>
  <cols>
    <col min="1" max="1" width="93.140625" customWidth="1"/>
    <col min="2" max="9" width="17.28515625" customWidth="1"/>
  </cols>
  <sheetData>
    <row r="1" spans="1:9" ht="21" x14ac:dyDescent="0.25">
      <c r="A1" s="9" t="s">
        <v>472</v>
      </c>
    </row>
    <row r="2" spans="1:9" ht="12.75" customHeight="1" x14ac:dyDescent="0.25">
      <c r="A2" s="9"/>
    </row>
    <row r="3" spans="1:9" ht="17.25" customHeight="1" x14ac:dyDescent="0.25">
      <c r="A3" s="88" t="s">
        <v>793</v>
      </c>
    </row>
    <row r="4" spans="1:9" ht="13.5" thickBot="1" x14ac:dyDescent="0.25">
      <c r="A4" s="205"/>
      <c r="I4" s="400" t="s">
        <v>376</v>
      </c>
    </row>
    <row r="5" spans="1:9" ht="12.75" customHeight="1" x14ac:dyDescent="0.2">
      <c r="A5" s="204" t="s">
        <v>383</v>
      </c>
      <c r="B5" s="482" t="s">
        <v>95</v>
      </c>
      <c r="C5" s="482" t="s">
        <v>535</v>
      </c>
      <c r="D5" s="482" t="s">
        <v>97</v>
      </c>
      <c r="E5" s="482" t="s">
        <v>278</v>
      </c>
      <c r="F5" s="483">
        <v>300000</v>
      </c>
      <c r="G5" s="484" t="s">
        <v>407</v>
      </c>
      <c r="H5" s="484" t="s">
        <v>407</v>
      </c>
      <c r="I5" s="484" t="s">
        <v>389</v>
      </c>
    </row>
    <row r="6" spans="1:9" ht="12.75" customHeight="1" x14ac:dyDescent="0.2">
      <c r="A6" s="203"/>
      <c r="B6" s="485" t="s">
        <v>35</v>
      </c>
      <c r="C6" s="485" t="s">
        <v>35</v>
      </c>
      <c r="D6" s="485" t="s">
        <v>35</v>
      </c>
      <c r="E6" s="485" t="s">
        <v>35</v>
      </c>
      <c r="F6" s="485" t="s">
        <v>36</v>
      </c>
      <c r="G6" s="486" t="s">
        <v>381</v>
      </c>
      <c r="H6" s="486" t="s">
        <v>549</v>
      </c>
      <c r="I6" s="486" t="s">
        <v>408</v>
      </c>
    </row>
    <row r="7" spans="1:9" ht="12.75" customHeight="1" thickBot="1" x14ac:dyDescent="0.25">
      <c r="A7" s="206"/>
      <c r="B7" s="487" t="s">
        <v>534</v>
      </c>
      <c r="C7" s="487" t="s">
        <v>99</v>
      </c>
      <c r="D7" s="487" t="s">
        <v>100</v>
      </c>
      <c r="E7" s="487" t="s">
        <v>279</v>
      </c>
      <c r="F7" s="487" t="s">
        <v>101</v>
      </c>
      <c r="G7" s="746" t="s">
        <v>601</v>
      </c>
      <c r="H7" s="488" t="s">
        <v>101</v>
      </c>
      <c r="I7" s="488" t="s">
        <v>382</v>
      </c>
    </row>
    <row r="8" spans="1:9" ht="12.75" customHeight="1" x14ac:dyDescent="0.2"/>
    <row r="9" spans="1:9" ht="14.25" customHeight="1" x14ac:dyDescent="0.2">
      <c r="A9" s="498" t="s">
        <v>333</v>
      </c>
      <c r="B9" s="499">
        <v>167.990937</v>
      </c>
      <c r="C9" s="499">
        <v>105.509604</v>
      </c>
      <c r="D9" s="499">
        <v>32.479641000000001</v>
      </c>
      <c r="E9" s="499">
        <v>1.745744</v>
      </c>
      <c r="F9" s="499" t="s">
        <v>84</v>
      </c>
      <c r="G9" s="500">
        <v>167.990937</v>
      </c>
      <c r="H9" s="500">
        <v>139.73498900000001</v>
      </c>
      <c r="I9" s="500">
        <v>307.72592600000002</v>
      </c>
    </row>
    <row r="10" spans="1:9" ht="14.25" customHeight="1" x14ac:dyDescent="0.2">
      <c r="A10" s="478" t="s">
        <v>334</v>
      </c>
      <c r="B10" s="490">
        <v>143.57368</v>
      </c>
      <c r="C10" s="490">
        <v>89.093453999999994</v>
      </c>
      <c r="D10" s="490">
        <v>29.192630000000001</v>
      </c>
      <c r="E10" s="490">
        <v>1.7438979999999999</v>
      </c>
      <c r="F10" s="490" t="s">
        <v>84</v>
      </c>
      <c r="G10" s="267">
        <v>143.57368</v>
      </c>
      <c r="H10" s="267">
        <v>120.029982</v>
      </c>
      <c r="I10" s="267">
        <v>263.60366199999999</v>
      </c>
    </row>
    <row r="11" spans="1:9" ht="14.25" customHeight="1" x14ac:dyDescent="0.2">
      <c r="A11" s="479" t="s">
        <v>335</v>
      </c>
      <c r="B11" s="491">
        <v>0.58878799999999998</v>
      </c>
      <c r="C11" s="491">
        <v>0.23735700000000001</v>
      </c>
      <c r="D11" s="491">
        <v>4.5371000000000002E-2</v>
      </c>
      <c r="E11" s="491" t="s">
        <v>84</v>
      </c>
      <c r="F11" s="491" t="s">
        <v>84</v>
      </c>
      <c r="G11" s="492">
        <v>0.58878799999999998</v>
      </c>
      <c r="H11" s="492">
        <v>0.28272799999999998</v>
      </c>
      <c r="I11" s="492">
        <v>0.87151599999999996</v>
      </c>
    </row>
    <row r="12" spans="1:9" ht="14.25" customHeight="1" x14ac:dyDescent="0.2">
      <c r="A12" s="478" t="s">
        <v>774</v>
      </c>
      <c r="B12" s="490">
        <v>7.0000000000000001E-3</v>
      </c>
      <c r="C12" s="490">
        <v>2.4836E-2</v>
      </c>
      <c r="D12" s="490" t="s">
        <v>84</v>
      </c>
      <c r="E12" s="490">
        <v>1.846E-3</v>
      </c>
      <c r="F12" s="490" t="s">
        <v>84</v>
      </c>
      <c r="G12" s="267">
        <v>7.0000000000000001E-3</v>
      </c>
      <c r="H12" s="267">
        <v>2.6682000000000001E-2</v>
      </c>
      <c r="I12" s="267">
        <v>3.3681999999999997E-2</v>
      </c>
    </row>
    <row r="13" spans="1:9" ht="14.25" customHeight="1" x14ac:dyDescent="0.2">
      <c r="A13" s="477" t="s">
        <v>336</v>
      </c>
      <c r="B13" s="501">
        <v>5.1365489999999996</v>
      </c>
      <c r="C13" s="501">
        <v>5.3678990000000004</v>
      </c>
      <c r="D13" s="501">
        <v>6.9667999999999994E-2</v>
      </c>
      <c r="E13" s="501" t="s">
        <v>84</v>
      </c>
      <c r="F13" s="501" t="s">
        <v>84</v>
      </c>
      <c r="G13" s="502">
        <v>5.1365489999999996</v>
      </c>
      <c r="H13" s="502">
        <v>5.4375669999999996</v>
      </c>
      <c r="I13" s="502">
        <v>10.574116</v>
      </c>
    </row>
    <row r="14" spans="1:9" ht="14.25" customHeight="1" x14ac:dyDescent="0.2">
      <c r="A14" s="478" t="s">
        <v>342</v>
      </c>
      <c r="B14" s="490">
        <v>7.7229999999999993E-2</v>
      </c>
      <c r="C14" s="490" t="s">
        <v>84</v>
      </c>
      <c r="D14" s="490" t="s">
        <v>84</v>
      </c>
      <c r="E14" s="490" t="s">
        <v>84</v>
      </c>
      <c r="F14" s="490" t="s">
        <v>84</v>
      </c>
      <c r="G14" s="267">
        <v>7.7229999999999993E-2</v>
      </c>
      <c r="H14" s="267" t="s">
        <v>84</v>
      </c>
      <c r="I14" s="267">
        <v>7.7229999999999993E-2</v>
      </c>
    </row>
    <row r="15" spans="1:9" ht="14.25" customHeight="1" x14ac:dyDescent="0.2">
      <c r="A15" s="479" t="s">
        <v>337</v>
      </c>
      <c r="B15" s="491">
        <v>1.557906</v>
      </c>
      <c r="C15" s="491">
        <v>1.4156310000000001</v>
      </c>
      <c r="D15" s="491">
        <v>7.4489999999999999E-3</v>
      </c>
      <c r="E15" s="491" t="s">
        <v>84</v>
      </c>
      <c r="F15" s="491" t="s">
        <v>84</v>
      </c>
      <c r="G15" s="492">
        <v>1.557906</v>
      </c>
      <c r="H15" s="492">
        <v>1.4230799999999999</v>
      </c>
      <c r="I15" s="492">
        <v>2.9809860000000001</v>
      </c>
    </row>
    <row r="16" spans="1:9" ht="14.25" customHeight="1" x14ac:dyDescent="0.2">
      <c r="A16" s="478" t="s">
        <v>338</v>
      </c>
      <c r="B16" s="490">
        <v>1.151616</v>
      </c>
      <c r="C16" s="490">
        <v>0.64174699999999996</v>
      </c>
      <c r="D16" s="490">
        <v>2.8545999999999998E-2</v>
      </c>
      <c r="E16" s="490" t="s">
        <v>84</v>
      </c>
      <c r="F16" s="490" t="s">
        <v>84</v>
      </c>
      <c r="G16" s="267">
        <v>1.151616</v>
      </c>
      <c r="H16" s="267">
        <v>0.67029300000000003</v>
      </c>
      <c r="I16" s="267">
        <v>1.821909</v>
      </c>
    </row>
    <row r="17" spans="1:9" ht="14.25" customHeight="1" x14ac:dyDescent="0.2">
      <c r="A17" s="493" t="s">
        <v>339</v>
      </c>
      <c r="B17" s="491">
        <v>0.36147299999999999</v>
      </c>
      <c r="C17" s="491">
        <v>7.2151000000000007E-2</v>
      </c>
      <c r="D17" s="491">
        <v>8.9870000000000002E-3</v>
      </c>
      <c r="E17" s="491" t="s">
        <v>84</v>
      </c>
      <c r="F17" s="491" t="s">
        <v>84</v>
      </c>
      <c r="G17" s="492">
        <v>0.36147299999999999</v>
      </c>
      <c r="H17" s="492">
        <v>8.1138000000000002E-2</v>
      </c>
      <c r="I17" s="492">
        <v>0.44261200000000001</v>
      </c>
    </row>
    <row r="18" spans="1:9" ht="14.25" customHeight="1" x14ac:dyDescent="0.2">
      <c r="A18" s="478" t="s">
        <v>340</v>
      </c>
      <c r="B18" s="490">
        <v>1.8720019999999999</v>
      </c>
      <c r="C18" s="490">
        <v>2.7678389999999999</v>
      </c>
      <c r="D18" s="490" t="s">
        <v>84</v>
      </c>
      <c r="E18" s="490" t="s">
        <v>84</v>
      </c>
      <c r="F18" s="490" t="s">
        <v>84</v>
      </c>
      <c r="G18" s="267">
        <v>1.8720019999999999</v>
      </c>
      <c r="H18" s="267">
        <v>2.7678389999999999</v>
      </c>
      <c r="I18" s="267">
        <v>4.6398409999999997</v>
      </c>
    </row>
    <row r="19" spans="1:9" ht="14.25" customHeight="1" x14ac:dyDescent="0.2">
      <c r="A19" s="477" t="s">
        <v>341</v>
      </c>
      <c r="B19" s="501">
        <v>41.864770999999998</v>
      </c>
      <c r="C19" s="501">
        <v>13.839838</v>
      </c>
      <c r="D19" s="501">
        <v>0.91525500000000004</v>
      </c>
      <c r="E19" s="501" t="s">
        <v>84</v>
      </c>
      <c r="F19" s="501" t="s">
        <v>84</v>
      </c>
      <c r="G19" s="502">
        <v>41.864770999999998</v>
      </c>
      <c r="H19" s="502">
        <v>14.755091999999999</v>
      </c>
      <c r="I19" s="502">
        <v>56.619864</v>
      </c>
    </row>
    <row r="20" spans="1:9" ht="14.25" customHeight="1" x14ac:dyDescent="0.2">
      <c r="A20" s="478" t="s">
        <v>391</v>
      </c>
      <c r="B20" s="490">
        <v>1.756964</v>
      </c>
      <c r="C20" s="490">
        <v>1.505897</v>
      </c>
      <c r="D20" s="490">
        <v>5.9000000000000003E-4</v>
      </c>
      <c r="E20" s="490" t="s">
        <v>84</v>
      </c>
      <c r="F20" s="490" t="s">
        <v>84</v>
      </c>
      <c r="G20" s="267">
        <v>1.756964</v>
      </c>
      <c r="H20" s="267">
        <v>1.5064869999999999</v>
      </c>
      <c r="I20" s="267">
        <v>3.2634509999999999</v>
      </c>
    </row>
    <row r="21" spans="1:9" ht="14.25" customHeight="1" x14ac:dyDescent="0.2">
      <c r="A21" s="493" t="s">
        <v>343</v>
      </c>
      <c r="B21" s="491">
        <v>28.837855999999999</v>
      </c>
      <c r="C21" s="491">
        <v>6.9083589999999999</v>
      </c>
      <c r="D21" s="491">
        <v>0.76266199999999995</v>
      </c>
      <c r="E21" s="491" t="s">
        <v>84</v>
      </c>
      <c r="F21" s="491" t="s">
        <v>84</v>
      </c>
      <c r="G21" s="492">
        <v>28.837855999999999</v>
      </c>
      <c r="H21" s="492">
        <v>7.6710209999999996</v>
      </c>
      <c r="I21" s="492">
        <v>36.508876999999998</v>
      </c>
    </row>
    <row r="22" spans="1:9" ht="14.25" customHeight="1" x14ac:dyDescent="0.2">
      <c r="A22" s="478" t="s">
        <v>344</v>
      </c>
      <c r="B22" s="490">
        <v>0.75273400000000001</v>
      </c>
      <c r="C22" s="490">
        <v>0.63707899999999995</v>
      </c>
      <c r="D22" s="490" t="s">
        <v>84</v>
      </c>
      <c r="E22" s="490" t="s">
        <v>84</v>
      </c>
      <c r="F22" s="490" t="s">
        <v>84</v>
      </c>
      <c r="G22" s="267">
        <v>0.75273400000000001</v>
      </c>
      <c r="H22" s="267">
        <v>0.63707899999999995</v>
      </c>
      <c r="I22" s="267">
        <v>1.389813</v>
      </c>
    </row>
    <row r="23" spans="1:9" ht="14.25" customHeight="1" x14ac:dyDescent="0.2">
      <c r="A23" s="479" t="s">
        <v>345</v>
      </c>
      <c r="B23" s="491">
        <v>5.4010000000000002E-2</v>
      </c>
      <c r="C23" s="491">
        <v>1.547112</v>
      </c>
      <c r="D23" s="491">
        <v>3.8650999999999998E-2</v>
      </c>
      <c r="E23" s="491" t="s">
        <v>84</v>
      </c>
      <c r="F23" s="491" t="s">
        <v>84</v>
      </c>
      <c r="G23" s="492">
        <v>5.4010000000000002E-2</v>
      </c>
      <c r="H23" s="492">
        <v>1.585763</v>
      </c>
      <c r="I23" s="492">
        <v>1.6397729999999999</v>
      </c>
    </row>
    <row r="24" spans="1:9" ht="14.25" customHeight="1" x14ac:dyDescent="0.2">
      <c r="A24" s="478" t="s">
        <v>346</v>
      </c>
      <c r="B24" s="490">
        <v>7.701295</v>
      </c>
      <c r="C24" s="490">
        <v>3.1964229999999998</v>
      </c>
      <c r="D24" s="490">
        <v>4.4255999999999997E-2</v>
      </c>
      <c r="E24" s="490" t="s">
        <v>84</v>
      </c>
      <c r="F24" s="490" t="s">
        <v>84</v>
      </c>
      <c r="G24" s="267">
        <v>7.701295</v>
      </c>
      <c r="H24" s="267">
        <v>3.2406779999999999</v>
      </c>
      <c r="I24" s="267">
        <v>10.941973000000001</v>
      </c>
    </row>
    <row r="25" spans="1:9" ht="14.25" customHeight="1" x14ac:dyDescent="0.2">
      <c r="A25" s="479" t="s">
        <v>347</v>
      </c>
      <c r="B25" s="491">
        <v>1.789644</v>
      </c>
      <c r="C25" s="491">
        <v>4.4970000000000003E-2</v>
      </c>
      <c r="D25" s="491">
        <v>6.9095000000000004E-2</v>
      </c>
      <c r="E25" s="491" t="s">
        <v>84</v>
      </c>
      <c r="F25" s="491" t="s">
        <v>84</v>
      </c>
      <c r="G25" s="492">
        <v>1.789644</v>
      </c>
      <c r="H25" s="492">
        <v>0.114065</v>
      </c>
      <c r="I25" s="492">
        <v>1.9037090000000001</v>
      </c>
    </row>
    <row r="26" spans="1:9" ht="14.25" customHeight="1" x14ac:dyDescent="0.2">
      <c r="A26" s="509" t="s">
        <v>348</v>
      </c>
      <c r="B26" s="510">
        <v>51.885021999999999</v>
      </c>
      <c r="C26" s="510">
        <v>33.062809000000001</v>
      </c>
      <c r="D26" s="510">
        <v>6.7582259999999996</v>
      </c>
      <c r="E26" s="510">
        <v>1.600662</v>
      </c>
      <c r="F26" s="510" t="s">
        <v>84</v>
      </c>
      <c r="G26" s="511">
        <v>51.885021999999999</v>
      </c>
      <c r="H26" s="511">
        <v>41.421697000000002</v>
      </c>
      <c r="I26" s="511">
        <v>93.306719000000001</v>
      </c>
    </row>
    <row r="27" spans="1:9" ht="14.25" customHeight="1" x14ac:dyDescent="0.2">
      <c r="A27" s="479" t="s">
        <v>392</v>
      </c>
      <c r="B27" s="491">
        <v>3.8853200000000001</v>
      </c>
      <c r="C27" s="491">
        <v>1.408892</v>
      </c>
      <c r="D27" s="491">
        <v>7.3288000000000006E-2</v>
      </c>
      <c r="E27" s="491">
        <v>6.2941999999999998E-2</v>
      </c>
      <c r="F27" s="491" t="s">
        <v>84</v>
      </c>
      <c r="G27" s="492">
        <v>3.8853200000000001</v>
      </c>
      <c r="H27" s="492">
        <v>1.5451220000000001</v>
      </c>
      <c r="I27" s="492">
        <v>5.4304420000000002</v>
      </c>
    </row>
    <row r="28" spans="1:9" ht="14.25" customHeight="1" x14ac:dyDescent="0.2">
      <c r="A28" s="481" t="s">
        <v>349</v>
      </c>
      <c r="B28" s="494">
        <v>25.866273</v>
      </c>
      <c r="C28" s="494">
        <v>13.657323</v>
      </c>
      <c r="D28" s="494">
        <v>3.5787740000000001</v>
      </c>
      <c r="E28" s="494">
        <v>1.48692</v>
      </c>
      <c r="F28" s="494" t="s">
        <v>84</v>
      </c>
      <c r="G28" s="495">
        <v>25.866273</v>
      </c>
      <c r="H28" s="495">
        <v>18.723016999999999</v>
      </c>
      <c r="I28" s="495">
        <v>44.589289999999998</v>
      </c>
    </row>
    <row r="29" spans="1:9" ht="14.25" customHeight="1" x14ac:dyDescent="0.2">
      <c r="A29" s="479" t="s">
        <v>350</v>
      </c>
      <c r="B29" s="491">
        <v>19.302403999999999</v>
      </c>
      <c r="C29" s="491">
        <v>16.841139999999999</v>
      </c>
      <c r="D29" s="491">
        <v>3.06772</v>
      </c>
      <c r="E29" s="491">
        <v>5.0799999999999998E-2</v>
      </c>
      <c r="F29" s="491" t="s">
        <v>84</v>
      </c>
      <c r="G29" s="492">
        <v>19.302403999999999</v>
      </c>
      <c r="H29" s="492">
        <v>19.959661000000001</v>
      </c>
      <c r="I29" s="492">
        <v>39.262065</v>
      </c>
    </row>
    <row r="30" spans="1:9" ht="14.25" customHeight="1" x14ac:dyDescent="0.2">
      <c r="A30" s="503" t="s">
        <v>351</v>
      </c>
      <c r="B30" s="504">
        <v>141.63595699999999</v>
      </c>
      <c r="C30" s="504">
        <v>80.192605</v>
      </c>
      <c r="D30" s="504">
        <v>32.296984000000002</v>
      </c>
      <c r="E30" s="504">
        <v>7.4910310000000004</v>
      </c>
      <c r="F30" s="504" t="s">
        <v>84</v>
      </c>
      <c r="G30" s="505">
        <v>141.63595699999999</v>
      </c>
      <c r="H30" s="505">
        <v>119.98062</v>
      </c>
      <c r="I30" s="505">
        <v>261.61657700000001</v>
      </c>
    </row>
    <row r="31" spans="1:9" ht="14.25" customHeight="1" x14ac:dyDescent="0.2">
      <c r="A31" s="479" t="s">
        <v>393</v>
      </c>
      <c r="B31" s="491">
        <v>4.80565</v>
      </c>
      <c r="C31" s="491">
        <v>0.75300599999999995</v>
      </c>
      <c r="D31" s="491">
        <v>4.7618000000000001E-2</v>
      </c>
      <c r="E31" s="491" t="s">
        <v>84</v>
      </c>
      <c r="F31" s="491" t="s">
        <v>84</v>
      </c>
      <c r="G31" s="492">
        <v>4.80565</v>
      </c>
      <c r="H31" s="492">
        <v>0.800624</v>
      </c>
      <c r="I31" s="492">
        <v>5.606274</v>
      </c>
    </row>
    <row r="32" spans="1:9" ht="14.25" customHeight="1" x14ac:dyDescent="0.2">
      <c r="A32" s="478" t="s">
        <v>352</v>
      </c>
      <c r="B32" s="490">
        <v>111.248413</v>
      </c>
      <c r="C32" s="490">
        <v>72.545676999999998</v>
      </c>
      <c r="D32" s="490">
        <v>31.317506999999999</v>
      </c>
      <c r="E32" s="490">
        <v>7.489592</v>
      </c>
      <c r="F32" s="490" t="s">
        <v>84</v>
      </c>
      <c r="G32" s="267">
        <v>111.248413</v>
      </c>
      <c r="H32" s="267">
        <v>111.352777</v>
      </c>
      <c r="I32" s="267">
        <v>222.60119</v>
      </c>
    </row>
    <row r="33" spans="1:9" ht="14.25" customHeight="1" x14ac:dyDescent="0.2">
      <c r="A33" s="479" t="s">
        <v>353</v>
      </c>
      <c r="B33" s="491">
        <v>19.784851</v>
      </c>
      <c r="C33" s="491">
        <v>5.5613770000000002</v>
      </c>
      <c r="D33" s="491">
        <v>0.83013700000000001</v>
      </c>
      <c r="E33" s="491">
        <v>1.439E-3</v>
      </c>
      <c r="F33" s="491" t="s">
        <v>84</v>
      </c>
      <c r="G33" s="492">
        <v>19.784851</v>
      </c>
      <c r="H33" s="492">
        <v>6.3929530000000003</v>
      </c>
      <c r="I33" s="492">
        <v>26.177803999999998</v>
      </c>
    </row>
    <row r="34" spans="1:9" ht="14.25" customHeight="1" x14ac:dyDescent="0.2">
      <c r="A34" s="478" t="s">
        <v>646</v>
      </c>
      <c r="B34" s="490" t="s">
        <v>84</v>
      </c>
      <c r="C34" s="490" t="s">
        <v>84</v>
      </c>
      <c r="D34" s="490" t="s">
        <v>84</v>
      </c>
      <c r="E34" s="490" t="s">
        <v>84</v>
      </c>
      <c r="F34" s="490" t="s">
        <v>84</v>
      </c>
      <c r="G34" s="267" t="s">
        <v>84</v>
      </c>
      <c r="H34" s="267" t="s">
        <v>84</v>
      </c>
      <c r="I34" s="267" t="s">
        <v>84</v>
      </c>
    </row>
    <row r="35" spans="1:9" ht="14.25" customHeight="1" x14ac:dyDescent="0.2">
      <c r="A35" s="477" t="s">
        <v>354</v>
      </c>
      <c r="B35" s="501">
        <v>65.162283000000002</v>
      </c>
      <c r="C35" s="501">
        <v>36.806615000000001</v>
      </c>
      <c r="D35" s="501">
        <v>5.4405340000000004</v>
      </c>
      <c r="E35" s="501">
        <v>1.1526270000000001</v>
      </c>
      <c r="F35" s="501" t="s">
        <v>84</v>
      </c>
      <c r="G35" s="502">
        <v>65.162283000000002</v>
      </c>
      <c r="H35" s="502">
        <v>43.399776000000003</v>
      </c>
      <c r="I35" s="502">
        <v>108.562059</v>
      </c>
    </row>
    <row r="36" spans="1:9" ht="14.25" customHeight="1" x14ac:dyDescent="0.2">
      <c r="A36" s="481" t="s">
        <v>394</v>
      </c>
      <c r="B36" s="494">
        <v>14.861138</v>
      </c>
      <c r="C36" s="494">
        <v>4.5760589999999999</v>
      </c>
      <c r="D36" s="494">
        <v>0.949824</v>
      </c>
      <c r="E36" s="494" t="s">
        <v>84</v>
      </c>
      <c r="F36" s="494" t="s">
        <v>84</v>
      </c>
      <c r="G36" s="495">
        <v>14.861138</v>
      </c>
      <c r="H36" s="495">
        <v>5.5258820000000002</v>
      </c>
      <c r="I36" s="495">
        <v>20.38702</v>
      </c>
    </row>
    <row r="37" spans="1:9" ht="14.25" customHeight="1" x14ac:dyDescent="0.2">
      <c r="A37" s="480" t="s">
        <v>355</v>
      </c>
      <c r="B37" s="491">
        <v>10.846125000000001</v>
      </c>
      <c r="C37" s="491">
        <v>4.4444600000000003</v>
      </c>
      <c r="D37" s="491">
        <v>0.44377699999999998</v>
      </c>
      <c r="E37" s="491">
        <v>0.64072799999999996</v>
      </c>
      <c r="F37" s="491" t="s">
        <v>84</v>
      </c>
      <c r="G37" s="492">
        <v>10.846125000000001</v>
      </c>
      <c r="H37" s="492">
        <v>5.5289650000000004</v>
      </c>
      <c r="I37" s="492">
        <v>16.37509</v>
      </c>
    </row>
    <row r="38" spans="1:9" ht="14.25" customHeight="1" x14ac:dyDescent="0.2">
      <c r="A38" s="481" t="s">
        <v>596</v>
      </c>
      <c r="B38" s="490">
        <v>19.124859000000001</v>
      </c>
      <c r="C38" s="490">
        <v>15.976578999999999</v>
      </c>
      <c r="D38" s="490">
        <v>1.4647079999999999</v>
      </c>
      <c r="E38" s="490">
        <v>0.105614</v>
      </c>
      <c r="F38" s="490" t="s">
        <v>84</v>
      </c>
      <c r="G38" s="267">
        <v>19.124859000000001</v>
      </c>
      <c r="H38" s="267">
        <v>17.546900999999998</v>
      </c>
      <c r="I38" s="267">
        <v>36.671759999999999</v>
      </c>
    </row>
    <row r="39" spans="1:9" ht="14.25" customHeight="1" x14ac:dyDescent="0.2">
      <c r="A39" s="480" t="s">
        <v>356</v>
      </c>
      <c r="B39" s="496">
        <v>4.1785999999999997E-2</v>
      </c>
      <c r="C39" s="496">
        <v>0</v>
      </c>
      <c r="D39" s="496" t="s">
        <v>84</v>
      </c>
      <c r="E39" s="496">
        <v>8.1849000000000005E-2</v>
      </c>
      <c r="F39" s="496" t="s">
        <v>84</v>
      </c>
      <c r="G39" s="497">
        <v>4.1785999999999997E-2</v>
      </c>
      <c r="H39" s="497">
        <v>8.1849000000000005E-2</v>
      </c>
      <c r="I39" s="497">
        <v>0.12363499999999999</v>
      </c>
    </row>
    <row r="40" spans="1:9" s="7" customFormat="1" ht="14.25" customHeight="1" x14ac:dyDescent="0.2">
      <c r="A40" s="481" t="s">
        <v>357</v>
      </c>
      <c r="B40" s="494">
        <v>1.6572979999999999</v>
      </c>
      <c r="C40" s="494">
        <v>3.3463769999999999</v>
      </c>
      <c r="D40" s="494">
        <v>4.5909999999999996E-3</v>
      </c>
      <c r="E40" s="494" t="s">
        <v>84</v>
      </c>
      <c r="F40" s="494" t="s">
        <v>84</v>
      </c>
      <c r="G40" s="495">
        <v>1.6572979999999999</v>
      </c>
      <c r="H40" s="495">
        <v>3.3509690000000001</v>
      </c>
      <c r="I40" s="495">
        <v>5.008267</v>
      </c>
    </row>
    <row r="41" spans="1:9" ht="14.25" customHeight="1" x14ac:dyDescent="0.2">
      <c r="A41" s="480" t="s">
        <v>358</v>
      </c>
      <c r="B41" s="496">
        <v>11.660553</v>
      </c>
      <c r="C41" s="496">
        <v>7.2651110000000001</v>
      </c>
      <c r="D41" s="496">
        <v>2.5356010000000002</v>
      </c>
      <c r="E41" s="496">
        <v>0.32443699999999998</v>
      </c>
      <c r="F41" s="496" t="s">
        <v>84</v>
      </c>
      <c r="G41" s="497">
        <v>11.660553</v>
      </c>
      <c r="H41" s="497">
        <v>10.125149</v>
      </c>
      <c r="I41" s="497">
        <v>21.785703000000002</v>
      </c>
    </row>
    <row r="42" spans="1:9" ht="14.25" customHeight="1" x14ac:dyDescent="0.2">
      <c r="A42" s="481" t="s">
        <v>386</v>
      </c>
      <c r="B42" s="494" t="s">
        <v>84</v>
      </c>
      <c r="C42" s="494" t="s">
        <v>84</v>
      </c>
      <c r="D42" s="494" t="s">
        <v>84</v>
      </c>
      <c r="E42" s="494" t="s">
        <v>84</v>
      </c>
      <c r="F42" s="494" t="s">
        <v>84</v>
      </c>
      <c r="G42" s="495" t="s">
        <v>84</v>
      </c>
      <c r="H42" s="495" t="s">
        <v>84</v>
      </c>
      <c r="I42" s="495" t="s">
        <v>84</v>
      </c>
    </row>
    <row r="43" spans="1:9" ht="14.25" customHeight="1" x14ac:dyDescent="0.2">
      <c r="A43" s="506" t="s">
        <v>409</v>
      </c>
      <c r="B43" s="507">
        <v>13.614371</v>
      </c>
      <c r="C43" s="507">
        <v>10.276730000000001</v>
      </c>
      <c r="D43" s="507">
        <v>4.1668859999999999</v>
      </c>
      <c r="E43" s="507">
        <v>0.91316399999999998</v>
      </c>
      <c r="F43" s="507" t="s">
        <v>84</v>
      </c>
      <c r="G43" s="508">
        <v>13.614371</v>
      </c>
      <c r="H43" s="508">
        <v>15.356780000000001</v>
      </c>
      <c r="I43" s="508">
        <v>28.971150999999999</v>
      </c>
    </row>
    <row r="44" spans="1:9" ht="14.25" customHeight="1" x14ac:dyDescent="0.2">
      <c r="A44" s="481" t="s">
        <v>395</v>
      </c>
      <c r="B44" s="494">
        <v>4.7404099999999998</v>
      </c>
      <c r="C44" s="494">
        <v>6.2302150000000003</v>
      </c>
      <c r="D44" s="494">
        <v>1.6687810000000001</v>
      </c>
      <c r="E44" s="494">
        <v>0.91316399999999998</v>
      </c>
      <c r="F44" s="494" t="s">
        <v>84</v>
      </c>
      <c r="G44" s="495">
        <v>4.7404099999999998</v>
      </c>
      <c r="H44" s="495">
        <v>8.8121589999999994</v>
      </c>
      <c r="I44" s="495">
        <v>13.552569999999999</v>
      </c>
    </row>
    <row r="45" spans="1:9" ht="14.25" customHeight="1" x14ac:dyDescent="0.2">
      <c r="A45" s="480" t="s">
        <v>467</v>
      </c>
      <c r="B45" s="496">
        <v>6.9672780000000003</v>
      </c>
      <c r="C45" s="496">
        <v>3.6377920000000001</v>
      </c>
      <c r="D45" s="496">
        <v>2.4981049999999998</v>
      </c>
      <c r="E45" s="496" t="s">
        <v>84</v>
      </c>
      <c r="F45" s="496" t="s">
        <v>84</v>
      </c>
      <c r="G45" s="497">
        <v>6.9672780000000003</v>
      </c>
      <c r="H45" s="497">
        <v>6.1358969999999999</v>
      </c>
      <c r="I45" s="497">
        <v>13.103175999999999</v>
      </c>
    </row>
    <row r="46" spans="1:9" s="7" customFormat="1" ht="14.25" customHeight="1" x14ac:dyDescent="0.2">
      <c r="A46" s="509" t="s">
        <v>359</v>
      </c>
      <c r="B46" s="510">
        <v>150.73082500000001</v>
      </c>
      <c r="C46" s="510">
        <v>106.490066</v>
      </c>
      <c r="D46" s="510">
        <v>67.468422000000004</v>
      </c>
      <c r="E46" s="510">
        <v>1.9666360000000001</v>
      </c>
      <c r="F46" s="510" t="s">
        <v>84</v>
      </c>
      <c r="G46" s="511">
        <v>150.73082500000001</v>
      </c>
      <c r="H46" s="511">
        <v>175.92512400000001</v>
      </c>
      <c r="I46" s="511">
        <v>326.65594900000002</v>
      </c>
    </row>
    <row r="47" spans="1:9" ht="14.25" customHeight="1" x14ac:dyDescent="0.2">
      <c r="A47" s="480" t="s">
        <v>396</v>
      </c>
      <c r="B47" s="496">
        <v>28.076713999999999</v>
      </c>
      <c r="C47" s="496">
        <v>20.588787</v>
      </c>
      <c r="D47" s="496">
        <v>20.619365999999999</v>
      </c>
      <c r="E47" s="496">
        <v>0.328768</v>
      </c>
      <c r="F47" s="496" t="s">
        <v>84</v>
      </c>
      <c r="G47" s="497">
        <v>28.076713999999999</v>
      </c>
      <c r="H47" s="497">
        <v>41.536921</v>
      </c>
      <c r="I47" s="497">
        <v>69.613635000000002</v>
      </c>
    </row>
    <row r="48" spans="1:9" ht="15.75" customHeight="1" x14ac:dyDescent="0.2">
      <c r="A48" s="533" t="s">
        <v>360</v>
      </c>
      <c r="B48" s="539">
        <v>8.1718469999999996</v>
      </c>
      <c r="C48" s="539">
        <v>5.1924590000000004</v>
      </c>
      <c r="D48" s="539">
        <v>1.377659</v>
      </c>
      <c r="E48" s="539" t="s">
        <v>84</v>
      </c>
      <c r="F48" s="539" t="s">
        <v>84</v>
      </c>
      <c r="G48" s="540">
        <v>8.1718469999999996</v>
      </c>
      <c r="H48" s="540">
        <v>6.570119</v>
      </c>
      <c r="I48" s="540">
        <v>14.741965</v>
      </c>
    </row>
    <row r="49" spans="1:9" s="47" customFormat="1" ht="15.75" customHeight="1" x14ac:dyDescent="0.2">
      <c r="A49" s="480" t="s">
        <v>361</v>
      </c>
      <c r="B49" s="496">
        <v>40.093651000000001</v>
      </c>
      <c r="C49" s="496">
        <v>22.105076</v>
      </c>
      <c r="D49" s="496">
        <v>12.838145000000001</v>
      </c>
      <c r="E49" s="496">
        <v>2.8119999999999998E-3</v>
      </c>
      <c r="F49" s="496" t="s">
        <v>84</v>
      </c>
      <c r="G49" s="497">
        <v>40.093651000000001</v>
      </c>
      <c r="H49" s="497">
        <v>34.946033</v>
      </c>
      <c r="I49" s="497">
        <v>75.039683999999994</v>
      </c>
    </row>
    <row r="50" spans="1:9" s="7" customFormat="1" ht="14.25" customHeight="1" x14ac:dyDescent="0.2">
      <c r="A50" s="478" t="s">
        <v>362</v>
      </c>
      <c r="B50" s="490">
        <v>7.3396520000000001</v>
      </c>
      <c r="C50" s="490">
        <v>4.2518979999999997</v>
      </c>
      <c r="D50" s="490">
        <v>1.3445480000000001</v>
      </c>
      <c r="E50" s="490" t="s">
        <v>84</v>
      </c>
      <c r="F50" s="490" t="s">
        <v>84</v>
      </c>
      <c r="G50" s="267">
        <v>7.3396520000000001</v>
      </c>
      <c r="H50" s="267">
        <v>5.5964470000000004</v>
      </c>
      <c r="I50" s="267">
        <v>12.936099</v>
      </c>
    </row>
    <row r="51" spans="1:9" ht="14.25" customHeight="1" x14ac:dyDescent="0.2">
      <c r="A51" s="479" t="s">
        <v>363</v>
      </c>
      <c r="B51" s="491">
        <v>0.83437499999999998</v>
      </c>
      <c r="C51" s="491">
        <v>1.7228140000000001</v>
      </c>
      <c r="D51" s="491">
        <v>0.65318500000000002</v>
      </c>
      <c r="E51" s="491" t="s">
        <v>84</v>
      </c>
      <c r="F51" s="491" t="s">
        <v>84</v>
      </c>
      <c r="G51" s="492">
        <v>0.83437499999999998</v>
      </c>
      <c r="H51" s="492">
        <v>2.3759980000000001</v>
      </c>
      <c r="I51" s="492">
        <v>3.2103730000000001</v>
      </c>
    </row>
    <row r="52" spans="1:9" ht="14.25" customHeight="1" x14ac:dyDescent="0.2">
      <c r="A52" s="478" t="s">
        <v>364</v>
      </c>
      <c r="B52" s="490">
        <v>51.132899999999999</v>
      </c>
      <c r="C52" s="490">
        <v>44.183934999999998</v>
      </c>
      <c r="D52" s="490">
        <v>25.978978000000001</v>
      </c>
      <c r="E52" s="490">
        <v>1.6350560000000001</v>
      </c>
      <c r="F52" s="490" t="s">
        <v>84</v>
      </c>
      <c r="G52" s="267">
        <v>51.132899999999999</v>
      </c>
      <c r="H52" s="267">
        <v>71.797968999999995</v>
      </c>
      <c r="I52" s="267">
        <v>122.930869</v>
      </c>
    </row>
    <row r="53" spans="1:9" ht="14.25" customHeight="1" x14ac:dyDescent="0.2">
      <c r="A53" s="477" t="s">
        <v>365</v>
      </c>
      <c r="B53" s="501">
        <v>133.784311</v>
      </c>
      <c r="C53" s="501">
        <v>84.034396999999998</v>
      </c>
      <c r="D53" s="501">
        <v>44.282778</v>
      </c>
      <c r="E53" s="501">
        <v>14.912813</v>
      </c>
      <c r="F53" s="501" t="s">
        <v>84</v>
      </c>
      <c r="G53" s="502">
        <v>133.784311</v>
      </c>
      <c r="H53" s="502">
        <v>143.22998799999999</v>
      </c>
      <c r="I53" s="502">
        <v>277.01429899999999</v>
      </c>
    </row>
    <row r="54" spans="1:9" ht="14.25" customHeight="1" x14ac:dyDescent="0.2">
      <c r="A54" s="478" t="s">
        <v>366</v>
      </c>
      <c r="B54" s="490">
        <v>4.2139000000000003E-2</v>
      </c>
      <c r="C54" s="490">
        <v>7.1123000000000006E-2</v>
      </c>
      <c r="D54" s="490">
        <v>3.0000000000000001E-3</v>
      </c>
      <c r="E54" s="490" t="s">
        <v>84</v>
      </c>
      <c r="F54" s="490" t="s">
        <v>84</v>
      </c>
      <c r="G54" s="267">
        <v>4.2139000000000003E-2</v>
      </c>
      <c r="H54" s="267">
        <v>7.4122999999999994E-2</v>
      </c>
      <c r="I54" s="267">
        <v>0.116262</v>
      </c>
    </row>
    <row r="55" spans="1:9" s="7" customFormat="1" ht="14.25" customHeight="1" x14ac:dyDescent="0.2">
      <c r="A55" s="479" t="s">
        <v>367</v>
      </c>
      <c r="B55" s="491">
        <v>3.0554260000000002</v>
      </c>
      <c r="C55" s="491">
        <v>5.0035220000000002</v>
      </c>
      <c r="D55" s="491">
        <v>7.8577950000000003</v>
      </c>
      <c r="E55" s="491">
        <v>9.0449310000000001</v>
      </c>
      <c r="F55" s="491" t="s">
        <v>84</v>
      </c>
      <c r="G55" s="492">
        <v>3.0554260000000002</v>
      </c>
      <c r="H55" s="492">
        <v>21.906248999999999</v>
      </c>
      <c r="I55" s="492">
        <v>24.961675</v>
      </c>
    </row>
    <row r="56" spans="1:9" s="47" customFormat="1" ht="14.25" customHeight="1" x14ac:dyDescent="0.2">
      <c r="A56" s="478" t="s">
        <v>368</v>
      </c>
      <c r="B56" s="490">
        <v>125.61121</v>
      </c>
      <c r="C56" s="490">
        <v>76.085716000000005</v>
      </c>
      <c r="D56" s="490">
        <v>32.926689000000003</v>
      </c>
      <c r="E56" s="490">
        <v>5.8678819999999998</v>
      </c>
      <c r="F56" s="490" t="s">
        <v>84</v>
      </c>
      <c r="G56" s="267">
        <v>125.61121</v>
      </c>
      <c r="H56" s="267">
        <v>114.880287</v>
      </c>
      <c r="I56" s="267">
        <v>240.49149800000001</v>
      </c>
    </row>
    <row r="57" spans="1:9" ht="14.25" customHeight="1" x14ac:dyDescent="0.2">
      <c r="A57" s="479" t="s">
        <v>369</v>
      </c>
      <c r="B57" s="491">
        <v>5.0755359999999996</v>
      </c>
      <c r="C57" s="491">
        <v>2.8740350000000001</v>
      </c>
      <c r="D57" s="491">
        <v>3.4952930000000002</v>
      </c>
      <c r="E57" s="491" t="s">
        <v>84</v>
      </c>
      <c r="F57" s="491" t="s">
        <v>84</v>
      </c>
      <c r="G57" s="492">
        <v>5.0755359999999996</v>
      </c>
      <c r="H57" s="492">
        <v>6.3693280000000003</v>
      </c>
      <c r="I57" s="492">
        <v>11.444865</v>
      </c>
    </row>
    <row r="58" spans="1:9" ht="14.25" customHeight="1" x14ac:dyDescent="0.2">
      <c r="A58" s="478" t="s">
        <v>387</v>
      </c>
      <c r="B58" s="490" t="s">
        <v>84</v>
      </c>
      <c r="C58" s="490" t="s">
        <v>84</v>
      </c>
      <c r="D58" s="490" t="s">
        <v>84</v>
      </c>
      <c r="E58" s="490" t="s">
        <v>84</v>
      </c>
      <c r="F58" s="490" t="s">
        <v>84</v>
      </c>
      <c r="G58" s="267" t="s">
        <v>84</v>
      </c>
      <c r="H58" s="267" t="s">
        <v>84</v>
      </c>
      <c r="I58" s="267" t="s">
        <v>84</v>
      </c>
    </row>
    <row r="59" spans="1:9" ht="14.25" customHeight="1" x14ac:dyDescent="0.2">
      <c r="A59" s="477" t="s">
        <v>370</v>
      </c>
      <c r="B59" s="501">
        <v>135.871737</v>
      </c>
      <c r="C59" s="501">
        <v>93.237244000000004</v>
      </c>
      <c r="D59" s="501">
        <v>26.765779999999999</v>
      </c>
      <c r="E59" s="501">
        <v>7.4353689999999997</v>
      </c>
      <c r="F59" s="501" t="s">
        <v>84</v>
      </c>
      <c r="G59" s="502">
        <v>135.871737</v>
      </c>
      <c r="H59" s="502">
        <v>127.438393</v>
      </c>
      <c r="I59" s="502">
        <v>263.31013000000002</v>
      </c>
    </row>
    <row r="60" spans="1:9" s="7" customFormat="1" ht="14.25" customHeight="1" x14ac:dyDescent="0.2">
      <c r="A60" s="478" t="s">
        <v>468</v>
      </c>
      <c r="B60" s="490">
        <v>0.29117399999999999</v>
      </c>
      <c r="C60" s="490">
        <v>1.571242</v>
      </c>
      <c r="D60" s="490" t="s">
        <v>84</v>
      </c>
      <c r="E60" s="490" t="s">
        <v>84</v>
      </c>
      <c r="F60" s="490" t="s">
        <v>84</v>
      </c>
      <c r="G60" s="267">
        <v>0.29117399999999999</v>
      </c>
      <c r="H60" s="267">
        <v>1.571242</v>
      </c>
      <c r="I60" s="267">
        <v>1.8624160000000001</v>
      </c>
    </row>
    <row r="61" spans="1:9" s="7" customFormat="1" ht="14.25" customHeight="1" x14ac:dyDescent="0.2">
      <c r="A61" s="782" t="s">
        <v>371</v>
      </c>
      <c r="B61" s="783">
        <v>89.600830000000002</v>
      </c>
      <c r="C61" s="783">
        <v>65.098366999999996</v>
      </c>
      <c r="D61" s="783">
        <v>18.713152999999998</v>
      </c>
      <c r="E61" s="783">
        <v>6.6754689999999997</v>
      </c>
      <c r="F61" s="783" t="s">
        <v>84</v>
      </c>
      <c r="G61" s="784">
        <v>89.600830000000002</v>
      </c>
      <c r="H61" s="784">
        <v>90.486990000000006</v>
      </c>
      <c r="I61" s="784">
        <v>180.08781999999999</v>
      </c>
    </row>
    <row r="62" spans="1:9" s="7" customFormat="1" ht="14.25" customHeight="1" x14ac:dyDescent="0.2">
      <c r="A62" s="478" t="s">
        <v>372</v>
      </c>
      <c r="B62" s="490">
        <v>0.50313099999999999</v>
      </c>
      <c r="C62" s="490">
        <v>7.0667999999999995E-2</v>
      </c>
      <c r="D62" s="490">
        <v>2.2464999999999999E-2</v>
      </c>
      <c r="E62" s="490" t="s">
        <v>84</v>
      </c>
      <c r="F62" s="490" t="s">
        <v>84</v>
      </c>
      <c r="G62" s="267">
        <v>0.50313099999999999</v>
      </c>
      <c r="H62" s="267">
        <v>9.3132999999999994E-2</v>
      </c>
      <c r="I62" s="267">
        <v>0.59626400000000002</v>
      </c>
    </row>
    <row r="63" spans="1:9" s="7" customFormat="1" ht="14.25" customHeight="1" x14ac:dyDescent="0.2">
      <c r="A63" s="782" t="s">
        <v>373</v>
      </c>
      <c r="B63" s="783">
        <v>25.800877</v>
      </c>
      <c r="C63" s="783">
        <v>16.893132999999999</v>
      </c>
      <c r="D63" s="783">
        <v>2.6222530000000002</v>
      </c>
      <c r="E63" s="783">
        <v>0.738286</v>
      </c>
      <c r="F63" s="783" t="s">
        <v>84</v>
      </c>
      <c r="G63" s="784">
        <v>25.800877</v>
      </c>
      <c r="H63" s="784">
        <v>20.253672000000002</v>
      </c>
      <c r="I63" s="784">
        <v>46.054549000000002</v>
      </c>
    </row>
    <row r="64" spans="1:9" s="7" customFormat="1" ht="14.25" customHeight="1" x14ac:dyDescent="0.2">
      <c r="A64" s="478" t="s">
        <v>374</v>
      </c>
      <c r="B64" s="490">
        <v>11.387625999999999</v>
      </c>
      <c r="C64" s="490">
        <v>5.8830530000000003</v>
      </c>
      <c r="D64" s="490">
        <v>4.3624510000000001</v>
      </c>
      <c r="E64" s="490">
        <v>2.1614999999999999E-2</v>
      </c>
      <c r="F64" s="490" t="s">
        <v>84</v>
      </c>
      <c r="G64" s="267">
        <v>11.387625999999999</v>
      </c>
      <c r="H64" s="267">
        <v>10.267118999999999</v>
      </c>
      <c r="I64" s="267">
        <v>21.654744999999998</v>
      </c>
    </row>
    <row r="65" spans="1:9" s="7" customFormat="1" ht="14.25" customHeight="1" x14ac:dyDescent="0.2">
      <c r="A65" s="785" t="s">
        <v>375</v>
      </c>
      <c r="B65" s="786">
        <v>221.33648400000001</v>
      </c>
      <c r="C65" s="786">
        <v>48.714616999999997</v>
      </c>
      <c r="D65" s="786">
        <v>12.495333</v>
      </c>
      <c r="E65" s="786">
        <v>0.57436600000000004</v>
      </c>
      <c r="F65" s="786" t="s">
        <v>84</v>
      </c>
      <c r="G65" s="787">
        <v>221.33648400000001</v>
      </c>
      <c r="H65" s="787">
        <v>61.784315999999997</v>
      </c>
      <c r="I65" s="787">
        <v>283.12079999999997</v>
      </c>
    </row>
    <row r="66" spans="1:9" x14ac:dyDescent="0.2">
      <c r="A66" s="790" t="s">
        <v>377</v>
      </c>
      <c r="B66" s="792">
        <f>SUM(B9,B13,B19,B26,B30,B35,B43,B46,B53,B59,B65)</f>
        <v>1129.0132469999999</v>
      </c>
      <c r="C66" s="792">
        <f t="shared" ref="C66:I66" si="0">SUM(C9,C13,C19,C26,C30,C35,C43,C46,C53,C59,C65)</f>
        <v>617.53242399999999</v>
      </c>
      <c r="D66" s="792">
        <f t="shared" si="0"/>
        <v>233.13950700000001</v>
      </c>
      <c r="E66" s="792">
        <f t="shared" si="0"/>
        <v>37.792411999999999</v>
      </c>
      <c r="F66" s="792" t="s">
        <v>84</v>
      </c>
      <c r="G66" s="792">
        <f t="shared" si="0"/>
        <v>1129.0132469999999</v>
      </c>
      <c r="H66" s="792">
        <f t="shared" si="0"/>
        <v>888.4643420000001</v>
      </c>
      <c r="I66" s="792">
        <f t="shared" si="0"/>
        <v>2017.47759</v>
      </c>
    </row>
    <row r="67" spans="1:9" x14ac:dyDescent="0.2">
      <c r="A67" s="513" t="s">
        <v>412</v>
      </c>
      <c r="B67" s="3"/>
      <c r="C67" s="212"/>
      <c r="D67" s="3"/>
      <c r="E67" s="3"/>
      <c r="F67" s="212"/>
      <c r="G67" s="3"/>
      <c r="H67" s="3"/>
      <c r="I67" s="3"/>
    </row>
    <row r="68" spans="1:9" ht="15" customHeight="1" x14ac:dyDescent="0.2">
      <c r="A68" s="513" t="s">
        <v>471</v>
      </c>
      <c r="B68" s="3"/>
      <c r="C68" s="212"/>
      <c r="D68" s="3"/>
      <c r="E68" s="3"/>
      <c r="F68" s="212"/>
      <c r="G68" s="3"/>
      <c r="H68" s="3"/>
      <c r="I68" s="3"/>
    </row>
    <row r="69" spans="1:9" x14ac:dyDescent="0.2">
      <c r="A69" s="513" t="s">
        <v>597</v>
      </c>
      <c r="B69" s="3"/>
      <c r="C69" s="212"/>
      <c r="D69" s="3"/>
      <c r="E69" s="3"/>
      <c r="F69" s="212"/>
      <c r="G69" s="3"/>
      <c r="H69" s="3"/>
      <c r="I69" s="3"/>
    </row>
    <row r="70" spans="1:9" x14ac:dyDescent="0.2">
      <c r="A70" s="745" t="s">
        <v>598</v>
      </c>
      <c r="B70" s="3"/>
      <c r="C70" s="212"/>
      <c r="D70" s="3"/>
      <c r="E70" s="3"/>
      <c r="F70" s="212"/>
      <c r="G70" s="3"/>
      <c r="H70" s="3"/>
      <c r="I70" s="3"/>
    </row>
    <row r="71" spans="1:9" x14ac:dyDescent="0.2">
      <c r="A71" s="38" t="s">
        <v>410</v>
      </c>
      <c r="B71" s="3"/>
      <c r="C71" s="212"/>
      <c r="D71" s="3"/>
      <c r="E71" s="3"/>
      <c r="F71" s="212"/>
      <c r="G71" s="3"/>
      <c r="H71" s="3"/>
      <c r="I71" s="3"/>
    </row>
    <row r="72" spans="1:9" x14ac:dyDescent="0.2">
      <c r="A72" s="242" t="s">
        <v>723</v>
      </c>
      <c r="B72" s="3"/>
      <c r="C72" s="212"/>
      <c r="D72" s="3"/>
      <c r="E72" s="3"/>
      <c r="F72" s="212"/>
      <c r="G72" s="3"/>
      <c r="H72" s="3"/>
      <c r="I72" s="3"/>
    </row>
    <row r="75" spans="1:9" ht="16.5" x14ac:dyDescent="0.25">
      <c r="A75" s="88" t="s">
        <v>794</v>
      </c>
    </row>
    <row r="76" spans="1:9" ht="13.5" thickBot="1" x14ac:dyDescent="0.25">
      <c r="A76" s="205"/>
      <c r="I76" s="400" t="s">
        <v>24</v>
      </c>
    </row>
    <row r="77" spans="1:9" x14ac:dyDescent="0.2">
      <c r="A77" s="204" t="s">
        <v>383</v>
      </c>
      <c r="B77" s="482" t="s">
        <v>95</v>
      </c>
      <c r="C77" s="482" t="s">
        <v>535</v>
      </c>
      <c r="D77" s="482" t="s">
        <v>97</v>
      </c>
      <c r="E77" s="482" t="s">
        <v>278</v>
      </c>
      <c r="F77" s="483">
        <v>300000</v>
      </c>
      <c r="G77" s="484" t="s">
        <v>407</v>
      </c>
      <c r="H77" s="484" t="s">
        <v>407</v>
      </c>
      <c r="I77" s="484" t="s">
        <v>389</v>
      </c>
    </row>
    <row r="78" spans="1:9" x14ac:dyDescent="0.2">
      <c r="A78" s="203"/>
      <c r="B78" s="485" t="s">
        <v>35</v>
      </c>
      <c r="C78" s="485" t="s">
        <v>35</v>
      </c>
      <c r="D78" s="485" t="s">
        <v>35</v>
      </c>
      <c r="E78" s="485" t="s">
        <v>35</v>
      </c>
      <c r="F78" s="485" t="s">
        <v>36</v>
      </c>
      <c r="G78" s="486" t="s">
        <v>381</v>
      </c>
      <c r="H78" s="486" t="s">
        <v>549</v>
      </c>
      <c r="I78" s="486" t="s">
        <v>408</v>
      </c>
    </row>
    <row r="79" spans="1:9" ht="13.5" thickBot="1" x14ac:dyDescent="0.25">
      <c r="A79" s="206"/>
      <c r="B79" s="487" t="s">
        <v>534</v>
      </c>
      <c r="C79" s="487" t="s">
        <v>99</v>
      </c>
      <c r="D79" s="487" t="s">
        <v>100</v>
      </c>
      <c r="E79" s="487" t="s">
        <v>279</v>
      </c>
      <c r="F79" s="487" t="s">
        <v>101</v>
      </c>
      <c r="G79" s="746" t="s">
        <v>601</v>
      </c>
      <c r="H79" s="488" t="s">
        <v>101</v>
      </c>
      <c r="I79" s="488" t="s">
        <v>382</v>
      </c>
    </row>
    <row r="81" spans="1:9" x14ac:dyDescent="0.2">
      <c r="A81" s="498" t="s">
        <v>333</v>
      </c>
      <c r="B81" s="514">
        <f>IF(B9="-","-",B9/B$66)</f>
        <v>0.1487944782281195</v>
      </c>
      <c r="C81" s="514">
        <f t="shared" ref="C81:I81" si="1">IF(C9="-","-",C9/C$66)</f>
        <v>0.17085678403179685</v>
      </c>
      <c r="D81" s="514">
        <f t="shared" si="1"/>
        <v>0.13931418753493374</v>
      </c>
      <c r="E81" s="514">
        <f t="shared" si="1"/>
        <v>4.6192976516026552E-2</v>
      </c>
      <c r="F81" s="514" t="str">
        <f t="shared" si="1"/>
        <v>-</v>
      </c>
      <c r="G81" s="515">
        <f t="shared" si="1"/>
        <v>0.1487944782281195</v>
      </c>
      <c r="H81" s="515">
        <f t="shared" si="1"/>
        <v>0.15727698050936523</v>
      </c>
      <c r="I81" s="515">
        <f t="shared" si="1"/>
        <v>0.15253003429891879</v>
      </c>
    </row>
    <row r="82" spans="1:9" x14ac:dyDescent="0.2">
      <c r="A82" s="478" t="s">
        <v>334</v>
      </c>
      <c r="B82" s="516">
        <f t="shared" ref="B82:I82" si="2">IF(B10="-","-",B10/B$66)</f>
        <v>0.12716740072049837</v>
      </c>
      <c r="C82" s="516">
        <f t="shared" si="2"/>
        <v>0.14427332158999315</v>
      </c>
      <c r="D82" s="516">
        <f t="shared" si="2"/>
        <v>0.12521528579881572</v>
      </c>
      <c r="E82" s="516">
        <f t="shared" si="2"/>
        <v>4.6144130731851675E-2</v>
      </c>
      <c r="F82" s="516" t="str">
        <f t="shared" si="2"/>
        <v>-</v>
      </c>
      <c r="G82" s="517">
        <f t="shared" si="2"/>
        <v>0.12716740072049837</v>
      </c>
      <c r="H82" s="517">
        <f t="shared" si="2"/>
        <v>0.13509825473671064</v>
      </c>
      <c r="I82" s="517">
        <f t="shared" si="2"/>
        <v>0.13066001987164574</v>
      </c>
    </row>
    <row r="83" spans="1:9" x14ac:dyDescent="0.2">
      <c r="A83" s="479" t="s">
        <v>335</v>
      </c>
      <c r="B83" s="518">
        <f t="shared" ref="B83:I83" si="3">IF(B11="-","-",B11/B$66)</f>
        <v>5.2150672418106714E-4</v>
      </c>
      <c r="C83" s="518">
        <f t="shared" si="3"/>
        <v>3.8436362330992357E-4</v>
      </c>
      <c r="D83" s="518">
        <f t="shared" si="3"/>
        <v>1.9460880133026961E-4</v>
      </c>
      <c r="E83" s="518" t="str">
        <f t="shared" si="3"/>
        <v>-</v>
      </c>
      <c r="F83" s="518" t="str">
        <f t="shared" si="3"/>
        <v>-</v>
      </c>
      <c r="G83" s="519">
        <f t="shared" si="3"/>
        <v>5.2150672418106714E-4</v>
      </c>
      <c r="H83" s="519">
        <f t="shared" si="3"/>
        <v>3.1822098719635496E-4</v>
      </c>
      <c r="I83" s="519">
        <f t="shared" si="3"/>
        <v>4.3198298921377358E-4</v>
      </c>
    </row>
    <row r="84" spans="1:9" x14ac:dyDescent="0.2">
      <c r="A84" s="478" t="s">
        <v>774</v>
      </c>
      <c r="B84" s="516">
        <f t="shared" ref="B84:I84" si="4">IF(B12="-","-",B12/B$66)</f>
        <v>6.2001043996607786E-6</v>
      </c>
      <c r="C84" s="516">
        <f t="shared" si="4"/>
        <v>4.0218131121160371E-5</v>
      </c>
      <c r="D84" s="516" t="str">
        <f t="shared" si="4"/>
        <v>-</v>
      </c>
      <c r="E84" s="516">
        <f t="shared" si="4"/>
        <v>4.8845784174876161E-5</v>
      </c>
      <c r="F84" s="516" t="str">
        <f t="shared" si="4"/>
        <v>-</v>
      </c>
      <c r="G84" s="517">
        <f t="shared" si="4"/>
        <v>6.2001043996607786E-6</v>
      </c>
      <c r="H84" s="517">
        <f t="shared" si="4"/>
        <v>3.0031593547059874E-5</v>
      </c>
      <c r="I84" s="517">
        <f t="shared" si="4"/>
        <v>1.6695104900768687E-5</v>
      </c>
    </row>
    <row r="85" spans="1:9" x14ac:dyDescent="0.2">
      <c r="A85" s="477" t="s">
        <v>336</v>
      </c>
      <c r="B85" s="520">
        <f t="shared" ref="B85:I85" si="5">IF(B13="-","-",B13/B$66)</f>
        <v>4.5495914362818808E-3</v>
      </c>
      <c r="C85" s="520">
        <f t="shared" si="5"/>
        <v>8.6924974161356749E-3</v>
      </c>
      <c r="D85" s="520">
        <f t="shared" si="5"/>
        <v>2.9882537239816668E-4</v>
      </c>
      <c r="E85" s="520" t="str">
        <f t="shared" si="5"/>
        <v>-</v>
      </c>
      <c r="F85" s="520" t="str">
        <f t="shared" si="5"/>
        <v>-</v>
      </c>
      <c r="G85" s="521">
        <f t="shared" si="5"/>
        <v>4.5495914362818808E-3</v>
      </c>
      <c r="H85" s="521">
        <f t="shared" si="5"/>
        <v>6.1201859691517018E-3</v>
      </c>
      <c r="I85" s="521">
        <f t="shared" si="5"/>
        <v>5.2412557405408407E-3</v>
      </c>
    </row>
    <row r="86" spans="1:9" x14ac:dyDescent="0.2">
      <c r="A86" s="478" t="s">
        <v>342</v>
      </c>
      <c r="B86" s="516">
        <f t="shared" ref="B86:I86" si="6">IF(B14="-","-",B14/B$66)</f>
        <v>6.8404866112257412E-5</v>
      </c>
      <c r="C86" s="516" t="str">
        <f t="shared" si="6"/>
        <v>-</v>
      </c>
      <c r="D86" s="516" t="str">
        <f t="shared" si="6"/>
        <v>-</v>
      </c>
      <c r="E86" s="516" t="str">
        <f t="shared" si="6"/>
        <v>-</v>
      </c>
      <c r="F86" s="516" t="str">
        <f t="shared" si="6"/>
        <v>-</v>
      </c>
      <c r="G86" s="517">
        <f t="shared" si="6"/>
        <v>6.8404866112257412E-5</v>
      </c>
      <c r="H86" s="517" t="str">
        <f t="shared" si="6"/>
        <v>-</v>
      </c>
      <c r="I86" s="517">
        <f t="shared" si="6"/>
        <v>3.8280474778408814E-5</v>
      </c>
    </row>
    <row r="87" spans="1:9" x14ac:dyDescent="0.2">
      <c r="A87" s="479" t="s">
        <v>337</v>
      </c>
      <c r="B87" s="518">
        <f t="shared" ref="B87:I87" si="7">IF(B15="-","-",B15/B$66)</f>
        <v>1.3798828349797035E-3</v>
      </c>
      <c r="C87" s="518">
        <f t="shared" si="7"/>
        <v>2.2923994675945955E-3</v>
      </c>
      <c r="D87" s="518">
        <f t="shared" si="7"/>
        <v>3.1950826763994144E-5</v>
      </c>
      <c r="E87" s="518" t="str">
        <f t="shared" si="7"/>
        <v>-</v>
      </c>
      <c r="F87" s="518" t="str">
        <f t="shared" si="7"/>
        <v>-</v>
      </c>
      <c r="G87" s="519">
        <f t="shared" si="7"/>
        <v>1.3798828349797035E-3</v>
      </c>
      <c r="H87" s="519">
        <f t="shared" si="7"/>
        <v>1.6017300106794829E-3</v>
      </c>
      <c r="I87" s="519">
        <f t="shared" si="7"/>
        <v>1.4775807249487218E-3</v>
      </c>
    </row>
    <row r="88" spans="1:9" x14ac:dyDescent="0.2">
      <c r="A88" s="478" t="s">
        <v>338</v>
      </c>
      <c r="B88" s="516">
        <f t="shared" ref="B88:I88" si="8">IF(B16="-","-",B16/B$66)</f>
        <v>1.0200199183313923E-3</v>
      </c>
      <c r="C88" s="516">
        <f t="shared" si="8"/>
        <v>1.0392118293046908E-3</v>
      </c>
      <c r="D88" s="516">
        <f t="shared" si="8"/>
        <v>1.224417104047492E-4</v>
      </c>
      <c r="E88" s="516" t="str">
        <f t="shared" si="8"/>
        <v>-</v>
      </c>
      <c r="F88" s="516" t="str">
        <f t="shared" si="8"/>
        <v>-</v>
      </c>
      <c r="G88" s="517">
        <f t="shared" si="8"/>
        <v>1.0200199183313923E-3</v>
      </c>
      <c r="H88" s="517">
        <f t="shared" si="8"/>
        <v>7.544399570286862E-4</v>
      </c>
      <c r="I88" s="517">
        <f t="shared" si="8"/>
        <v>9.0306281915131464E-4</v>
      </c>
    </row>
    <row r="89" spans="1:9" x14ac:dyDescent="0.2">
      <c r="A89" s="493" t="s">
        <v>339</v>
      </c>
      <c r="B89" s="518">
        <f t="shared" ref="B89:I89" si="9">IF(B17="-","-",B17/B$66)</f>
        <v>3.2016719109408294E-4</v>
      </c>
      <c r="C89" s="518">
        <f t="shared" si="9"/>
        <v>1.1683758972953946E-4</v>
      </c>
      <c r="D89" s="518">
        <f t="shared" si="9"/>
        <v>3.85477352836643E-5</v>
      </c>
      <c r="E89" s="518" t="str">
        <f t="shared" si="9"/>
        <v>-</v>
      </c>
      <c r="F89" s="518" t="str">
        <f t="shared" si="9"/>
        <v>-</v>
      </c>
      <c r="G89" s="519">
        <f t="shared" si="9"/>
        <v>3.2016719109408294E-4</v>
      </c>
      <c r="H89" s="519">
        <f t="shared" si="9"/>
        <v>9.132386767188907E-5</v>
      </c>
      <c r="I89" s="519">
        <f t="shared" si="9"/>
        <v>2.1938880619734667E-4</v>
      </c>
    </row>
    <row r="90" spans="1:9" x14ac:dyDescent="0.2">
      <c r="A90" s="478" t="s">
        <v>340</v>
      </c>
      <c r="B90" s="516">
        <f t="shared" ref="B90:I90" si="10">IF(B18="-","-",B18/B$66)</f>
        <v>1.6580868337676823E-3</v>
      </c>
      <c r="C90" s="516">
        <f t="shared" si="10"/>
        <v>4.4820950162772341E-3</v>
      </c>
      <c r="D90" s="516" t="str">
        <f t="shared" si="10"/>
        <v>-</v>
      </c>
      <c r="E90" s="516" t="str">
        <f t="shared" si="10"/>
        <v>-</v>
      </c>
      <c r="F90" s="516" t="str">
        <f t="shared" si="10"/>
        <v>-</v>
      </c>
      <c r="G90" s="517">
        <f t="shared" si="10"/>
        <v>1.6580868337676823E-3</v>
      </c>
      <c r="H90" s="517">
        <f t="shared" si="10"/>
        <v>3.1153067930327805E-3</v>
      </c>
      <c r="I90" s="517">
        <f t="shared" si="10"/>
        <v>2.2998228198410865E-3</v>
      </c>
    </row>
    <row r="91" spans="1:9" x14ac:dyDescent="0.2">
      <c r="A91" s="477" t="s">
        <v>341</v>
      </c>
      <c r="B91" s="520">
        <f t="shared" ref="B91:I91" si="11">IF(B19="-","-",B19/B$66)</f>
        <v>3.7080850123984418E-2</v>
      </c>
      <c r="C91" s="520">
        <f t="shared" si="11"/>
        <v>2.2411516322258733E-2</v>
      </c>
      <c r="D91" s="520">
        <f t="shared" si="11"/>
        <v>3.9257825144152856E-3</v>
      </c>
      <c r="E91" s="520" t="str">
        <f t="shared" si="11"/>
        <v>-</v>
      </c>
      <c r="F91" s="520" t="str">
        <f t="shared" si="11"/>
        <v>-</v>
      </c>
      <c r="G91" s="521">
        <f t="shared" si="11"/>
        <v>3.7080850123984418E-2</v>
      </c>
      <c r="H91" s="521">
        <f t="shared" si="11"/>
        <v>1.6607410452495117E-2</v>
      </c>
      <c r="I91" s="521">
        <f t="shared" si="11"/>
        <v>2.8064680510280167E-2</v>
      </c>
    </row>
    <row r="92" spans="1:9" x14ac:dyDescent="0.2">
      <c r="A92" s="478" t="s">
        <v>391</v>
      </c>
      <c r="B92" s="516">
        <f t="shared" ref="B92:I92" si="12">IF(B20="-","-",B20/B$66)</f>
        <v>1.5561943180636571E-3</v>
      </c>
      <c r="C92" s="516">
        <f t="shared" si="12"/>
        <v>2.4385715494025621E-3</v>
      </c>
      <c r="D92" s="516">
        <f t="shared" si="12"/>
        <v>2.5306736193793186E-6</v>
      </c>
      <c r="E92" s="516" t="str">
        <f t="shared" si="12"/>
        <v>-</v>
      </c>
      <c r="F92" s="516" t="str">
        <f t="shared" si="12"/>
        <v>-</v>
      </c>
      <c r="G92" s="517">
        <f t="shared" si="12"/>
        <v>1.5561943180636571E-3</v>
      </c>
      <c r="H92" s="517">
        <f t="shared" si="12"/>
        <v>1.6956077231065731E-3</v>
      </c>
      <c r="I92" s="517">
        <f t="shared" si="12"/>
        <v>1.6175897150857571E-3</v>
      </c>
    </row>
    <row r="93" spans="1:9" x14ac:dyDescent="0.2">
      <c r="A93" s="493" t="s">
        <v>343</v>
      </c>
      <c r="B93" s="518">
        <f t="shared" ref="B93:I93" si="13">IF(B21="-","-",B21/B$66)</f>
        <v>2.5542531123197709E-2</v>
      </c>
      <c r="C93" s="518">
        <f t="shared" si="13"/>
        <v>1.1187038496297645E-2</v>
      </c>
      <c r="D93" s="518">
        <f t="shared" si="13"/>
        <v>3.2712688201746946E-3</v>
      </c>
      <c r="E93" s="518" t="str">
        <f t="shared" si="13"/>
        <v>-</v>
      </c>
      <c r="F93" s="518" t="str">
        <f t="shared" si="13"/>
        <v>-</v>
      </c>
      <c r="G93" s="519">
        <f t="shared" si="13"/>
        <v>2.5542531123197709E-2</v>
      </c>
      <c r="H93" s="519">
        <f t="shared" si="13"/>
        <v>8.634022365750723E-3</v>
      </c>
      <c r="I93" s="519">
        <f t="shared" si="13"/>
        <v>1.8096298655788289E-2</v>
      </c>
    </row>
    <row r="94" spans="1:9" x14ac:dyDescent="0.2">
      <c r="A94" s="478" t="s">
        <v>344</v>
      </c>
      <c r="B94" s="516">
        <f t="shared" ref="B94:I94" si="14">IF(B22="-","-",B22/B$66)</f>
        <v>6.6671848359632234E-4</v>
      </c>
      <c r="C94" s="516">
        <f t="shared" si="14"/>
        <v>1.0316527120525739E-3</v>
      </c>
      <c r="D94" s="516" t="str">
        <f t="shared" si="14"/>
        <v>-</v>
      </c>
      <c r="E94" s="516" t="str">
        <f t="shared" si="14"/>
        <v>-</v>
      </c>
      <c r="F94" s="516" t="str">
        <f t="shared" si="14"/>
        <v>-</v>
      </c>
      <c r="G94" s="517">
        <f t="shared" si="14"/>
        <v>6.6671848359632234E-4</v>
      </c>
      <c r="H94" s="517">
        <f t="shared" si="14"/>
        <v>7.1705635204884774E-4</v>
      </c>
      <c r="I94" s="517">
        <f t="shared" si="14"/>
        <v>6.888864624265789E-4</v>
      </c>
    </row>
    <row r="95" spans="1:9" x14ac:dyDescent="0.2">
      <c r="A95" s="479" t="s">
        <v>345</v>
      </c>
      <c r="B95" s="518">
        <f t="shared" ref="B95:I95" si="15">IF(B23="-","-",B23/B$66)</f>
        <v>4.7838234089382662E-5</v>
      </c>
      <c r="C95" s="518">
        <f t="shared" si="15"/>
        <v>2.5053129841810544E-3</v>
      </c>
      <c r="D95" s="518">
        <f t="shared" si="15"/>
        <v>1.6578485773327125E-4</v>
      </c>
      <c r="E95" s="518" t="str">
        <f t="shared" si="15"/>
        <v>-</v>
      </c>
      <c r="F95" s="518" t="str">
        <f t="shared" si="15"/>
        <v>-</v>
      </c>
      <c r="G95" s="519">
        <f t="shared" si="15"/>
        <v>4.7838234089382662E-5</v>
      </c>
      <c r="H95" s="519">
        <f t="shared" si="15"/>
        <v>1.7848358398158425E-3</v>
      </c>
      <c r="I95" s="519">
        <f t="shared" si="15"/>
        <v>8.1278374943436176E-4</v>
      </c>
    </row>
    <row r="96" spans="1:9" x14ac:dyDescent="0.2">
      <c r="A96" s="478" t="s">
        <v>346</v>
      </c>
      <c r="B96" s="516">
        <f t="shared" ref="B96:I96" si="16">IF(B24="-","-",B24/B$66)</f>
        <v>6.821261858940793E-3</v>
      </c>
      <c r="C96" s="516">
        <f t="shared" si="16"/>
        <v>5.1761217318687701E-3</v>
      </c>
      <c r="D96" s="516">
        <f t="shared" si="16"/>
        <v>1.8982625711737476E-4</v>
      </c>
      <c r="E96" s="516" t="str">
        <f t="shared" si="16"/>
        <v>-</v>
      </c>
      <c r="F96" s="516" t="str">
        <f t="shared" si="16"/>
        <v>-</v>
      </c>
      <c r="G96" s="517">
        <f t="shared" si="16"/>
        <v>6.821261858940793E-3</v>
      </c>
      <c r="H96" s="517">
        <f t="shared" si="16"/>
        <v>3.6475048539426915E-3</v>
      </c>
      <c r="I96" s="517">
        <f t="shared" si="16"/>
        <v>5.4235908513858636E-3</v>
      </c>
    </row>
    <row r="97" spans="1:9" x14ac:dyDescent="0.2">
      <c r="A97" s="479" t="s">
        <v>347</v>
      </c>
      <c r="B97" s="518">
        <f t="shared" ref="B97:I97" si="17">IF(B25="-","-",B25/B$66)</f>
        <v>1.5851399483180733E-3</v>
      </c>
      <c r="C97" s="518">
        <f t="shared" si="17"/>
        <v>7.2822087152463443E-5</v>
      </c>
      <c r="D97" s="518">
        <f t="shared" si="17"/>
        <v>2.9636761649324411E-4</v>
      </c>
      <c r="E97" s="518" t="str">
        <f t="shared" si="17"/>
        <v>-</v>
      </c>
      <c r="F97" s="518" t="str">
        <f t="shared" si="17"/>
        <v>-</v>
      </c>
      <c r="G97" s="519">
        <f t="shared" si="17"/>
        <v>1.5851399483180733E-3</v>
      </c>
      <c r="H97" s="519">
        <f t="shared" si="17"/>
        <v>1.2838444336801531E-4</v>
      </c>
      <c r="I97" s="519">
        <f t="shared" si="17"/>
        <v>9.4360849876900003E-4</v>
      </c>
    </row>
    <row r="98" spans="1:9" x14ac:dyDescent="0.2">
      <c r="A98" s="509" t="s">
        <v>348</v>
      </c>
      <c r="B98" s="526">
        <f t="shared" ref="B98:I98" si="18">IF(B26="-","-",B26/B$66)</f>
        <v>4.5956079025528035E-2</v>
      </c>
      <c r="C98" s="526">
        <f t="shared" si="18"/>
        <v>5.3540199210657162E-2</v>
      </c>
      <c r="D98" s="526">
        <f t="shared" si="18"/>
        <v>2.8987905511870193E-2</v>
      </c>
      <c r="E98" s="526">
        <f t="shared" si="18"/>
        <v>4.2354057740479754E-2</v>
      </c>
      <c r="F98" s="526" t="str">
        <f t="shared" si="18"/>
        <v>-</v>
      </c>
      <c r="G98" s="527">
        <f t="shared" si="18"/>
        <v>4.5956079025528035E-2</v>
      </c>
      <c r="H98" s="527">
        <f t="shared" si="18"/>
        <v>4.6621676348604653E-2</v>
      </c>
      <c r="I98" s="527">
        <f t="shared" si="18"/>
        <v>4.6249197246349585E-2</v>
      </c>
    </row>
    <row r="99" spans="1:9" x14ac:dyDescent="0.2">
      <c r="A99" s="479" t="s">
        <v>392</v>
      </c>
      <c r="B99" s="518">
        <f t="shared" ref="B99:I99" si="19">IF(B27="-","-",B27/B$66)</f>
        <v>3.4413413751557165E-3</v>
      </c>
      <c r="C99" s="518">
        <f t="shared" si="19"/>
        <v>2.2814866802848234E-3</v>
      </c>
      <c r="D99" s="518">
        <f t="shared" si="19"/>
        <v>3.143525563001212E-4</v>
      </c>
      <c r="E99" s="518">
        <f t="shared" si="19"/>
        <v>1.6654666021316659E-3</v>
      </c>
      <c r="F99" s="518" t="str">
        <f t="shared" si="19"/>
        <v>-</v>
      </c>
      <c r="G99" s="519">
        <f t="shared" si="19"/>
        <v>3.4413413751557165E-3</v>
      </c>
      <c r="H99" s="519">
        <f t="shared" si="19"/>
        <v>1.7390928672745764E-3</v>
      </c>
      <c r="I99" s="519">
        <f t="shared" si="19"/>
        <v>2.6916987960198362E-3</v>
      </c>
    </row>
    <row r="100" spans="1:9" x14ac:dyDescent="0.2">
      <c r="A100" s="481" t="s">
        <v>349</v>
      </c>
      <c r="B100" s="524">
        <f t="shared" ref="B100:I100" si="20">IF(B28="-","-",B28/B$66)</f>
        <v>2.2910513290018114E-2</v>
      </c>
      <c r="C100" s="524">
        <f t="shared" si="20"/>
        <v>2.2115960991224003E-2</v>
      </c>
      <c r="D100" s="524">
        <f t="shared" si="20"/>
        <v>1.5350354155119664E-2</v>
      </c>
      <c r="E100" s="524">
        <f t="shared" si="20"/>
        <v>3.9344405961704694E-2</v>
      </c>
      <c r="F100" s="524" t="str">
        <f t="shared" si="20"/>
        <v>-</v>
      </c>
      <c r="G100" s="525">
        <f t="shared" si="20"/>
        <v>2.2910513290018114E-2</v>
      </c>
      <c r="H100" s="525">
        <f t="shared" si="20"/>
        <v>2.1073459130450951E-2</v>
      </c>
      <c r="I100" s="525">
        <f t="shared" si="20"/>
        <v>2.2101504483130342E-2</v>
      </c>
    </row>
    <row r="101" spans="1:9" x14ac:dyDescent="0.2">
      <c r="A101" s="479" t="s">
        <v>350</v>
      </c>
      <c r="B101" s="518">
        <f t="shared" ref="B101:I101" si="21">IF(B29="-","-",B29/B$66)</f>
        <v>1.7096702852061399E-2</v>
      </c>
      <c r="C101" s="518">
        <f t="shared" si="21"/>
        <v>2.7271669220076449E-2</v>
      </c>
      <c r="D101" s="518">
        <f t="shared" si="21"/>
        <v>1.3158301823122581E-2</v>
      </c>
      <c r="E101" s="518">
        <f t="shared" si="21"/>
        <v>1.344185176643396E-3</v>
      </c>
      <c r="F101" s="518" t="str">
        <f t="shared" si="21"/>
        <v>-</v>
      </c>
      <c r="G101" s="519">
        <f t="shared" si="21"/>
        <v>1.7096702852061399E-2</v>
      </c>
      <c r="H101" s="519">
        <f t="shared" si="21"/>
        <v>2.2465348418000998E-2</v>
      </c>
      <c r="I101" s="519">
        <f t="shared" si="21"/>
        <v>1.9460967098028584E-2</v>
      </c>
    </row>
    <row r="102" spans="1:9" x14ac:dyDescent="0.2">
      <c r="A102" s="503" t="s">
        <v>351</v>
      </c>
      <c r="B102" s="522">
        <f t="shared" ref="B102:I102" si="22">IF(B30="-","-",B30/B$66)</f>
        <v>0.12545110287798067</v>
      </c>
      <c r="C102" s="522">
        <f t="shared" si="22"/>
        <v>0.12985974806077552</v>
      </c>
      <c r="D102" s="522">
        <f t="shared" si="22"/>
        <v>0.13853072100731517</v>
      </c>
      <c r="E102" s="522">
        <f t="shared" si="22"/>
        <v>0.19821521314913693</v>
      </c>
      <c r="F102" s="522" t="str">
        <f t="shared" si="22"/>
        <v>-</v>
      </c>
      <c r="G102" s="523">
        <f t="shared" si="22"/>
        <v>0.12545110287798067</v>
      </c>
      <c r="H102" s="523">
        <f t="shared" si="22"/>
        <v>0.13504269595098728</v>
      </c>
      <c r="I102" s="523">
        <f t="shared" si="22"/>
        <v>0.12967508451977403</v>
      </c>
    </row>
    <row r="103" spans="1:9" x14ac:dyDescent="0.2">
      <c r="A103" s="479" t="s">
        <v>393</v>
      </c>
      <c r="B103" s="518">
        <f t="shared" ref="B103:I103" si="23">IF(B31="-","-",B31/B$66)</f>
        <v>4.2565045297471172E-3</v>
      </c>
      <c r="C103" s="518">
        <f t="shared" si="23"/>
        <v>1.2193788872209891E-3</v>
      </c>
      <c r="D103" s="518">
        <f t="shared" si="23"/>
        <v>2.0424680747051593E-4</v>
      </c>
      <c r="E103" s="518" t="str">
        <f t="shared" si="23"/>
        <v>-</v>
      </c>
      <c r="F103" s="518" t="str">
        <f t="shared" si="23"/>
        <v>-</v>
      </c>
      <c r="G103" s="519">
        <f t="shared" si="23"/>
        <v>4.2565045297471172E-3</v>
      </c>
      <c r="H103" s="519">
        <f t="shared" si="23"/>
        <v>9.0113239457391739E-4</v>
      </c>
      <c r="I103" s="519">
        <f t="shared" si="23"/>
        <v>2.77885317179657E-3</v>
      </c>
    </row>
    <row r="104" spans="1:9" x14ac:dyDescent="0.2">
      <c r="A104" s="478" t="s">
        <v>352</v>
      </c>
      <c r="B104" s="516">
        <f t="shared" ref="B104:I104" si="24">IF(B32="-","-",B32/B$66)</f>
        <v>9.8535967842368469E-2</v>
      </c>
      <c r="C104" s="516">
        <f t="shared" si="24"/>
        <v>0.11747670920677034</v>
      </c>
      <c r="D104" s="516">
        <f t="shared" si="24"/>
        <v>0.13432947252479177</v>
      </c>
      <c r="E104" s="516">
        <f t="shared" si="24"/>
        <v>0.19817713672257808</v>
      </c>
      <c r="F104" s="516" t="str">
        <f t="shared" si="24"/>
        <v>-</v>
      </c>
      <c r="G104" s="517">
        <f t="shared" si="24"/>
        <v>9.8535967842368469E-2</v>
      </c>
      <c r="H104" s="517">
        <f t="shared" si="24"/>
        <v>0.12533173447269311</v>
      </c>
      <c r="I104" s="517">
        <f t="shared" si="24"/>
        <v>0.11033638792488397</v>
      </c>
    </row>
    <row r="105" spans="1:9" x14ac:dyDescent="0.2">
      <c r="A105" s="479" t="s">
        <v>353</v>
      </c>
      <c r="B105" s="518">
        <f t="shared" ref="B105:I105" si="25">IF(B33="-","-",B33/B$66)</f>
        <v>1.7524020247390422E-2</v>
      </c>
      <c r="C105" s="518">
        <f t="shared" si="25"/>
        <v>9.0058056611453333E-3</v>
      </c>
      <c r="D105" s="518">
        <f t="shared" si="25"/>
        <v>3.5606878074079481E-3</v>
      </c>
      <c r="E105" s="518">
        <f t="shared" si="25"/>
        <v>3.8076426558855254E-5</v>
      </c>
      <c r="F105" s="518" t="str">
        <f t="shared" si="25"/>
        <v>-</v>
      </c>
      <c r="G105" s="519">
        <f t="shared" si="25"/>
        <v>1.7524020247390422E-2</v>
      </c>
      <c r="H105" s="519">
        <f t="shared" si="25"/>
        <v>7.1955088097390403E-3</v>
      </c>
      <c r="I105" s="519">
        <f t="shared" si="25"/>
        <v>1.2975511663552108E-2</v>
      </c>
    </row>
    <row r="106" spans="1:9" x14ac:dyDescent="0.2">
      <c r="A106" s="478" t="s">
        <v>646</v>
      </c>
      <c r="B106" s="516" t="str">
        <f t="shared" ref="B106:I106" si="26">IF(B34="-","-",B34/B$66)</f>
        <v>-</v>
      </c>
      <c r="C106" s="516" t="str">
        <f t="shared" si="26"/>
        <v>-</v>
      </c>
      <c r="D106" s="516" t="str">
        <f t="shared" si="26"/>
        <v>-</v>
      </c>
      <c r="E106" s="516" t="str">
        <f t="shared" si="26"/>
        <v>-</v>
      </c>
      <c r="F106" s="516" t="str">
        <f t="shared" si="26"/>
        <v>-</v>
      </c>
      <c r="G106" s="517" t="str">
        <f t="shared" si="26"/>
        <v>-</v>
      </c>
      <c r="H106" s="517" t="str">
        <f t="shared" si="26"/>
        <v>-</v>
      </c>
      <c r="I106" s="517" t="str">
        <f t="shared" si="26"/>
        <v>-</v>
      </c>
    </row>
    <row r="107" spans="1:9" x14ac:dyDescent="0.2">
      <c r="A107" s="477" t="s">
        <v>354</v>
      </c>
      <c r="B107" s="520">
        <f t="shared" ref="B107:I107" si="27">IF(B35="-","-",B35/B$66)</f>
        <v>5.7716136788605821E-2</v>
      </c>
      <c r="C107" s="520">
        <f t="shared" si="27"/>
        <v>5.9602724601226773E-2</v>
      </c>
      <c r="D107" s="520">
        <f t="shared" si="27"/>
        <v>2.3335959100230921E-2</v>
      </c>
      <c r="E107" s="520">
        <f t="shared" si="27"/>
        <v>3.0498900149585586E-2</v>
      </c>
      <c r="F107" s="520" t="str">
        <f t="shared" si="27"/>
        <v>-</v>
      </c>
      <c r="G107" s="521">
        <f t="shared" si="27"/>
        <v>5.7716136788605821E-2</v>
      </c>
      <c r="H107" s="521">
        <f t="shared" si="27"/>
        <v>4.8848078587266475E-2</v>
      </c>
      <c r="I107" s="521">
        <f t="shared" si="27"/>
        <v>5.3810788054404118E-2</v>
      </c>
    </row>
    <row r="108" spans="1:9" x14ac:dyDescent="0.2">
      <c r="A108" s="481" t="s">
        <v>394</v>
      </c>
      <c r="B108" s="524">
        <f t="shared" ref="B108:I108" si="28">IF(B36="-","-",B36/B$66)</f>
        <v>1.3162943871109426E-2</v>
      </c>
      <c r="C108" s="524">
        <f t="shared" si="28"/>
        <v>7.4102327621261878E-3</v>
      </c>
      <c r="D108" s="524">
        <f t="shared" si="28"/>
        <v>4.0740585421243083E-3</v>
      </c>
      <c r="E108" s="524" t="str">
        <f t="shared" si="28"/>
        <v>-</v>
      </c>
      <c r="F108" s="524" t="str">
        <f t="shared" si="28"/>
        <v>-</v>
      </c>
      <c r="G108" s="525">
        <f t="shared" si="28"/>
        <v>1.3162943871109426E-2</v>
      </c>
      <c r="H108" s="525">
        <f t="shared" si="28"/>
        <v>6.2195878199915421E-3</v>
      </c>
      <c r="I108" s="525">
        <f t="shared" si="28"/>
        <v>1.0105202705126454E-2</v>
      </c>
    </row>
    <row r="109" spans="1:9" x14ac:dyDescent="0.2">
      <c r="A109" s="480" t="s">
        <v>355</v>
      </c>
      <c r="B109" s="518">
        <f t="shared" ref="B109:I109" si="29">IF(B37="-","-",B37/B$66)</f>
        <v>9.6067296188243941E-3</v>
      </c>
      <c r="C109" s="518">
        <f t="shared" si="29"/>
        <v>7.1971281624558072E-3</v>
      </c>
      <c r="D109" s="518">
        <f t="shared" si="29"/>
        <v>1.9034826216733827E-3</v>
      </c>
      <c r="E109" s="518">
        <f t="shared" si="29"/>
        <v>1.6953879524810429E-2</v>
      </c>
      <c r="F109" s="518" t="str">
        <f t="shared" si="29"/>
        <v>-</v>
      </c>
      <c r="G109" s="519">
        <f t="shared" si="29"/>
        <v>9.6067296188243941E-3</v>
      </c>
      <c r="H109" s="519">
        <f t="shared" si="29"/>
        <v>6.2230578523319053E-3</v>
      </c>
      <c r="I109" s="519">
        <f t="shared" si="29"/>
        <v>8.1166155605227816E-3</v>
      </c>
    </row>
    <row r="110" spans="1:9" x14ac:dyDescent="0.2">
      <c r="A110" s="481" t="s">
        <v>596</v>
      </c>
      <c r="B110" s="516">
        <f t="shared" ref="B110:I110" si="30">IF(B38="-","-",B38/B$66)</f>
        <v>1.6939446061256004E-2</v>
      </c>
      <c r="C110" s="516">
        <f t="shared" si="30"/>
        <v>2.5871643947881186E-2</v>
      </c>
      <c r="D110" s="516">
        <f t="shared" si="30"/>
        <v>6.2825388062607507E-3</v>
      </c>
      <c r="E110" s="516">
        <f t="shared" si="30"/>
        <v>2.7945821505121187E-3</v>
      </c>
      <c r="F110" s="516" t="str">
        <f t="shared" si="30"/>
        <v>-</v>
      </c>
      <c r="G110" s="517">
        <f t="shared" si="30"/>
        <v>1.6939446061256004E-2</v>
      </c>
      <c r="H110" s="517">
        <f t="shared" si="30"/>
        <v>1.9749696381174516E-2</v>
      </c>
      <c r="I110" s="517">
        <f t="shared" si="30"/>
        <v>1.8177034620741439E-2</v>
      </c>
    </row>
    <row r="111" spans="1:9" x14ac:dyDescent="0.2">
      <c r="A111" s="480" t="s">
        <v>356</v>
      </c>
      <c r="B111" s="528">
        <f t="shared" ref="B111:I111" si="31">IF(B39="-","-",B39/B$66)</f>
        <v>3.7011080349175035E-5</v>
      </c>
      <c r="C111" s="528">
        <f t="shared" si="31"/>
        <v>0</v>
      </c>
      <c r="D111" s="528" t="str">
        <f t="shared" si="31"/>
        <v>-</v>
      </c>
      <c r="E111" s="528">
        <f t="shared" si="31"/>
        <v>2.1657522150213648E-3</v>
      </c>
      <c r="F111" s="528" t="str">
        <f t="shared" si="31"/>
        <v>-</v>
      </c>
      <c r="G111" s="529">
        <f t="shared" si="31"/>
        <v>3.7011080349175035E-5</v>
      </c>
      <c r="H111" s="529">
        <f t="shared" si="31"/>
        <v>9.2124124886938899E-5</v>
      </c>
      <c r="I111" s="529">
        <f t="shared" si="31"/>
        <v>6.128196943193803E-5</v>
      </c>
    </row>
    <row r="112" spans="1:9" s="7" customFormat="1" x14ac:dyDescent="0.2">
      <c r="A112" s="481" t="s">
        <v>357</v>
      </c>
      <c r="B112" s="524">
        <f t="shared" ref="B112:I112" si="32">IF(B40="-","-",B40/B$66)</f>
        <v>1.4679172316212868E-3</v>
      </c>
      <c r="C112" s="524">
        <f t="shared" si="32"/>
        <v>5.4189494671780993E-3</v>
      </c>
      <c r="D112" s="524">
        <f t="shared" si="32"/>
        <v>1.9692072180627883E-5</v>
      </c>
      <c r="E112" s="524" t="str">
        <f t="shared" si="32"/>
        <v>-</v>
      </c>
      <c r="F112" s="524" t="str">
        <f t="shared" si="32"/>
        <v>-</v>
      </c>
      <c r="G112" s="525">
        <f t="shared" si="32"/>
        <v>1.4679172316212868E-3</v>
      </c>
      <c r="H112" s="525">
        <f t="shared" si="32"/>
        <v>3.7716415185067719E-3</v>
      </c>
      <c r="I112" s="525">
        <f t="shared" si="32"/>
        <v>2.482439966036996E-3</v>
      </c>
    </row>
    <row r="113" spans="1:9" x14ac:dyDescent="0.2">
      <c r="A113" s="480" t="s">
        <v>358</v>
      </c>
      <c r="B113" s="528">
        <f t="shared" ref="B113:I113" si="33">IF(B41="-","-",B41/B$66)</f>
        <v>1.0328092279682526E-2</v>
      </c>
      <c r="C113" s="528">
        <f t="shared" si="33"/>
        <v>1.1764744194225501E-2</v>
      </c>
      <c r="D113" s="528">
        <f t="shared" si="33"/>
        <v>1.0875895864359017E-2</v>
      </c>
      <c r="E113" s="528">
        <f t="shared" si="33"/>
        <v>8.5847127195797929E-3</v>
      </c>
      <c r="F113" s="528" t="str">
        <f t="shared" si="33"/>
        <v>-</v>
      </c>
      <c r="G113" s="529">
        <f t="shared" si="33"/>
        <v>1.0328092279682526E-2</v>
      </c>
      <c r="H113" s="529">
        <f t="shared" si="33"/>
        <v>1.1396235640934702E-2</v>
      </c>
      <c r="I113" s="529">
        <f t="shared" si="33"/>
        <v>1.0798485746748741E-2</v>
      </c>
    </row>
    <row r="114" spans="1:9" x14ac:dyDescent="0.2">
      <c r="A114" s="481" t="s">
        <v>386</v>
      </c>
      <c r="B114" s="524" t="str">
        <f t="shared" ref="B114:I114" si="34">IF(B42="-","-",B42/B$66)</f>
        <v>-</v>
      </c>
      <c r="C114" s="524" t="str">
        <f t="shared" si="34"/>
        <v>-</v>
      </c>
      <c r="D114" s="524" t="str">
        <f t="shared" si="34"/>
        <v>-</v>
      </c>
      <c r="E114" s="524" t="str">
        <f t="shared" si="34"/>
        <v>-</v>
      </c>
      <c r="F114" s="524" t="str">
        <f t="shared" si="34"/>
        <v>-</v>
      </c>
      <c r="G114" s="525" t="str">
        <f t="shared" si="34"/>
        <v>-</v>
      </c>
      <c r="H114" s="525" t="str">
        <f t="shared" si="34"/>
        <v>-</v>
      </c>
      <c r="I114" s="525" t="str">
        <f t="shared" si="34"/>
        <v>-</v>
      </c>
    </row>
    <row r="115" spans="1:9" x14ac:dyDescent="0.2">
      <c r="A115" s="506" t="s">
        <v>409</v>
      </c>
      <c r="B115" s="530">
        <f t="shared" ref="B115:I115" si="35">IF(B43="-","-",B43/B$66)</f>
        <v>1.2058645933673444E-2</v>
      </c>
      <c r="C115" s="530">
        <f t="shared" si="35"/>
        <v>1.664160390710108E-2</v>
      </c>
      <c r="D115" s="530">
        <f t="shared" si="35"/>
        <v>1.7872929618916969E-2</v>
      </c>
      <c r="E115" s="530">
        <f t="shared" si="35"/>
        <v>2.4162628201661221E-2</v>
      </c>
      <c r="F115" s="530" t="str">
        <f t="shared" si="35"/>
        <v>-</v>
      </c>
      <c r="G115" s="531">
        <f t="shared" si="35"/>
        <v>1.2058645933673444E-2</v>
      </c>
      <c r="H115" s="531">
        <f t="shared" si="35"/>
        <v>1.7284632904265729E-2</v>
      </c>
      <c r="I115" s="531">
        <f t="shared" si="35"/>
        <v>1.4360085655276101E-2</v>
      </c>
    </row>
    <row r="116" spans="1:9" x14ac:dyDescent="0.2">
      <c r="A116" s="481" t="s">
        <v>395</v>
      </c>
      <c r="B116" s="524">
        <f t="shared" ref="B116:I116" si="36">IF(B44="-","-",B44/B$66)</f>
        <v>4.1987195567422782E-3</v>
      </c>
      <c r="C116" s="524">
        <f t="shared" si="36"/>
        <v>1.0088887251691905E-2</v>
      </c>
      <c r="D116" s="524">
        <f t="shared" si="36"/>
        <v>7.1578644969854891E-3</v>
      </c>
      <c r="E116" s="524">
        <f t="shared" si="36"/>
        <v>2.4162628201661221E-2</v>
      </c>
      <c r="F116" s="524" t="str">
        <f t="shared" si="36"/>
        <v>-</v>
      </c>
      <c r="G116" s="525">
        <f t="shared" si="36"/>
        <v>4.1987195567422782E-3</v>
      </c>
      <c r="H116" s="525">
        <f t="shared" si="36"/>
        <v>9.9184160617669433E-3</v>
      </c>
      <c r="I116" s="525">
        <f t="shared" si="36"/>
        <v>6.7175814329615427E-3</v>
      </c>
    </row>
    <row r="117" spans="1:9" x14ac:dyDescent="0.2">
      <c r="A117" s="480" t="s">
        <v>467</v>
      </c>
      <c r="B117" s="528">
        <f t="shared" ref="B117:I117" si="37">IF(B45="-","-",B45/B$66)</f>
        <v>6.171121568779964E-3</v>
      </c>
      <c r="C117" s="528">
        <f t="shared" si="37"/>
        <v>5.8908518137988494E-3</v>
      </c>
      <c r="D117" s="528">
        <f t="shared" si="37"/>
        <v>1.0715065121931478E-2</v>
      </c>
      <c r="E117" s="528" t="str">
        <f t="shared" si="37"/>
        <v>-</v>
      </c>
      <c r="F117" s="528" t="str">
        <f t="shared" si="37"/>
        <v>-</v>
      </c>
      <c r="G117" s="529">
        <f t="shared" si="37"/>
        <v>6.171121568779964E-3</v>
      </c>
      <c r="H117" s="529">
        <f t="shared" si="37"/>
        <v>6.9061826231400962E-3</v>
      </c>
      <c r="I117" s="529">
        <f t="shared" si="37"/>
        <v>6.494831003302495E-3</v>
      </c>
    </row>
    <row r="118" spans="1:9" x14ac:dyDescent="0.2">
      <c r="A118" s="509" t="s">
        <v>359</v>
      </c>
      <c r="B118" s="526">
        <f t="shared" ref="B118:I118" si="38">IF(B46="-","-",B46/B$66)</f>
        <v>0.13350669303528556</v>
      </c>
      <c r="C118" s="526">
        <f t="shared" si="38"/>
        <v>0.17244449337610812</v>
      </c>
      <c r="D118" s="526">
        <f t="shared" si="38"/>
        <v>0.28939077236703603</v>
      </c>
      <c r="E118" s="526">
        <f t="shared" si="38"/>
        <v>5.203785352467051E-2</v>
      </c>
      <c r="F118" s="526" t="str">
        <f t="shared" si="38"/>
        <v>-</v>
      </c>
      <c r="G118" s="527">
        <f t="shared" si="38"/>
        <v>0.13350669303528556</v>
      </c>
      <c r="H118" s="527">
        <f t="shared" si="38"/>
        <v>0.19801033725673145</v>
      </c>
      <c r="I118" s="527">
        <f t="shared" si="38"/>
        <v>0.16191304955213903</v>
      </c>
    </row>
    <row r="119" spans="1:9" x14ac:dyDescent="0.2">
      <c r="A119" s="480" t="s">
        <v>396</v>
      </c>
      <c r="B119" s="528">
        <f t="shared" ref="B119:I119" si="39">IF(B47="-","-",B47/B$66)</f>
        <v>2.4868365428488193E-2</v>
      </c>
      <c r="C119" s="528">
        <f t="shared" si="39"/>
        <v>3.3340414526962556E-2</v>
      </c>
      <c r="D119" s="528">
        <f t="shared" si="39"/>
        <v>8.8442178956825185E-2</v>
      </c>
      <c r="E119" s="528">
        <f t="shared" si="39"/>
        <v>8.6993124439900798E-3</v>
      </c>
      <c r="F119" s="528" t="str">
        <f t="shared" si="39"/>
        <v>-</v>
      </c>
      <c r="G119" s="529">
        <f t="shared" si="39"/>
        <v>2.4868365428488193E-2</v>
      </c>
      <c r="H119" s="529">
        <f t="shared" si="39"/>
        <v>4.675136529002083E-2</v>
      </c>
      <c r="I119" s="529">
        <f t="shared" si="39"/>
        <v>3.4505282906265144E-2</v>
      </c>
    </row>
    <row r="120" spans="1:9" x14ac:dyDescent="0.2">
      <c r="A120" s="533" t="s">
        <v>360</v>
      </c>
      <c r="B120" s="541">
        <f t="shared" ref="B120:I120" si="40">IF(B48="-","-",B48/B$66)</f>
        <v>7.2380435054363902E-3</v>
      </c>
      <c r="C120" s="541">
        <f t="shared" si="40"/>
        <v>8.4083989733954451E-3</v>
      </c>
      <c r="D120" s="541">
        <f t="shared" si="40"/>
        <v>5.9091615047465974E-3</v>
      </c>
      <c r="E120" s="541" t="str">
        <f t="shared" si="40"/>
        <v>-</v>
      </c>
      <c r="F120" s="541" t="str">
        <f t="shared" si="40"/>
        <v>-</v>
      </c>
      <c r="G120" s="542">
        <f t="shared" si="40"/>
        <v>7.2380435054363902E-3</v>
      </c>
      <c r="H120" s="542">
        <f t="shared" si="40"/>
        <v>7.3949157995583346E-3</v>
      </c>
      <c r="I120" s="542">
        <f t="shared" si="40"/>
        <v>7.3071270149771533E-3</v>
      </c>
    </row>
    <row r="121" spans="1:9" s="47" customFormat="1" x14ac:dyDescent="0.2">
      <c r="A121" s="480" t="s">
        <v>361</v>
      </c>
      <c r="B121" s="528">
        <f t="shared" ref="B121:I121" si="41">IF(B49="-","-",B49/B$66)</f>
        <v>3.5512117423366255E-2</v>
      </c>
      <c r="C121" s="528">
        <f t="shared" si="41"/>
        <v>3.5795814342535641E-2</v>
      </c>
      <c r="D121" s="528">
        <f t="shared" si="41"/>
        <v>5.5066364191977128E-2</v>
      </c>
      <c r="E121" s="528">
        <f t="shared" si="41"/>
        <v>7.4406470801599006E-5</v>
      </c>
      <c r="F121" s="528" t="str">
        <f t="shared" si="41"/>
        <v>-</v>
      </c>
      <c r="G121" s="529">
        <f t="shared" si="41"/>
        <v>3.5512117423366255E-2</v>
      </c>
      <c r="H121" s="529">
        <f t="shared" si="41"/>
        <v>3.9333073200589964E-2</v>
      </c>
      <c r="I121" s="529">
        <f t="shared" si="41"/>
        <v>3.7194804230762234E-2</v>
      </c>
    </row>
    <row r="122" spans="1:9" s="7" customFormat="1" x14ac:dyDescent="0.2">
      <c r="A122" s="478" t="s">
        <v>362</v>
      </c>
      <c r="B122" s="516">
        <f t="shared" ref="B122:I122" si="42">IF(B50="-","-",B50/B$66)</f>
        <v>6.5009440938827183E-3</v>
      </c>
      <c r="C122" s="516">
        <f t="shared" si="42"/>
        <v>6.8853032403688001E-3</v>
      </c>
      <c r="D122" s="516">
        <f t="shared" si="42"/>
        <v>5.7671392433715661E-3</v>
      </c>
      <c r="E122" s="516" t="str">
        <f t="shared" si="42"/>
        <v>-</v>
      </c>
      <c r="F122" s="516" t="str">
        <f t="shared" si="42"/>
        <v>-</v>
      </c>
      <c r="G122" s="517">
        <f t="shared" si="42"/>
        <v>6.5009440938827183E-3</v>
      </c>
      <c r="H122" s="517">
        <f t="shared" si="42"/>
        <v>6.2990113788944837E-3</v>
      </c>
      <c r="I122" s="517">
        <f t="shared" si="42"/>
        <v>6.4120162048491459E-3</v>
      </c>
    </row>
    <row r="123" spans="1:9" x14ac:dyDescent="0.2">
      <c r="A123" s="479" t="s">
        <v>363</v>
      </c>
      <c r="B123" s="518">
        <f t="shared" ref="B123:I123" si="43">IF(B51="-","-",B51/B$66)</f>
        <v>7.3903030120956597E-4</v>
      </c>
      <c r="C123" s="518">
        <f t="shared" si="43"/>
        <v>2.7898356961415195E-3</v>
      </c>
      <c r="D123" s="518">
        <f t="shared" si="43"/>
        <v>2.8016916069055599E-3</v>
      </c>
      <c r="E123" s="518" t="str">
        <f t="shared" si="43"/>
        <v>-</v>
      </c>
      <c r="F123" s="518" t="str">
        <f t="shared" si="43"/>
        <v>-</v>
      </c>
      <c r="G123" s="519">
        <f t="shared" si="43"/>
        <v>7.3903030120956597E-4</v>
      </c>
      <c r="H123" s="519">
        <f t="shared" si="43"/>
        <v>2.6742750245344117E-3</v>
      </c>
      <c r="I123" s="519">
        <f t="shared" si="43"/>
        <v>1.5912806248321203E-3</v>
      </c>
    </row>
    <row r="124" spans="1:9" x14ac:dyDescent="0.2">
      <c r="A124" s="478" t="s">
        <v>364</v>
      </c>
      <c r="B124" s="516">
        <f t="shared" ref="B124:I124" si="44">IF(B52="-","-",B52/B$66)</f>
        <v>4.5289902608202086E-2</v>
      </c>
      <c r="C124" s="516">
        <f t="shared" si="44"/>
        <v>7.1549174234128959E-2</v>
      </c>
      <c r="D124" s="516">
        <f t="shared" si="44"/>
        <v>0.11143104115768762</v>
      </c>
      <c r="E124" s="516">
        <f t="shared" si="44"/>
        <v>4.3264134609878831E-2</v>
      </c>
      <c r="F124" s="516" t="str">
        <f t="shared" si="44"/>
        <v>-</v>
      </c>
      <c r="G124" s="517">
        <f t="shared" si="44"/>
        <v>4.5289902608202086E-2</v>
      </c>
      <c r="H124" s="517">
        <f t="shared" si="44"/>
        <v>8.0811311839907224E-2</v>
      </c>
      <c r="I124" s="517">
        <f t="shared" si="44"/>
        <v>6.0932953907061743E-2</v>
      </c>
    </row>
    <row r="125" spans="1:9" x14ac:dyDescent="0.2">
      <c r="A125" s="477" t="s">
        <v>365</v>
      </c>
      <c r="B125" s="520">
        <f t="shared" ref="B125:I125" si="45">IF(B53="-","-",B53/B$66)</f>
        <v>0.11849667074809798</v>
      </c>
      <c r="C125" s="520">
        <f t="shared" si="45"/>
        <v>0.13608094690101649</v>
      </c>
      <c r="D125" s="520">
        <f t="shared" si="45"/>
        <v>0.18994111538547603</v>
      </c>
      <c r="E125" s="520">
        <f t="shared" si="45"/>
        <v>0.39459807434360106</v>
      </c>
      <c r="F125" s="520" t="str">
        <f t="shared" si="45"/>
        <v>-</v>
      </c>
      <c r="G125" s="521">
        <f t="shared" si="45"/>
        <v>0.11849667074809798</v>
      </c>
      <c r="H125" s="521">
        <f t="shared" si="45"/>
        <v>0.16121073320464219</v>
      </c>
      <c r="I125" s="521">
        <f t="shared" si="45"/>
        <v>0.13730724959378607</v>
      </c>
    </row>
    <row r="126" spans="1:9" x14ac:dyDescent="0.2">
      <c r="A126" s="478" t="s">
        <v>366</v>
      </c>
      <c r="B126" s="516">
        <f t="shared" ref="B126:I126" si="46">IF(B54="-","-",B54/B$66)</f>
        <v>3.7323742756757936E-5</v>
      </c>
      <c r="C126" s="516">
        <f t="shared" si="46"/>
        <v>1.1517289981197814E-4</v>
      </c>
      <c r="D126" s="516">
        <f t="shared" si="46"/>
        <v>1.2867831962945688E-5</v>
      </c>
      <c r="E126" s="516" t="str">
        <f t="shared" si="46"/>
        <v>-</v>
      </c>
      <c r="F126" s="516" t="str">
        <f t="shared" si="46"/>
        <v>-</v>
      </c>
      <c r="G126" s="517">
        <f t="shared" si="46"/>
        <v>3.7323742756757936E-5</v>
      </c>
      <c r="H126" s="517">
        <f t="shared" si="46"/>
        <v>8.3428221590912179E-5</v>
      </c>
      <c r="I126" s="517">
        <f t="shared" si="46"/>
        <v>5.7627405913341522E-5</v>
      </c>
    </row>
    <row r="127" spans="1:9" s="7" customFormat="1" x14ac:dyDescent="0.2">
      <c r="A127" s="479" t="s">
        <v>367</v>
      </c>
      <c r="B127" s="518">
        <f t="shared" ref="B127:I127" si="47">IF(B55="-","-",B55/B$66)</f>
        <v>2.7062800264911332E-3</v>
      </c>
      <c r="C127" s="518">
        <f t="shared" si="47"/>
        <v>8.1024441884204618E-3</v>
      </c>
      <c r="D127" s="518">
        <f t="shared" si="47"/>
        <v>3.370426188642494E-2</v>
      </c>
      <c r="E127" s="518">
        <f t="shared" si="47"/>
        <v>0.23933193255831356</v>
      </c>
      <c r="F127" s="518" t="str">
        <f t="shared" si="47"/>
        <v>-</v>
      </c>
      <c r="G127" s="519">
        <f t="shared" si="47"/>
        <v>2.7062800264911332E-3</v>
      </c>
      <c r="H127" s="519">
        <f t="shared" si="47"/>
        <v>2.4656306352922822E-2</v>
      </c>
      <c r="I127" s="519">
        <f t="shared" si="47"/>
        <v>1.2372714881060959E-2</v>
      </c>
    </row>
    <row r="128" spans="1:9" s="47" customFormat="1" x14ac:dyDescent="0.2">
      <c r="A128" s="478" t="s">
        <v>368</v>
      </c>
      <c r="B128" s="516">
        <f t="shared" ref="B128:I128" si="48">IF(B56="-","-",B56/B$66)</f>
        <v>0.11125751653824485</v>
      </c>
      <c r="C128" s="516">
        <f t="shared" si="48"/>
        <v>0.12320926487902116</v>
      </c>
      <c r="D128" s="516">
        <f t="shared" si="48"/>
        <v>0.14123170038272406</v>
      </c>
      <c r="E128" s="516">
        <f t="shared" si="48"/>
        <v>0.15526614178528747</v>
      </c>
      <c r="F128" s="516" t="str">
        <f t="shared" si="48"/>
        <v>-</v>
      </c>
      <c r="G128" s="517">
        <f t="shared" si="48"/>
        <v>0.11125751653824485</v>
      </c>
      <c r="H128" s="517">
        <f t="shared" si="48"/>
        <v>0.12930207952003547</v>
      </c>
      <c r="I128" s="517">
        <f t="shared" si="48"/>
        <v>0.11920404925043059</v>
      </c>
    </row>
    <row r="129" spans="1:9" x14ac:dyDescent="0.2">
      <c r="A129" s="479" t="s">
        <v>369</v>
      </c>
      <c r="B129" s="518">
        <f t="shared" ref="B129:I129" si="49">IF(B57="-","-",B57/B$66)</f>
        <v>4.4955504406052381E-3</v>
      </c>
      <c r="C129" s="518">
        <f t="shared" si="49"/>
        <v>4.6540633144147268E-3</v>
      </c>
      <c r="D129" s="518">
        <f t="shared" si="49"/>
        <v>1.4992280995086775E-2</v>
      </c>
      <c r="E129" s="518" t="str">
        <f t="shared" si="49"/>
        <v>-</v>
      </c>
      <c r="F129" s="518" t="str">
        <f t="shared" si="49"/>
        <v>-</v>
      </c>
      <c r="G129" s="519">
        <f t="shared" si="49"/>
        <v>4.4955504406052381E-3</v>
      </c>
      <c r="H129" s="519">
        <f t="shared" si="49"/>
        <v>7.1689179845554228E-3</v>
      </c>
      <c r="I129" s="519">
        <f t="shared" si="49"/>
        <v>5.6728585520496415E-3</v>
      </c>
    </row>
    <row r="130" spans="1:9" x14ac:dyDescent="0.2">
      <c r="A130" s="478" t="s">
        <v>387</v>
      </c>
      <c r="B130" s="516" t="str">
        <f t="shared" ref="B130:I130" si="50">IF(B58="-","-",B58/B$66)</f>
        <v>-</v>
      </c>
      <c r="C130" s="516" t="str">
        <f t="shared" si="50"/>
        <v>-</v>
      </c>
      <c r="D130" s="516" t="str">
        <f t="shared" si="50"/>
        <v>-</v>
      </c>
      <c r="E130" s="516" t="str">
        <f t="shared" si="50"/>
        <v>-</v>
      </c>
      <c r="F130" s="516" t="str">
        <f t="shared" si="50"/>
        <v>-</v>
      </c>
      <c r="G130" s="517" t="str">
        <f t="shared" si="50"/>
        <v>-</v>
      </c>
      <c r="H130" s="517" t="str">
        <f t="shared" si="50"/>
        <v>-</v>
      </c>
      <c r="I130" s="517" t="str">
        <f t="shared" si="50"/>
        <v>-</v>
      </c>
    </row>
    <row r="131" spans="1:9" x14ac:dyDescent="0.2">
      <c r="A131" s="477" t="s">
        <v>370</v>
      </c>
      <c r="B131" s="520">
        <f t="shared" ref="B131:I131" si="51">IF(B59="-","-",B59/B$66)</f>
        <v>0.12034556490903602</v>
      </c>
      <c r="C131" s="520">
        <f t="shared" si="51"/>
        <v>0.15098356033852564</v>
      </c>
      <c r="D131" s="520">
        <f t="shared" si="51"/>
        <v>0.11480585313239081</v>
      </c>
      <c r="E131" s="520">
        <f t="shared" si="51"/>
        <v>0.19674237780853998</v>
      </c>
      <c r="F131" s="520" t="str">
        <f t="shared" si="51"/>
        <v>-</v>
      </c>
      <c r="G131" s="521">
        <f t="shared" si="51"/>
        <v>0.12034556490903602</v>
      </c>
      <c r="H131" s="521">
        <f t="shared" si="51"/>
        <v>0.14343669968017692</v>
      </c>
      <c r="I131" s="521">
        <f t="shared" si="51"/>
        <v>0.13051452531871743</v>
      </c>
    </row>
    <row r="132" spans="1:9" s="7" customFormat="1" x14ac:dyDescent="0.2">
      <c r="A132" s="478" t="s">
        <v>468</v>
      </c>
      <c r="B132" s="516">
        <f t="shared" ref="B132:I132" si="52">IF(B60="-","-",B60/B$66)</f>
        <v>2.5790131406668964E-4</v>
      </c>
      <c r="C132" s="516">
        <f t="shared" si="52"/>
        <v>2.5443878554950177E-3</v>
      </c>
      <c r="D132" s="516" t="str">
        <f t="shared" si="52"/>
        <v>-</v>
      </c>
      <c r="E132" s="516" t="str">
        <f t="shared" si="52"/>
        <v>-</v>
      </c>
      <c r="F132" s="516" t="str">
        <f t="shared" si="52"/>
        <v>-</v>
      </c>
      <c r="G132" s="517">
        <f t="shared" si="52"/>
        <v>2.5790131406668964E-4</v>
      </c>
      <c r="H132" s="517">
        <f t="shared" si="52"/>
        <v>1.7684919087050991E-3</v>
      </c>
      <c r="I132" s="517">
        <f t="shared" si="52"/>
        <v>9.2314086125734867E-4</v>
      </c>
    </row>
    <row r="133" spans="1:9" s="7" customFormat="1" x14ac:dyDescent="0.2">
      <c r="A133" s="782" t="s">
        <v>371</v>
      </c>
      <c r="B133" s="788">
        <f t="shared" ref="B133:I133" si="53">IF(B61="-","-",B61/B$66)</f>
        <v>7.9362071470893927E-2</v>
      </c>
      <c r="C133" s="788">
        <f t="shared" si="53"/>
        <v>0.10541692139553145</v>
      </c>
      <c r="D133" s="788">
        <f t="shared" si="53"/>
        <v>8.0265902766964325E-2</v>
      </c>
      <c r="E133" s="788">
        <f t="shared" si="53"/>
        <v>0.17663516686894712</v>
      </c>
      <c r="F133" s="788" t="str">
        <f t="shared" si="53"/>
        <v>-</v>
      </c>
      <c r="G133" s="789">
        <f t="shared" si="53"/>
        <v>7.9362071470893927E-2</v>
      </c>
      <c r="H133" s="789">
        <f t="shared" si="53"/>
        <v>0.10184650719499556</v>
      </c>
      <c r="I133" s="789">
        <f t="shared" si="53"/>
        <v>8.926385150082386E-2</v>
      </c>
    </row>
    <row r="134" spans="1:9" s="7" customFormat="1" x14ac:dyDescent="0.2">
      <c r="A134" s="478" t="s">
        <v>372</v>
      </c>
      <c r="B134" s="516">
        <f t="shared" ref="B134:I134" si="54">IF(B62="-","-",B62/B$66)</f>
        <v>4.4563781810081813E-4</v>
      </c>
      <c r="C134" s="516">
        <f t="shared" si="54"/>
        <v>1.1443609639515867E-4</v>
      </c>
      <c r="D134" s="516">
        <f t="shared" si="54"/>
        <v>9.6358615015858283E-5</v>
      </c>
      <c r="E134" s="516" t="str">
        <f t="shared" si="54"/>
        <v>-</v>
      </c>
      <c r="F134" s="516" t="str">
        <f t="shared" si="54"/>
        <v>-</v>
      </c>
      <c r="G134" s="517">
        <f t="shared" si="54"/>
        <v>4.4563781810081813E-4</v>
      </c>
      <c r="H134" s="517">
        <f t="shared" si="54"/>
        <v>1.0482469087093648E-4</v>
      </c>
      <c r="I134" s="517">
        <f t="shared" si="54"/>
        <v>2.9554925564253729E-4</v>
      </c>
    </row>
    <row r="135" spans="1:9" s="7" customFormat="1" x14ac:dyDescent="0.2">
      <c r="A135" s="782" t="s">
        <v>373</v>
      </c>
      <c r="B135" s="788">
        <f t="shared" ref="B135:I135" si="55">IF(B63="-","-",B63/B$66)</f>
        <v>2.2852590143258081E-2</v>
      </c>
      <c r="C135" s="788">
        <f t="shared" si="55"/>
        <v>2.7355863989418635E-2</v>
      </c>
      <c r="D135" s="788">
        <f t="shared" si="55"/>
        <v>1.124757032277674E-2</v>
      </c>
      <c r="E135" s="788">
        <f t="shared" si="55"/>
        <v>1.9535297191404455E-2</v>
      </c>
      <c r="F135" s="788" t="str">
        <f t="shared" si="55"/>
        <v>-</v>
      </c>
      <c r="G135" s="789">
        <f t="shared" si="55"/>
        <v>2.2852590143258081E-2</v>
      </c>
      <c r="H135" s="789">
        <f t="shared" si="55"/>
        <v>2.2796268845643779E-2</v>
      </c>
      <c r="I135" s="789">
        <f t="shared" si="55"/>
        <v>2.282778714781164E-2</v>
      </c>
    </row>
    <row r="136" spans="1:9" s="7" customFormat="1" x14ac:dyDescent="0.2">
      <c r="A136" s="478" t="s">
        <v>374</v>
      </c>
      <c r="B136" s="516">
        <f t="shared" ref="B136:I136" si="56">IF(B64="-","-",B64/B$66)</f>
        <v>1.0086352866327352E-2</v>
      </c>
      <c r="C136" s="516">
        <f t="shared" si="56"/>
        <v>9.5267111027031674E-3</v>
      </c>
      <c r="D136" s="516">
        <f t="shared" si="56"/>
        <v>1.8711762138194792E-2</v>
      </c>
      <c r="E136" s="516">
        <f t="shared" si="56"/>
        <v>5.7194020852651588E-4</v>
      </c>
      <c r="F136" s="516" t="str">
        <f t="shared" si="56"/>
        <v>-</v>
      </c>
      <c r="G136" s="517">
        <f t="shared" si="56"/>
        <v>1.0086352866327352E-2</v>
      </c>
      <c r="H136" s="517">
        <f t="shared" si="56"/>
        <v>1.1556028210302669E-2</v>
      </c>
      <c r="I136" s="517">
        <f t="shared" si="56"/>
        <v>1.0733573997220955E-2</v>
      </c>
    </row>
    <row r="137" spans="1:9" s="7" customFormat="1" x14ac:dyDescent="0.2">
      <c r="A137" s="785" t="s">
        <v>375</v>
      </c>
      <c r="B137" s="793">
        <f t="shared" ref="B137:I137" si="57">IF(B65="-","-",B65/B$66)</f>
        <v>0.19604418689340677</v>
      </c>
      <c r="C137" s="793">
        <f t="shared" si="57"/>
        <v>7.8885925834397963E-2</v>
      </c>
      <c r="D137" s="793">
        <f t="shared" si="57"/>
        <v>5.3595948455016681E-2</v>
      </c>
      <c r="E137" s="793">
        <f t="shared" si="57"/>
        <v>1.5197918566298443E-2</v>
      </c>
      <c r="F137" s="793" t="str">
        <f t="shared" si="57"/>
        <v>-</v>
      </c>
      <c r="G137" s="794">
        <f t="shared" si="57"/>
        <v>0.19604418689340677</v>
      </c>
      <c r="H137" s="794">
        <f t="shared" si="57"/>
        <v>6.9540569136313166E-2</v>
      </c>
      <c r="I137" s="794">
        <f t="shared" si="57"/>
        <v>0.14033404950981387</v>
      </c>
    </row>
    <row r="138" spans="1:9" x14ac:dyDescent="0.2">
      <c r="A138" s="790" t="s">
        <v>377</v>
      </c>
      <c r="B138" s="791">
        <f t="shared" ref="B138:I138" si="58">IF(B66="-","-",B66/B$66)</f>
        <v>1</v>
      </c>
      <c r="C138" s="791">
        <f t="shared" si="58"/>
        <v>1</v>
      </c>
      <c r="D138" s="791">
        <f t="shared" si="58"/>
        <v>1</v>
      </c>
      <c r="E138" s="791">
        <f t="shared" si="58"/>
        <v>1</v>
      </c>
      <c r="F138" s="791" t="str">
        <f t="shared" si="58"/>
        <v>-</v>
      </c>
      <c r="G138" s="791">
        <f t="shared" si="58"/>
        <v>1</v>
      </c>
      <c r="H138" s="791">
        <f t="shared" si="58"/>
        <v>1</v>
      </c>
      <c r="I138" s="791">
        <f t="shared" si="58"/>
        <v>1</v>
      </c>
    </row>
    <row r="139" spans="1:9" x14ac:dyDescent="0.2">
      <c r="A139" s="513" t="s">
        <v>597</v>
      </c>
      <c r="B139" s="3"/>
      <c r="C139" s="212"/>
      <c r="D139" s="3"/>
      <c r="E139" s="3"/>
      <c r="F139" s="212"/>
      <c r="G139" s="3"/>
      <c r="H139" s="3"/>
      <c r="I139" s="3"/>
    </row>
    <row r="140" spans="1:9" x14ac:dyDescent="0.2">
      <c r="A140" s="745" t="s">
        <v>598</v>
      </c>
      <c r="B140" s="3"/>
      <c r="C140" s="212"/>
      <c r="D140" s="3"/>
      <c r="E140" s="3"/>
      <c r="F140" s="212"/>
      <c r="G140" s="3"/>
      <c r="H140" s="3"/>
      <c r="I140" s="3"/>
    </row>
    <row r="141" spans="1:9" x14ac:dyDescent="0.2">
      <c r="A141" s="38" t="s">
        <v>410</v>
      </c>
      <c r="B141" s="3"/>
      <c r="C141" s="212"/>
      <c r="D141" s="3"/>
      <c r="E141" s="3"/>
      <c r="F141" s="212"/>
      <c r="G141" s="3"/>
      <c r="H141" s="3"/>
      <c r="I141" s="3"/>
    </row>
    <row r="142" spans="1:9" x14ac:dyDescent="0.2">
      <c r="A142" s="242" t="s">
        <v>723</v>
      </c>
      <c r="B142" s="3"/>
      <c r="C142" s="212"/>
      <c r="D142" s="3"/>
      <c r="E142" s="3"/>
      <c r="F142" s="212"/>
      <c r="G142" s="3"/>
      <c r="H142" s="3"/>
      <c r="I142" s="3"/>
    </row>
    <row r="145" spans="1:9" ht="16.5" x14ac:dyDescent="0.25">
      <c r="A145" s="88" t="s">
        <v>795</v>
      </c>
    </row>
    <row r="146" spans="1:9" ht="13.5" thickBot="1" x14ac:dyDescent="0.25">
      <c r="A146" s="205"/>
      <c r="I146" s="400" t="s">
        <v>384</v>
      </c>
    </row>
    <row r="147" spans="1:9" x14ac:dyDescent="0.2">
      <c r="A147" s="204" t="s">
        <v>383</v>
      </c>
      <c r="B147" s="482" t="s">
        <v>95</v>
      </c>
      <c r="C147" s="482" t="s">
        <v>535</v>
      </c>
      <c r="D147" s="482" t="s">
        <v>97</v>
      </c>
      <c r="E147" s="482" t="s">
        <v>278</v>
      </c>
      <c r="F147" s="483">
        <v>300000</v>
      </c>
      <c r="G147" s="484" t="s">
        <v>407</v>
      </c>
      <c r="H147" s="484" t="s">
        <v>407</v>
      </c>
      <c r="I147" s="484" t="s">
        <v>389</v>
      </c>
    </row>
    <row r="148" spans="1:9" x14ac:dyDescent="0.2">
      <c r="A148" s="203"/>
      <c r="B148" s="485" t="s">
        <v>35</v>
      </c>
      <c r="C148" s="485" t="s">
        <v>35</v>
      </c>
      <c r="D148" s="485" t="s">
        <v>35</v>
      </c>
      <c r="E148" s="485" t="s">
        <v>35</v>
      </c>
      <c r="F148" s="485" t="s">
        <v>36</v>
      </c>
      <c r="G148" s="486" t="s">
        <v>381</v>
      </c>
      <c r="H148" s="486" t="s">
        <v>549</v>
      </c>
      <c r="I148" s="486" t="s">
        <v>408</v>
      </c>
    </row>
    <row r="149" spans="1:9" ht="13.5" thickBot="1" x14ac:dyDescent="0.25">
      <c r="A149" s="206"/>
      <c r="B149" s="487" t="s">
        <v>534</v>
      </c>
      <c r="C149" s="487" t="s">
        <v>99</v>
      </c>
      <c r="D149" s="487" t="s">
        <v>100</v>
      </c>
      <c r="E149" s="487" t="s">
        <v>279</v>
      </c>
      <c r="F149" s="487" t="s">
        <v>101</v>
      </c>
      <c r="G149" s="746" t="s">
        <v>601</v>
      </c>
      <c r="H149" s="488" t="s">
        <v>101</v>
      </c>
      <c r="I149" s="488" t="s">
        <v>382</v>
      </c>
    </row>
    <row r="151" spans="1:9" x14ac:dyDescent="0.2">
      <c r="A151" s="498" t="s">
        <v>333</v>
      </c>
      <c r="B151" s="499">
        <v>15.311373</v>
      </c>
      <c r="C151" s="499">
        <v>15.222441</v>
      </c>
      <c r="D151" s="499">
        <v>13.522529</v>
      </c>
      <c r="E151" s="499">
        <v>8.3644890000000007</v>
      </c>
      <c r="F151" s="499" t="s">
        <v>84</v>
      </c>
      <c r="G151" s="500">
        <v>15.311373</v>
      </c>
      <c r="H151" s="500">
        <v>14.644529</v>
      </c>
      <c r="I151" s="500">
        <v>15.001192</v>
      </c>
    </row>
    <row r="152" spans="1:9" x14ac:dyDescent="0.2">
      <c r="A152" s="478" t="s">
        <v>334</v>
      </c>
      <c r="B152" s="490">
        <v>13.085886</v>
      </c>
      <c r="C152" s="490">
        <v>12.853994999999999</v>
      </c>
      <c r="D152" s="490">
        <v>12.154019999999999</v>
      </c>
      <c r="E152" s="490">
        <v>8.3556439999999998</v>
      </c>
      <c r="F152" s="490" t="s">
        <v>84</v>
      </c>
      <c r="G152" s="267">
        <v>13.085886</v>
      </c>
      <c r="H152" s="267">
        <v>12.579401000000001</v>
      </c>
      <c r="I152" s="267">
        <v>12.850294999999999</v>
      </c>
    </row>
    <row r="153" spans="1:9" x14ac:dyDescent="0.2">
      <c r="A153" s="479" t="s">
        <v>335</v>
      </c>
      <c r="B153" s="491">
        <v>5.3664999999999997E-2</v>
      </c>
      <c r="C153" s="491">
        <v>3.4244999999999998E-2</v>
      </c>
      <c r="D153" s="491">
        <v>1.8890000000000001E-2</v>
      </c>
      <c r="E153" s="491" t="s">
        <v>84</v>
      </c>
      <c r="F153" s="491" t="s">
        <v>84</v>
      </c>
      <c r="G153" s="492">
        <v>5.3664999999999997E-2</v>
      </c>
      <c r="H153" s="492">
        <v>2.9631000000000001E-2</v>
      </c>
      <c r="I153" s="492">
        <v>4.2485000000000002E-2</v>
      </c>
    </row>
    <row r="154" spans="1:9" x14ac:dyDescent="0.2">
      <c r="A154" s="478" t="s">
        <v>774</v>
      </c>
      <c r="B154" s="490">
        <v>6.38E-4</v>
      </c>
      <c r="C154" s="490">
        <v>3.5829999999999998E-3</v>
      </c>
      <c r="D154" s="490" t="s">
        <v>84</v>
      </c>
      <c r="E154" s="490">
        <v>8.8459999999999997E-3</v>
      </c>
      <c r="F154" s="490" t="s">
        <v>84</v>
      </c>
      <c r="G154" s="267">
        <v>6.38E-4</v>
      </c>
      <c r="H154" s="267">
        <v>2.7959999999999999E-3</v>
      </c>
      <c r="I154" s="267">
        <v>1.642E-3</v>
      </c>
    </row>
    <row r="155" spans="1:9" x14ac:dyDescent="0.2">
      <c r="A155" s="477" t="s">
        <v>336</v>
      </c>
      <c r="B155" s="501">
        <v>0.46816600000000003</v>
      </c>
      <c r="C155" s="501">
        <v>0.77445600000000003</v>
      </c>
      <c r="D155" s="501">
        <v>2.9006000000000001E-2</v>
      </c>
      <c r="E155" s="501" t="s">
        <v>84</v>
      </c>
      <c r="F155" s="501" t="s">
        <v>84</v>
      </c>
      <c r="G155" s="502">
        <v>0.46816600000000003</v>
      </c>
      <c r="H155" s="502">
        <v>0.56986899999999996</v>
      </c>
      <c r="I155" s="502">
        <v>0.51547299999999996</v>
      </c>
    </row>
    <row r="156" spans="1:9" x14ac:dyDescent="0.2">
      <c r="A156" s="478" t="s">
        <v>342</v>
      </c>
      <c r="B156" s="490">
        <v>7.0390000000000001E-3</v>
      </c>
      <c r="C156" s="490" t="s">
        <v>84</v>
      </c>
      <c r="D156" s="490" t="s">
        <v>84</v>
      </c>
      <c r="E156" s="490" t="s">
        <v>84</v>
      </c>
      <c r="F156" s="490" t="s">
        <v>84</v>
      </c>
      <c r="G156" s="267">
        <v>7.0390000000000001E-3</v>
      </c>
      <c r="H156" s="267" t="s">
        <v>84</v>
      </c>
      <c r="I156" s="267">
        <v>3.7650000000000001E-3</v>
      </c>
    </row>
    <row r="157" spans="1:9" x14ac:dyDescent="0.2">
      <c r="A157" s="479" t="s">
        <v>337</v>
      </c>
      <c r="B157" s="491">
        <v>0.14199400000000001</v>
      </c>
      <c r="C157" s="491">
        <v>0.20424100000000001</v>
      </c>
      <c r="D157" s="491">
        <v>3.101E-3</v>
      </c>
      <c r="E157" s="491" t="s">
        <v>84</v>
      </c>
      <c r="F157" s="491" t="s">
        <v>84</v>
      </c>
      <c r="G157" s="492">
        <v>0.14199400000000001</v>
      </c>
      <c r="H157" s="492">
        <v>0.149142</v>
      </c>
      <c r="I157" s="492">
        <v>0.145319</v>
      </c>
    </row>
    <row r="158" spans="1:9" x14ac:dyDescent="0.2">
      <c r="A158" s="478" t="s">
        <v>338</v>
      </c>
      <c r="B158" s="490">
        <v>0.104963</v>
      </c>
      <c r="C158" s="490">
        <v>9.2588000000000004E-2</v>
      </c>
      <c r="D158" s="490">
        <v>1.1885E-2</v>
      </c>
      <c r="E158" s="490" t="s">
        <v>84</v>
      </c>
      <c r="F158" s="490" t="s">
        <v>84</v>
      </c>
      <c r="G158" s="267">
        <v>0.104963</v>
      </c>
      <c r="H158" s="267">
        <v>7.0248000000000005E-2</v>
      </c>
      <c r="I158" s="267">
        <v>8.8815000000000005E-2</v>
      </c>
    </row>
    <row r="159" spans="1:9" x14ac:dyDescent="0.2">
      <c r="A159" s="493" t="s">
        <v>339</v>
      </c>
      <c r="B159" s="491">
        <v>3.2946000000000003E-2</v>
      </c>
      <c r="C159" s="491">
        <v>1.0410000000000001E-2</v>
      </c>
      <c r="D159" s="491">
        <v>3.7420000000000001E-3</v>
      </c>
      <c r="E159" s="491" t="s">
        <v>84</v>
      </c>
      <c r="F159" s="491" t="s">
        <v>84</v>
      </c>
      <c r="G159" s="492">
        <v>3.2946000000000003E-2</v>
      </c>
      <c r="H159" s="492">
        <v>8.5030000000000001E-3</v>
      </c>
      <c r="I159" s="492">
        <v>2.1576999999999999E-2</v>
      </c>
    </row>
    <row r="160" spans="1:9" x14ac:dyDescent="0.2">
      <c r="A160" s="478" t="s">
        <v>340</v>
      </c>
      <c r="B160" s="490">
        <v>0.170622</v>
      </c>
      <c r="C160" s="490">
        <v>0.39933099999999999</v>
      </c>
      <c r="D160" s="490" t="s">
        <v>84</v>
      </c>
      <c r="E160" s="490" t="s">
        <v>84</v>
      </c>
      <c r="F160" s="490" t="s">
        <v>84</v>
      </c>
      <c r="G160" s="267">
        <v>0.170622</v>
      </c>
      <c r="H160" s="267">
        <v>0.290076</v>
      </c>
      <c r="I160" s="267">
        <v>0.226186</v>
      </c>
    </row>
    <row r="161" spans="1:9" x14ac:dyDescent="0.2">
      <c r="A161" s="477" t="s">
        <v>341</v>
      </c>
      <c r="B161" s="501">
        <v>3.815725</v>
      </c>
      <c r="C161" s="501">
        <v>1.996748</v>
      </c>
      <c r="D161" s="501">
        <v>0.38105600000000001</v>
      </c>
      <c r="E161" s="501" t="s">
        <v>84</v>
      </c>
      <c r="F161" s="501" t="s">
        <v>84</v>
      </c>
      <c r="G161" s="502">
        <v>3.815725</v>
      </c>
      <c r="H161" s="502">
        <v>1.5463659999999999</v>
      </c>
      <c r="I161" s="502">
        <v>2.7601360000000001</v>
      </c>
    </row>
    <row r="162" spans="1:9" x14ac:dyDescent="0.2">
      <c r="A162" s="478" t="s">
        <v>391</v>
      </c>
      <c r="B162" s="490">
        <v>0.160137</v>
      </c>
      <c r="C162" s="490">
        <v>0.21726400000000001</v>
      </c>
      <c r="D162" s="490">
        <v>2.4600000000000002E-4</v>
      </c>
      <c r="E162" s="490" t="s">
        <v>84</v>
      </c>
      <c r="F162" s="490" t="s">
        <v>84</v>
      </c>
      <c r="G162" s="267">
        <v>0.160137</v>
      </c>
      <c r="H162" s="267">
        <v>0.157883</v>
      </c>
      <c r="I162" s="267">
        <v>0.15908800000000001</v>
      </c>
    </row>
    <row r="163" spans="1:9" x14ac:dyDescent="0.2">
      <c r="A163" s="493" t="s">
        <v>343</v>
      </c>
      <c r="B163" s="491">
        <v>2.6283989999999999</v>
      </c>
      <c r="C163" s="491">
        <v>0.99670599999999998</v>
      </c>
      <c r="D163" s="491">
        <v>0.31752599999999997</v>
      </c>
      <c r="E163" s="491" t="s">
        <v>84</v>
      </c>
      <c r="F163" s="491" t="s">
        <v>84</v>
      </c>
      <c r="G163" s="492">
        <v>2.6283989999999999</v>
      </c>
      <c r="H163" s="492">
        <v>0.80393999999999999</v>
      </c>
      <c r="I163" s="492">
        <v>1.779755</v>
      </c>
    </row>
    <row r="164" spans="1:9" x14ac:dyDescent="0.2">
      <c r="A164" s="478" t="s">
        <v>344</v>
      </c>
      <c r="B164" s="490">
        <v>6.8607000000000001E-2</v>
      </c>
      <c r="C164" s="490">
        <v>9.1914999999999997E-2</v>
      </c>
      <c r="D164" s="490" t="s">
        <v>84</v>
      </c>
      <c r="E164" s="490" t="s">
        <v>84</v>
      </c>
      <c r="F164" s="490" t="s">
        <v>84</v>
      </c>
      <c r="G164" s="267">
        <v>6.8607000000000001E-2</v>
      </c>
      <c r="H164" s="267">
        <v>6.6767000000000007E-2</v>
      </c>
      <c r="I164" s="267">
        <v>6.7751000000000006E-2</v>
      </c>
    </row>
    <row r="165" spans="1:9" x14ac:dyDescent="0.2">
      <c r="A165" s="479" t="s">
        <v>345</v>
      </c>
      <c r="B165" s="491">
        <v>4.9230000000000003E-3</v>
      </c>
      <c r="C165" s="491">
        <v>0.22320999999999999</v>
      </c>
      <c r="D165" s="491">
        <v>1.6091999999999999E-2</v>
      </c>
      <c r="E165" s="491" t="s">
        <v>84</v>
      </c>
      <c r="F165" s="491" t="s">
        <v>84</v>
      </c>
      <c r="G165" s="492">
        <v>4.9230000000000003E-3</v>
      </c>
      <c r="H165" s="492">
        <v>0.16619100000000001</v>
      </c>
      <c r="I165" s="492">
        <v>7.9936999999999994E-2</v>
      </c>
    </row>
    <row r="166" spans="1:9" x14ac:dyDescent="0.2">
      <c r="A166" s="478" t="s">
        <v>346</v>
      </c>
      <c r="B166" s="490">
        <v>0.70192699999999997</v>
      </c>
      <c r="C166" s="490">
        <v>0.46116499999999999</v>
      </c>
      <c r="D166" s="490">
        <v>1.8425E-2</v>
      </c>
      <c r="E166" s="490" t="s">
        <v>84</v>
      </c>
      <c r="F166" s="490" t="s">
        <v>84</v>
      </c>
      <c r="G166" s="267">
        <v>0.70192699999999997</v>
      </c>
      <c r="H166" s="267">
        <v>0.33962999999999999</v>
      </c>
      <c r="I166" s="267">
        <v>0.53340500000000002</v>
      </c>
    </row>
    <row r="167" spans="1:9" x14ac:dyDescent="0.2">
      <c r="A167" s="479" t="s">
        <v>347</v>
      </c>
      <c r="B167" s="491">
        <v>0.16311500000000001</v>
      </c>
      <c r="C167" s="491">
        <v>6.4879999999999998E-3</v>
      </c>
      <c r="D167" s="491">
        <v>2.8767000000000001E-2</v>
      </c>
      <c r="E167" s="491" t="s">
        <v>84</v>
      </c>
      <c r="F167" s="491" t="s">
        <v>84</v>
      </c>
      <c r="G167" s="492">
        <v>0.16311500000000001</v>
      </c>
      <c r="H167" s="492">
        <v>1.1953999999999999E-2</v>
      </c>
      <c r="I167" s="492">
        <v>9.2802999999999997E-2</v>
      </c>
    </row>
    <row r="168" spans="1:9" x14ac:dyDescent="0.2">
      <c r="A168" s="509" t="s">
        <v>348</v>
      </c>
      <c r="B168" s="510">
        <v>4.7290109999999999</v>
      </c>
      <c r="C168" s="510">
        <v>4.7701500000000001</v>
      </c>
      <c r="D168" s="510">
        <v>2.8137099999999999</v>
      </c>
      <c r="E168" s="510">
        <v>7.6693499999999997</v>
      </c>
      <c r="F168" s="510" t="s">
        <v>84</v>
      </c>
      <c r="G168" s="511">
        <v>4.7290109999999999</v>
      </c>
      <c r="H168" s="511">
        <v>4.3410830000000002</v>
      </c>
      <c r="I168" s="511">
        <v>4.5485670000000002</v>
      </c>
    </row>
    <row r="169" spans="1:9" x14ac:dyDescent="0.2">
      <c r="A169" s="479" t="s">
        <v>392</v>
      </c>
      <c r="B169" s="491">
        <v>0.35412399999999999</v>
      </c>
      <c r="C169" s="491">
        <v>0.203268</v>
      </c>
      <c r="D169" s="491">
        <v>3.0512000000000001E-2</v>
      </c>
      <c r="E169" s="491">
        <v>0.30157899999999999</v>
      </c>
      <c r="F169" s="491" t="s">
        <v>84</v>
      </c>
      <c r="G169" s="492">
        <v>0.35412399999999999</v>
      </c>
      <c r="H169" s="492">
        <v>0.16193199999999999</v>
      </c>
      <c r="I169" s="492">
        <v>0.26472600000000002</v>
      </c>
    </row>
    <row r="170" spans="1:9" x14ac:dyDescent="0.2">
      <c r="A170" s="481" t="s">
        <v>349</v>
      </c>
      <c r="B170" s="494">
        <v>2.3575569999999999</v>
      </c>
      <c r="C170" s="494">
        <v>1.9704159999999999</v>
      </c>
      <c r="D170" s="494">
        <v>1.4899819999999999</v>
      </c>
      <c r="E170" s="494">
        <v>7.1243699999999999</v>
      </c>
      <c r="F170" s="494" t="s">
        <v>84</v>
      </c>
      <c r="G170" s="495">
        <v>2.3575569999999999</v>
      </c>
      <c r="H170" s="495">
        <v>1.962213</v>
      </c>
      <c r="I170" s="495">
        <v>2.1736629999999999</v>
      </c>
    </row>
    <row r="171" spans="1:9" x14ac:dyDescent="0.2">
      <c r="A171" s="479" t="s">
        <v>350</v>
      </c>
      <c r="B171" s="491">
        <v>1.7592989999999999</v>
      </c>
      <c r="C171" s="491">
        <v>2.4297620000000002</v>
      </c>
      <c r="D171" s="491">
        <v>1.2772110000000001</v>
      </c>
      <c r="E171" s="491">
        <v>0.24340100000000001</v>
      </c>
      <c r="F171" s="491" t="s">
        <v>84</v>
      </c>
      <c r="G171" s="492">
        <v>1.7592989999999999</v>
      </c>
      <c r="H171" s="492">
        <v>2.0918160000000001</v>
      </c>
      <c r="I171" s="492">
        <v>1.913969</v>
      </c>
    </row>
    <row r="172" spans="1:9" x14ac:dyDescent="0.2">
      <c r="A172" s="503" t="s">
        <v>351</v>
      </c>
      <c r="B172" s="504">
        <v>12.909274</v>
      </c>
      <c r="C172" s="504">
        <v>11.569820999999999</v>
      </c>
      <c r="D172" s="504">
        <v>13.446482</v>
      </c>
      <c r="E172" s="504">
        <v>35.892226999999998</v>
      </c>
      <c r="F172" s="504" t="s">
        <v>84</v>
      </c>
      <c r="G172" s="505">
        <v>12.909274</v>
      </c>
      <c r="H172" s="505">
        <v>12.574228</v>
      </c>
      <c r="I172" s="505">
        <v>12.753428</v>
      </c>
    </row>
    <row r="173" spans="1:9" x14ac:dyDescent="0.2">
      <c r="A173" s="479" t="s">
        <v>393</v>
      </c>
      <c r="B173" s="491">
        <v>0.43800600000000001</v>
      </c>
      <c r="C173" s="491">
        <v>0.10864</v>
      </c>
      <c r="D173" s="491">
        <v>1.9824999999999999E-2</v>
      </c>
      <c r="E173" s="491" t="s">
        <v>84</v>
      </c>
      <c r="F173" s="491" t="s">
        <v>84</v>
      </c>
      <c r="G173" s="492">
        <v>0.43800600000000001</v>
      </c>
      <c r="H173" s="492">
        <v>8.3906999999999995E-2</v>
      </c>
      <c r="I173" s="492">
        <v>0.27329799999999999</v>
      </c>
    </row>
    <row r="174" spans="1:9" x14ac:dyDescent="0.2">
      <c r="A174" s="478" t="s">
        <v>352</v>
      </c>
      <c r="B174" s="490">
        <v>10.13963</v>
      </c>
      <c r="C174" s="490">
        <v>10.466557</v>
      </c>
      <c r="D174" s="490">
        <v>13.038688</v>
      </c>
      <c r="E174" s="490">
        <v>35.885334999999998</v>
      </c>
      <c r="F174" s="490" t="s">
        <v>84</v>
      </c>
      <c r="G174" s="267">
        <v>10.13963</v>
      </c>
      <c r="H174" s="267">
        <v>11.670012</v>
      </c>
      <c r="I174" s="267">
        <v>10.851485</v>
      </c>
    </row>
    <row r="175" spans="1:9" x14ac:dyDescent="0.2">
      <c r="A175" s="479" t="s">
        <v>353</v>
      </c>
      <c r="B175" s="491">
        <v>1.8032710000000001</v>
      </c>
      <c r="C175" s="491">
        <v>0.80237000000000003</v>
      </c>
      <c r="D175" s="491">
        <v>0.34561799999999998</v>
      </c>
      <c r="E175" s="491">
        <v>6.8929999999999998E-3</v>
      </c>
      <c r="F175" s="491" t="s">
        <v>84</v>
      </c>
      <c r="G175" s="492">
        <v>1.8032710000000001</v>
      </c>
      <c r="H175" s="492">
        <v>0.66999500000000001</v>
      </c>
      <c r="I175" s="492">
        <v>1.27613</v>
      </c>
    </row>
    <row r="176" spans="1:9" x14ac:dyDescent="0.2">
      <c r="A176" s="478" t="s">
        <v>646</v>
      </c>
      <c r="B176" s="490" t="s">
        <v>84</v>
      </c>
      <c r="C176" s="490" t="s">
        <v>84</v>
      </c>
      <c r="D176" s="490" t="s">
        <v>84</v>
      </c>
      <c r="E176" s="490" t="s">
        <v>84</v>
      </c>
      <c r="F176" s="490" t="s">
        <v>84</v>
      </c>
      <c r="G176" s="267" t="s">
        <v>84</v>
      </c>
      <c r="H176" s="267" t="s">
        <v>84</v>
      </c>
      <c r="I176" s="267" t="s">
        <v>84</v>
      </c>
    </row>
    <row r="177" spans="1:9" x14ac:dyDescent="0.2">
      <c r="A177" s="477" t="s">
        <v>354</v>
      </c>
      <c r="B177" s="501">
        <v>5.9391540000000003</v>
      </c>
      <c r="C177" s="501">
        <v>5.3102900000000002</v>
      </c>
      <c r="D177" s="501">
        <v>2.265104</v>
      </c>
      <c r="E177" s="501">
        <v>5.5226519999999999</v>
      </c>
      <c r="F177" s="501" t="s">
        <v>84</v>
      </c>
      <c r="G177" s="502">
        <v>5.9391540000000003</v>
      </c>
      <c r="H177" s="502">
        <v>4.5483900000000004</v>
      </c>
      <c r="I177" s="502">
        <v>5.292243</v>
      </c>
    </row>
    <row r="178" spans="1:9" x14ac:dyDescent="0.2">
      <c r="A178" s="481" t="s">
        <v>394</v>
      </c>
      <c r="B178" s="494">
        <v>1.3545039999999999</v>
      </c>
      <c r="C178" s="494">
        <v>0.66021300000000005</v>
      </c>
      <c r="D178" s="494">
        <v>0.39544800000000002</v>
      </c>
      <c r="E178" s="494" t="s">
        <v>84</v>
      </c>
      <c r="F178" s="494" t="s">
        <v>84</v>
      </c>
      <c r="G178" s="495">
        <v>1.3545039999999999</v>
      </c>
      <c r="H178" s="495">
        <v>0.57912399999999997</v>
      </c>
      <c r="I178" s="495">
        <v>0.993838</v>
      </c>
    </row>
    <row r="179" spans="1:9" x14ac:dyDescent="0.2">
      <c r="A179" s="480" t="s">
        <v>355</v>
      </c>
      <c r="B179" s="491">
        <v>0.98855999999999999</v>
      </c>
      <c r="C179" s="491">
        <v>0.64122599999999996</v>
      </c>
      <c r="D179" s="491">
        <v>0.18476100000000001</v>
      </c>
      <c r="E179" s="491">
        <v>3.069957</v>
      </c>
      <c r="F179" s="491" t="s">
        <v>84</v>
      </c>
      <c r="G179" s="492">
        <v>0.98855999999999999</v>
      </c>
      <c r="H179" s="492">
        <v>0.57944700000000005</v>
      </c>
      <c r="I179" s="492">
        <v>0.79826200000000003</v>
      </c>
    </row>
    <row r="180" spans="1:9" x14ac:dyDescent="0.2">
      <c r="A180" s="481" t="s">
        <v>596</v>
      </c>
      <c r="B180" s="490">
        <v>1.743117</v>
      </c>
      <c r="C180" s="490">
        <v>2.3050280000000001</v>
      </c>
      <c r="D180" s="490">
        <v>0.60981399999999997</v>
      </c>
      <c r="E180" s="490">
        <v>0.50603399999999998</v>
      </c>
      <c r="F180" s="490" t="s">
        <v>84</v>
      </c>
      <c r="G180" s="267">
        <v>1.743117</v>
      </c>
      <c r="H180" s="267">
        <v>1.8389530000000001</v>
      </c>
      <c r="I180" s="267">
        <v>1.787695</v>
      </c>
    </row>
    <row r="181" spans="1:9" x14ac:dyDescent="0.2">
      <c r="A181" s="480" t="s">
        <v>356</v>
      </c>
      <c r="B181" s="496">
        <v>3.8089999999999999E-3</v>
      </c>
      <c r="C181" s="496">
        <v>0</v>
      </c>
      <c r="D181" s="496" t="s">
        <v>84</v>
      </c>
      <c r="E181" s="496">
        <v>0.39216800000000002</v>
      </c>
      <c r="F181" s="496" t="s">
        <v>84</v>
      </c>
      <c r="G181" s="497">
        <v>3.8089999999999999E-3</v>
      </c>
      <c r="H181" s="497">
        <v>8.5780000000000006E-3</v>
      </c>
      <c r="I181" s="497">
        <v>6.0270000000000002E-3</v>
      </c>
    </row>
    <row r="182" spans="1:9" s="7" customFormat="1" x14ac:dyDescent="0.2">
      <c r="A182" s="481" t="s">
        <v>357</v>
      </c>
      <c r="B182" s="494">
        <v>0.15105299999999999</v>
      </c>
      <c r="C182" s="494">
        <v>0.48280000000000001</v>
      </c>
      <c r="D182" s="494">
        <v>1.9109999999999999E-3</v>
      </c>
      <c r="E182" s="494" t="s">
        <v>84</v>
      </c>
      <c r="F182" s="494" t="s">
        <v>84</v>
      </c>
      <c r="G182" s="495">
        <v>0.15105299999999999</v>
      </c>
      <c r="H182" s="495">
        <v>0.35118899999999997</v>
      </c>
      <c r="I182" s="495">
        <v>0.244146</v>
      </c>
    </row>
    <row r="183" spans="1:9" x14ac:dyDescent="0.2">
      <c r="A183" s="480" t="s">
        <v>358</v>
      </c>
      <c r="B183" s="496">
        <v>1.0627899999999999</v>
      </c>
      <c r="C183" s="496">
        <v>1.0481769999999999</v>
      </c>
      <c r="D183" s="496">
        <v>1.055669</v>
      </c>
      <c r="E183" s="496">
        <v>1.5544929999999999</v>
      </c>
      <c r="F183" s="496" t="s">
        <v>84</v>
      </c>
      <c r="G183" s="497">
        <v>1.0627899999999999</v>
      </c>
      <c r="H183" s="497">
        <v>1.0611379999999999</v>
      </c>
      <c r="I183" s="497">
        <v>1.0620210000000001</v>
      </c>
    </row>
    <row r="184" spans="1:9" x14ac:dyDescent="0.2">
      <c r="A184" s="481" t="s">
        <v>386</v>
      </c>
      <c r="B184" s="494" t="s">
        <v>84</v>
      </c>
      <c r="C184" s="494" t="s">
        <v>84</v>
      </c>
      <c r="D184" s="494" t="s">
        <v>84</v>
      </c>
      <c r="E184" s="494" t="s">
        <v>84</v>
      </c>
      <c r="F184" s="494" t="s">
        <v>84</v>
      </c>
      <c r="G184" s="495" t="s">
        <v>84</v>
      </c>
      <c r="H184" s="495" t="s">
        <v>84</v>
      </c>
      <c r="I184" s="495" t="s">
        <v>84</v>
      </c>
    </row>
    <row r="185" spans="1:9" x14ac:dyDescent="0.2">
      <c r="A185" s="506" t="s">
        <v>409</v>
      </c>
      <c r="B185" s="507">
        <v>1.240869</v>
      </c>
      <c r="C185" s="507">
        <v>1.4826790000000001</v>
      </c>
      <c r="D185" s="507">
        <v>1.734836</v>
      </c>
      <c r="E185" s="507">
        <v>4.3752959999999996</v>
      </c>
      <c r="F185" s="507" t="s">
        <v>84</v>
      </c>
      <c r="G185" s="508">
        <v>1.240869</v>
      </c>
      <c r="H185" s="508">
        <v>1.609424</v>
      </c>
      <c r="I185" s="508">
        <v>1.4123019999999999</v>
      </c>
    </row>
    <row r="186" spans="1:9" x14ac:dyDescent="0.2">
      <c r="A186" s="481" t="s">
        <v>395</v>
      </c>
      <c r="B186" s="494">
        <v>0.43206</v>
      </c>
      <c r="C186" s="494">
        <v>0.89886699999999997</v>
      </c>
      <c r="D186" s="494">
        <v>0.69477800000000001</v>
      </c>
      <c r="E186" s="494">
        <v>4.3752959999999996</v>
      </c>
      <c r="F186" s="494" t="s">
        <v>84</v>
      </c>
      <c r="G186" s="495">
        <v>0.43206</v>
      </c>
      <c r="H186" s="495">
        <v>0.92353300000000005</v>
      </c>
      <c r="I186" s="495">
        <v>0.66066800000000003</v>
      </c>
    </row>
    <row r="187" spans="1:9" x14ac:dyDescent="0.2">
      <c r="A187" s="480" t="s">
        <v>467</v>
      </c>
      <c r="B187" s="496">
        <v>0.63502599999999998</v>
      </c>
      <c r="C187" s="496">
        <v>0.52484399999999998</v>
      </c>
      <c r="D187" s="496">
        <v>1.0400579999999999</v>
      </c>
      <c r="E187" s="496" t="s">
        <v>84</v>
      </c>
      <c r="F187" s="496" t="s">
        <v>84</v>
      </c>
      <c r="G187" s="497">
        <v>0.63502599999999998</v>
      </c>
      <c r="H187" s="497">
        <v>0.64305500000000004</v>
      </c>
      <c r="I187" s="497">
        <v>0.63876100000000002</v>
      </c>
    </row>
    <row r="188" spans="1:9" x14ac:dyDescent="0.2">
      <c r="A188" s="509" t="s">
        <v>359</v>
      </c>
      <c r="B188" s="510">
        <v>13.738217000000001</v>
      </c>
      <c r="C188" s="510">
        <v>15.363898000000001</v>
      </c>
      <c r="D188" s="510">
        <v>28.08971</v>
      </c>
      <c r="E188" s="510">
        <v>9.4228609999999993</v>
      </c>
      <c r="F188" s="510" t="s">
        <v>84</v>
      </c>
      <c r="G188" s="511">
        <v>13.738217000000001</v>
      </c>
      <c r="H188" s="511">
        <v>18.437332999999999</v>
      </c>
      <c r="I188" s="511">
        <v>15.924003000000001</v>
      </c>
    </row>
    <row r="189" spans="1:9" x14ac:dyDescent="0.2">
      <c r="A189" s="480" t="s">
        <v>396</v>
      </c>
      <c r="B189" s="496">
        <v>2.5590250000000001</v>
      </c>
      <c r="C189" s="496">
        <v>2.970456</v>
      </c>
      <c r="D189" s="496">
        <v>8.5846389999999992</v>
      </c>
      <c r="E189" s="496">
        <v>1.5752459999999999</v>
      </c>
      <c r="F189" s="496" t="s">
        <v>84</v>
      </c>
      <c r="G189" s="497">
        <v>2.5590250000000001</v>
      </c>
      <c r="H189" s="497">
        <v>4.3531589999999998</v>
      </c>
      <c r="I189" s="497">
        <v>3.393564</v>
      </c>
    </row>
    <row r="190" spans="1:9" x14ac:dyDescent="0.2">
      <c r="A190" s="533" t="s">
        <v>360</v>
      </c>
      <c r="B190" s="539">
        <v>0.744815</v>
      </c>
      <c r="C190" s="539">
        <v>0.74914400000000003</v>
      </c>
      <c r="D190" s="539">
        <v>0.573573</v>
      </c>
      <c r="E190" s="539" t="s">
        <v>84</v>
      </c>
      <c r="F190" s="539" t="s">
        <v>84</v>
      </c>
      <c r="G190" s="540">
        <v>0.744815</v>
      </c>
      <c r="H190" s="540">
        <v>0.68856300000000004</v>
      </c>
      <c r="I190" s="540">
        <v>0.71864899999999998</v>
      </c>
    </row>
    <row r="191" spans="1:9" s="47" customFormat="1" x14ac:dyDescent="0.2">
      <c r="A191" s="480" t="s">
        <v>361</v>
      </c>
      <c r="B191" s="496">
        <v>3.6542970000000001</v>
      </c>
      <c r="C191" s="496">
        <v>3.189219</v>
      </c>
      <c r="D191" s="496">
        <v>5.3450160000000002</v>
      </c>
      <c r="E191" s="496">
        <v>1.3471E-2</v>
      </c>
      <c r="F191" s="496" t="s">
        <v>84</v>
      </c>
      <c r="G191" s="497">
        <v>3.6542970000000001</v>
      </c>
      <c r="H191" s="497">
        <v>3.66242</v>
      </c>
      <c r="I191" s="497">
        <v>3.6580759999999999</v>
      </c>
    </row>
    <row r="192" spans="1:9" s="7" customFormat="1" x14ac:dyDescent="0.2">
      <c r="A192" s="478" t="s">
        <v>362</v>
      </c>
      <c r="B192" s="490">
        <v>0.66896599999999995</v>
      </c>
      <c r="C192" s="490">
        <v>0.61344399999999999</v>
      </c>
      <c r="D192" s="490">
        <v>0.55978700000000003</v>
      </c>
      <c r="E192" s="490" t="s">
        <v>84</v>
      </c>
      <c r="F192" s="490" t="s">
        <v>84</v>
      </c>
      <c r="G192" s="267">
        <v>0.66896599999999995</v>
      </c>
      <c r="H192" s="267">
        <v>0.58652000000000004</v>
      </c>
      <c r="I192" s="267">
        <v>0.63061599999999995</v>
      </c>
    </row>
    <row r="193" spans="1:9" x14ac:dyDescent="0.2">
      <c r="A193" s="479" t="s">
        <v>363</v>
      </c>
      <c r="B193" s="491">
        <v>7.6048000000000004E-2</v>
      </c>
      <c r="C193" s="491">
        <v>0.24856</v>
      </c>
      <c r="D193" s="491">
        <v>0.27194600000000002</v>
      </c>
      <c r="E193" s="491" t="s">
        <v>84</v>
      </c>
      <c r="F193" s="491" t="s">
        <v>84</v>
      </c>
      <c r="G193" s="492">
        <v>7.6048000000000004E-2</v>
      </c>
      <c r="H193" s="492">
        <v>0.24901000000000001</v>
      </c>
      <c r="I193" s="492">
        <v>0.156501</v>
      </c>
    </row>
    <row r="194" spans="1:9" x14ac:dyDescent="0.2">
      <c r="A194" s="478" t="s">
        <v>364</v>
      </c>
      <c r="B194" s="490">
        <v>4.6604590000000004</v>
      </c>
      <c r="C194" s="490">
        <v>6.3746549999999997</v>
      </c>
      <c r="D194" s="490">
        <v>10.816052000000001</v>
      </c>
      <c r="E194" s="490">
        <v>7.8341430000000001</v>
      </c>
      <c r="F194" s="490" t="s">
        <v>84</v>
      </c>
      <c r="G194" s="267">
        <v>4.6604590000000004</v>
      </c>
      <c r="H194" s="267">
        <v>7.5245819999999997</v>
      </c>
      <c r="I194" s="267">
        <v>5.9927010000000003</v>
      </c>
    </row>
    <row r="195" spans="1:9" x14ac:dyDescent="0.2">
      <c r="A195" s="477" t="s">
        <v>365</v>
      </c>
      <c r="B195" s="501">
        <v>12.193643</v>
      </c>
      <c r="C195" s="501">
        <v>12.124097000000001</v>
      </c>
      <c r="D195" s="501">
        <v>18.436630999999998</v>
      </c>
      <c r="E195" s="501">
        <v>71.452659999999995</v>
      </c>
      <c r="F195" s="501" t="s">
        <v>84</v>
      </c>
      <c r="G195" s="502">
        <v>12.193643</v>
      </c>
      <c r="H195" s="502">
        <v>15.010812</v>
      </c>
      <c r="I195" s="502">
        <v>13.504045</v>
      </c>
    </row>
    <row r="196" spans="1:9" x14ac:dyDescent="0.2">
      <c r="A196" s="478" t="s">
        <v>366</v>
      </c>
      <c r="B196" s="490">
        <v>3.8409999999999998E-3</v>
      </c>
      <c r="C196" s="490">
        <v>1.0260999999999999E-2</v>
      </c>
      <c r="D196" s="490">
        <v>1.2489999999999999E-3</v>
      </c>
      <c r="E196" s="490" t="s">
        <v>84</v>
      </c>
      <c r="F196" s="490" t="s">
        <v>84</v>
      </c>
      <c r="G196" s="267">
        <v>3.8409999999999998E-3</v>
      </c>
      <c r="H196" s="267">
        <v>7.7679999999999997E-3</v>
      </c>
      <c r="I196" s="267">
        <v>5.6680000000000003E-3</v>
      </c>
    </row>
    <row r="197" spans="1:9" s="7" customFormat="1" x14ac:dyDescent="0.2">
      <c r="A197" s="479" t="s">
        <v>367</v>
      </c>
      <c r="B197" s="491">
        <v>0.27848400000000001</v>
      </c>
      <c r="C197" s="491">
        <v>0.721885</v>
      </c>
      <c r="D197" s="491">
        <v>3.2715040000000002</v>
      </c>
      <c r="E197" s="491">
        <v>43.337522999999997</v>
      </c>
      <c r="F197" s="491" t="s">
        <v>84</v>
      </c>
      <c r="G197" s="492">
        <v>0.27848400000000001</v>
      </c>
      <c r="H197" s="492">
        <v>2.2958219999999998</v>
      </c>
      <c r="I197" s="492">
        <v>1.216845</v>
      </c>
    </row>
    <row r="198" spans="1:9" s="47" customFormat="1" x14ac:dyDescent="0.2">
      <c r="A198" s="478" t="s">
        <v>368</v>
      </c>
      <c r="B198" s="490">
        <v>11.448714000000001</v>
      </c>
      <c r="C198" s="490">
        <v>10.977297999999999</v>
      </c>
      <c r="D198" s="490">
        <v>13.708653</v>
      </c>
      <c r="E198" s="490">
        <v>28.115136</v>
      </c>
      <c r="F198" s="490" t="s">
        <v>84</v>
      </c>
      <c r="G198" s="267">
        <v>11.448714000000001</v>
      </c>
      <c r="H198" s="267">
        <v>12.039702</v>
      </c>
      <c r="I198" s="267">
        <v>11.723611</v>
      </c>
    </row>
    <row r="199" spans="1:9" x14ac:dyDescent="0.2">
      <c r="A199" s="479" t="s">
        <v>369</v>
      </c>
      <c r="B199" s="491">
        <v>0.46260499999999999</v>
      </c>
      <c r="C199" s="491">
        <v>0.41465299999999999</v>
      </c>
      <c r="D199" s="491">
        <v>1.4552259999999999</v>
      </c>
      <c r="E199" s="491" t="s">
        <v>84</v>
      </c>
      <c r="F199" s="491" t="s">
        <v>84</v>
      </c>
      <c r="G199" s="492">
        <v>0.46260499999999999</v>
      </c>
      <c r="H199" s="492">
        <v>0.66751899999999997</v>
      </c>
      <c r="I199" s="492">
        <v>0.557921</v>
      </c>
    </row>
    <row r="200" spans="1:9" x14ac:dyDescent="0.2">
      <c r="A200" s="478" t="s">
        <v>387</v>
      </c>
      <c r="B200" s="490" t="s">
        <v>84</v>
      </c>
      <c r="C200" s="490" t="s">
        <v>84</v>
      </c>
      <c r="D200" s="490" t="s">
        <v>84</v>
      </c>
      <c r="E200" s="490" t="s">
        <v>84</v>
      </c>
      <c r="F200" s="490" t="s">
        <v>84</v>
      </c>
      <c r="G200" s="267" t="s">
        <v>84</v>
      </c>
      <c r="H200" s="267" t="s">
        <v>84</v>
      </c>
      <c r="I200" s="267" t="s">
        <v>84</v>
      </c>
    </row>
    <row r="201" spans="1:9" x14ac:dyDescent="0.2">
      <c r="A201" s="477" t="s">
        <v>370</v>
      </c>
      <c r="B201" s="501">
        <v>12.383900000000001</v>
      </c>
      <c r="C201" s="501">
        <v>13.451841999999999</v>
      </c>
      <c r="D201" s="501">
        <v>11.143628</v>
      </c>
      <c r="E201" s="501">
        <v>35.625532999999997</v>
      </c>
      <c r="F201" s="501" t="s">
        <v>84</v>
      </c>
      <c r="G201" s="502">
        <v>12.383900000000001</v>
      </c>
      <c r="H201" s="502">
        <v>13.355819</v>
      </c>
      <c r="I201" s="502">
        <v>12.835986</v>
      </c>
    </row>
    <row r="202" spans="1:9" s="7" customFormat="1" x14ac:dyDescent="0.2">
      <c r="A202" s="478" t="s">
        <v>468</v>
      </c>
      <c r="B202" s="490">
        <v>2.6539E-2</v>
      </c>
      <c r="C202" s="490">
        <v>0.226692</v>
      </c>
      <c r="D202" s="490" t="s">
        <v>84</v>
      </c>
      <c r="E202" s="490" t="s">
        <v>84</v>
      </c>
      <c r="F202" s="490" t="s">
        <v>84</v>
      </c>
      <c r="G202" s="267">
        <v>2.6539E-2</v>
      </c>
      <c r="H202" s="267">
        <v>0.16467000000000001</v>
      </c>
      <c r="I202" s="267">
        <v>9.0789999999999996E-2</v>
      </c>
    </row>
    <row r="203" spans="1:9" s="7" customFormat="1" x14ac:dyDescent="0.2">
      <c r="A203" s="782" t="s">
        <v>371</v>
      </c>
      <c r="B203" s="783">
        <v>8.166582</v>
      </c>
      <c r="C203" s="783">
        <v>9.3920940000000002</v>
      </c>
      <c r="D203" s="783">
        <v>7.7910089999999999</v>
      </c>
      <c r="E203" s="783">
        <v>31.984575</v>
      </c>
      <c r="F203" s="783" t="s">
        <v>84</v>
      </c>
      <c r="G203" s="784">
        <v>8.166582</v>
      </c>
      <c r="H203" s="784">
        <v>9.4832319999999992</v>
      </c>
      <c r="I203" s="784">
        <v>8.7790199999999992</v>
      </c>
    </row>
    <row r="204" spans="1:9" s="7" customFormat="1" x14ac:dyDescent="0.2">
      <c r="A204" s="478" t="s">
        <v>372</v>
      </c>
      <c r="B204" s="490">
        <v>4.5857000000000002E-2</v>
      </c>
      <c r="C204" s="490">
        <v>1.0196E-2</v>
      </c>
      <c r="D204" s="490">
        <v>9.3530000000000002E-3</v>
      </c>
      <c r="E204" s="490" t="s">
        <v>84</v>
      </c>
      <c r="F204" s="490" t="s">
        <v>84</v>
      </c>
      <c r="G204" s="267">
        <v>4.5857000000000002E-2</v>
      </c>
      <c r="H204" s="267">
        <v>9.7610000000000006E-3</v>
      </c>
      <c r="I204" s="267">
        <v>2.9066999999999999E-2</v>
      </c>
    </row>
    <row r="205" spans="1:9" s="7" customFormat="1" x14ac:dyDescent="0.2">
      <c r="A205" s="782" t="s">
        <v>373</v>
      </c>
      <c r="B205" s="783">
        <v>2.3515959999999998</v>
      </c>
      <c r="C205" s="783">
        <v>2.4372639999999999</v>
      </c>
      <c r="D205" s="783">
        <v>1.091745</v>
      </c>
      <c r="E205" s="783">
        <v>3.5373920000000001</v>
      </c>
      <c r="F205" s="783" t="s">
        <v>84</v>
      </c>
      <c r="G205" s="784">
        <v>2.3515959999999998</v>
      </c>
      <c r="H205" s="784">
        <v>2.1226289999999999</v>
      </c>
      <c r="I205" s="784">
        <v>2.2450920000000001</v>
      </c>
    </row>
    <row r="206" spans="1:9" s="7" customFormat="1" x14ac:dyDescent="0.2">
      <c r="A206" s="478" t="s">
        <v>374</v>
      </c>
      <c r="B206" s="490">
        <v>1.037914</v>
      </c>
      <c r="C206" s="490">
        <v>0.84877999999999998</v>
      </c>
      <c r="D206" s="490">
        <v>1.816257</v>
      </c>
      <c r="E206" s="490">
        <v>0.103565</v>
      </c>
      <c r="F206" s="490" t="s">
        <v>84</v>
      </c>
      <c r="G206" s="267">
        <v>1.037914</v>
      </c>
      <c r="H206" s="267">
        <v>1.0760160000000001</v>
      </c>
      <c r="I206" s="267">
        <v>1.0556369999999999</v>
      </c>
    </row>
    <row r="207" spans="1:9" s="7" customFormat="1" x14ac:dyDescent="0.2">
      <c r="A207" s="785" t="s">
        <v>375</v>
      </c>
      <c r="B207" s="786">
        <v>20.173501999999999</v>
      </c>
      <c r="C207" s="786">
        <v>7.028321</v>
      </c>
      <c r="D207" s="786">
        <v>5.2022899999999996</v>
      </c>
      <c r="E207" s="786">
        <v>2.7519930000000001</v>
      </c>
      <c r="F207" s="786" t="s">
        <v>84</v>
      </c>
      <c r="G207" s="787">
        <v>20.173501999999999</v>
      </c>
      <c r="H207" s="787">
        <v>6.4751300000000001</v>
      </c>
      <c r="I207" s="787">
        <v>13.801728000000001</v>
      </c>
    </row>
    <row r="208" spans="1:9" x14ac:dyDescent="0.2">
      <c r="A208" s="790" t="s">
        <v>377</v>
      </c>
      <c r="B208" s="792">
        <f>SUM(B151,B155,B161,B168,B172,B177,B185,B188,B195,B201,B207)</f>
        <v>102.902834</v>
      </c>
      <c r="C208" s="792">
        <f t="shared" ref="C208:E208" si="59">SUM(C151,C155,C161,C168,C172,C177,C185,C188,C195,C201,C207)</f>
        <v>89.094743000000008</v>
      </c>
      <c r="D208" s="792">
        <f t="shared" si="59"/>
        <v>97.064982000000015</v>
      </c>
      <c r="E208" s="792">
        <f t="shared" si="59"/>
        <v>181.07706099999999</v>
      </c>
      <c r="F208" s="792" t="s">
        <v>84</v>
      </c>
      <c r="G208" s="792">
        <f t="shared" ref="G208:I208" si="60">SUM(G151,G155,G161,G168,G172,G177,G185,G188,G195,G201,G207)</f>
        <v>102.902834</v>
      </c>
      <c r="H208" s="792">
        <f t="shared" si="60"/>
        <v>93.112982999999986</v>
      </c>
      <c r="I208" s="792">
        <f t="shared" si="60"/>
        <v>98.349102999999999</v>
      </c>
    </row>
    <row r="209" spans="1:9" x14ac:dyDescent="0.2">
      <c r="A209" s="513" t="s">
        <v>597</v>
      </c>
      <c r="B209" s="3"/>
      <c r="C209" s="212"/>
      <c r="D209" s="3"/>
      <c r="E209" s="3"/>
      <c r="F209" s="212"/>
      <c r="G209" s="3"/>
      <c r="H209" s="3"/>
      <c r="I209" s="3"/>
    </row>
    <row r="210" spans="1:9" x14ac:dyDescent="0.2">
      <c r="A210" s="745" t="s">
        <v>598</v>
      </c>
      <c r="B210" s="3"/>
      <c r="C210" s="212"/>
      <c r="D210" s="3"/>
      <c r="E210" s="3"/>
      <c r="F210" s="212"/>
      <c r="G210" s="3"/>
      <c r="H210" s="3"/>
      <c r="I210" s="3"/>
    </row>
    <row r="211" spans="1:9" x14ac:dyDescent="0.2">
      <c r="A211" s="38" t="s">
        <v>410</v>
      </c>
      <c r="B211" s="3"/>
      <c r="C211" s="212"/>
      <c r="D211" s="3"/>
      <c r="E211" s="3"/>
      <c r="F211" s="212"/>
      <c r="G211" s="3"/>
      <c r="H211" s="3"/>
      <c r="I211" s="3"/>
    </row>
    <row r="212" spans="1:9" x14ac:dyDescent="0.2">
      <c r="A212" s="242" t="s">
        <v>723</v>
      </c>
      <c r="B212" s="3"/>
      <c r="C212" s="212"/>
      <c r="D212" s="3"/>
      <c r="E212" s="3"/>
      <c r="F212" s="212"/>
      <c r="G212" s="3"/>
      <c r="H212" s="3"/>
      <c r="I212" s="3"/>
    </row>
    <row r="214" spans="1:9" ht="87" customHeight="1" x14ac:dyDescent="0.2">
      <c r="A214" s="819" t="s">
        <v>411</v>
      </c>
      <c r="B214" s="820"/>
      <c r="C214" s="820"/>
      <c r="D214" s="820"/>
      <c r="E214" s="820"/>
      <c r="F214" s="820"/>
      <c r="G214" s="820"/>
      <c r="H214" s="820"/>
      <c r="I214" s="821"/>
    </row>
  </sheetData>
  <mergeCells count="1">
    <mergeCell ref="A214:I214"/>
  </mergeCells>
  <printOptions horizontalCentered="1" verticalCentered="1"/>
  <pageMargins left="0.70866141732283472" right="0.70866141732283472" top="0.19685039370078741" bottom="0.19685039370078741" header="0.31496062992125984" footer="0.31496062992125984"/>
  <pageSetup paperSize="9" scale="50" firstPageNumber="98" orientation="landscape" useFirstPageNumber="1" r:id="rId1"/>
  <headerFooter>
    <oddHeader>&amp;R&amp;12Les groupements à fiscalité propre en 2020</oddHeader>
    <oddFooter>&amp;L&amp;12Direction Générale des Collectivités Locales / DESL&amp;C&amp;12&amp;P&amp;R&amp;12Mise en ligne : avril 2022</oddFooter>
    <firstHeader>&amp;RLes groupements à fiscalité propre en 2016</firstHeader>
    <firstFooter>&amp;LDirection Générale des Collectivités Locales / DESL&amp;C&amp;P&amp;RMise en ligne : mai 2018</firstFooter>
  </headerFooter>
  <rowBreaks count="2" manualBreakCount="2">
    <brk id="72" max="16383" man="1"/>
    <brk id="142"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1"/>
  <sheetViews>
    <sheetView zoomScaleNormal="100" workbookViewId="0"/>
  </sheetViews>
  <sheetFormatPr baseColWidth="10" defaultRowHeight="12.75" x14ac:dyDescent="0.2"/>
  <cols>
    <col min="1" max="1" width="80.5703125" customWidth="1"/>
    <col min="2" max="9" width="17.28515625" customWidth="1"/>
  </cols>
  <sheetData>
    <row r="1" spans="1:9" ht="21" x14ac:dyDescent="0.25">
      <c r="A1" s="9" t="s">
        <v>473</v>
      </c>
    </row>
    <row r="2" spans="1:9" ht="12.75" customHeight="1" x14ac:dyDescent="0.25">
      <c r="A2" s="9"/>
    </row>
    <row r="3" spans="1:9" ht="17.25" customHeight="1" x14ac:dyDescent="0.25">
      <c r="A3" s="88" t="s">
        <v>796</v>
      </c>
    </row>
    <row r="4" spans="1:9" ht="13.5" thickBot="1" x14ac:dyDescent="0.25">
      <c r="A4" s="205"/>
      <c r="I4" s="400" t="s">
        <v>376</v>
      </c>
    </row>
    <row r="5" spans="1:9" ht="12.75" customHeight="1" x14ac:dyDescent="0.2">
      <c r="A5" s="204" t="s">
        <v>404</v>
      </c>
      <c r="B5" s="482" t="s">
        <v>95</v>
      </c>
      <c r="C5" s="482" t="s">
        <v>535</v>
      </c>
      <c r="D5" s="482" t="s">
        <v>97</v>
      </c>
      <c r="E5" s="482" t="s">
        <v>278</v>
      </c>
      <c r="F5" s="483">
        <v>300000</v>
      </c>
      <c r="G5" s="484" t="s">
        <v>407</v>
      </c>
      <c r="H5" s="484" t="s">
        <v>407</v>
      </c>
      <c r="I5" s="484" t="s">
        <v>389</v>
      </c>
    </row>
    <row r="6" spans="1:9" ht="12.75" customHeight="1" x14ac:dyDescent="0.2">
      <c r="A6" s="203"/>
      <c r="B6" s="485" t="s">
        <v>35</v>
      </c>
      <c r="C6" s="485" t="s">
        <v>35</v>
      </c>
      <c r="D6" s="485" t="s">
        <v>35</v>
      </c>
      <c r="E6" s="485" t="s">
        <v>35</v>
      </c>
      <c r="F6" s="485" t="s">
        <v>36</v>
      </c>
      <c r="G6" s="486" t="s">
        <v>381</v>
      </c>
      <c r="H6" s="486" t="s">
        <v>549</v>
      </c>
      <c r="I6" s="486" t="s">
        <v>408</v>
      </c>
    </row>
    <row r="7" spans="1:9" ht="12.75" customHeight="1" thickBot="1" x14ac:dyDescent="0.25">
      <c r="A7" s="206"/>
      <c r="B7" s="487" t="s">
        <v>534</v>
      </c>
      <c r="C7" s="487" t="s">
        <v>99</v>
      </c>
      <c r="D7" s="487" t="s">
        <v>100</v>
      </c>
      <c r="E7" s="487" t="s">
        <v>279</v>
      </c>
      <c r="F7" s="487" t="s">
        <v>101</v>
      </c>
      <c r="G7" s="746" t="s">
        <v>601</v>
      </c>
      <c r="H7" s="488" t="s">
        <v>101</v>
      </c>
      <c r="I7" s="488" t="s">
        <v>382</v>
      </c>
    </row>
    <row r="8" spans="1:9" ht="12.75" customHeight="1" x14ac:dyDescent="0.2"/>
    <row r="9" spans="1:9" ht="14.25" customHeight="1" x14ac:dyDescent="0.2">
      <c r="A9" s="498" t="s">
        <v>333</v>
      </c>
      <c r="B9" s="499">
        <v>950.90294500000005</v>
      </c>
      <c r="C9" s="499">
        <v>569.58415200000002</v>
      </c>
      <c r="D9" s="499">
        <v>179.998965</v>
      </c>
      <c r="E9" s="499">
        <v>17.419286</v>
      </c>
      <c r="F9" s="499" t="s">
        <v>84</v>
      </c>
      <c r="G9" s="500">
        <v>950.90294500000005</v>
      </c>
      <c r="H9" s="500">
        <v>767.00240299999996</v>
      </c>
      <c r="I9" s="500">
        <v>1717.905348</v>
      </c>
    </row>
    <row r="10" spans="1:9" ht="14.25" customHeight="1" x14ac:dyDescent="0.2">
      <c r="A10" s="478" t="s">
        <v>334</v>
      </c>
      <c r="B10" s="490">
        <v>840.40832999999998</v>
      </c>
      <c r="C10" s="490">
        <v>502.935788</v>
      </c>
      <c r="D10" s="490">
        <v>168.48870299999999</v>
      </c>
      <c r="E10" s="490">
        <v>16.968516999999999</v>
      </c>
      <c r="F10" s="490" t="s">
        <v>84</v>
      </c>
      <c r="G10" s="267">
        <v>840.40832999999998</v>
      </c>
      <c r="H10" s="267">
        <v>688.39300700000001</v>
      </c>
      <c r="I10" s="267">
        <v>1528.801338</v>
      </c>
    </row>
    <row r="11" spans="1:9" ht="14.25" customHeight="1" x14ac:dyDescent="0.2">
      <c r="A11" s="479" t="s">
        <v>335</v>
      </c>
      <c r="B11" s="491">
        <v>20.523582999999999</v>
      </c>
      <c r="C11" s="491">
        <v>14.917121</v>
      </c>
      <c r="D11" s="491">
        <v>4.207217</v>
      </c>
      <c r="E11" s="491">
        <v>0.332061</v>
      </c>
      <c r="F11" s="491" t="s">
        <v>84</v>
      </c>
      <c r="G11" s="492">
        <v>20.523582999999999</v>
      </c>
      <c r="H11" s="492">
        <v>19.456399999999999</v>
      </c>
      <c r="I11" s="492">
        <v>39.979982999999997</v>
      </c>
    </row>
    <row r="12" spans="1:9" ht="14.25" customHeight="1" x14ac:dyDescent="0.2">
      <c r="A12" s="478" t="s">
        <v>774</v>
      </c>
      <c r="B12" s="490">
        <v>0.22558600000000001</v>
      </c>
      <c r="C12" s="490">
        <v>0.37317800000000001</v>
      </c>
      <c r="D12" s="490" t="s">
        <v>84</v>
      </c>
      <c r="E12" s="490">
        <v>0.11870799999999999</v>
      </c>
      <c r="F12" s="490" t="s">
        <v>84</v>
      </c>
      <c r="G12" s="267">
        <v>0.22558600000000001</v>
      </c>
      <c r="H12" s="267">
        <v>0.49188599999999999</v>
      </c>
      <c r="I12" s="267">
        <v>0.71747099999999997</v>
      </c>
    </row>
    <row r="13" spans="1:9" ht="14.25" customHeight="1" x14ac:dyDescent="0.2">
      <c r="A13" s="477" t="s">
        <v>336</v>
      </c>
      <c r="B13" s="501">
        <v>78.559832999999998</v>
      </c>
      <c r="C13" s="501">
        <v>78.263623999999993</v>
      </c>
      <c r="D13" s="501">
        <v>26.265176</v>
      </c>
      <c r="E13" s="501" t="s">
        <v>84</v>
      </c>
      <c r="F13" s="501" t="s">
        <v>84</v>
      </c>
      <c r="G13" s="502">
        <v>78.559832999999998</v>
      </c>
      <c r="H13" s="502">
        <v>104.5288</v>
      </c>
      <c r="I13" s="502">
        <v>183.08863299999999</v>
      </c>
    </row>
    <row r="14" spans="1:9" ht="14.25" customHeight="1" x14ac:dyDescent="0.2">
      <c r="A14" s="478" t="s">
        <v>342</v>
      </c>
      <c r="B14" s="490">
        <v>0.14717</v>
      </c>
      <c r="C14" s="490" t="s">
        <v>84</v>
      </c>
      <c r="D14" s="490" t="s">
        <v>84</v>
      </c>
      <c r="E14" s="490" t="s">
        <v>84</v>
      </c>
      <c r="F14" s="490" t="s">
        <v>84</v>
      </c>
      <c r="G14" s="267">
        <v>0.14717</v>
      </c>
      <c r="H14" s="267" t="s">
        <v>84</v>
      </c>
      <c r="I14" s="267">
        <v>0.14717</v>
      </c>
    </row>
    <row r="15" spans="1:9" ht="14.25" customHeight="1" x14ac:dyDescent="0.2">
      <c r="A15" s="479" t="s">
        <v>337</v>
      </c>
      <c r="B15" s="491">
        <v>8.7679919999999996</v>
      </c>
      <c r="C15" s="491">
        <v>5.4439130000000002</v>
      </c>
      <c r="D15" s="491">
        <v>0.15234800000000001</v>
      </c>
      <c r="E15" s="491" t="s">
        <v>84</v>
      </c>
      <c r="F15" s="491" t="s">
        <v>84</v>
      </c>
      <c r="G15" s="492">
        <v>8.7679919999999996</v>
      </c>
      <c r="H15" s="492">
        <v>5.5962610000000002</v>
      </c>
      <c r="I15" s="492">
        <v>14.364253</v>
      </c>
    </row>
    <row r="16" spans="1:9" ht="14.25" customHeight="1" x14ac:dyDescent="0.2">
      <c r="A16" s="478" t="s">
        <v>338</v>
      </c>
      <c r="B16" s="490">
        <v>59.980308000000001</v>
      </c>
      <c r="C16" s="490">
        <v>63.833360999999996</v>
      </c>
      <c r="D16" s="490">
        <v>25.078921999999999</v>
      </c>
      <c r="E16" s="490" t="s">
        <v>84</v>
      </c>
      <c r="F16" s="490" t="s">
        <v>84</v>
      </c>
      <c r="G16" s="267">
        <v>59.980308000000001</v>
      </c>
      <c r="H16" s="267">
        <v>88.912283000000002</v>
      </c>
      <c r="I16" s="267">
        <v>148.89259100000001</v>
      </c>
    </row>
    <row r="17" spans="1:9" ht="14.25" customHeight="1" x14ac:dyDescent="0.2">
      <c r="A17" s="493" t="s">
        <v>339</v>
      </c>
      <c r="B17" s="491">
        <v>2.1648710000000002</v>
      </c>
      <c r="C17" s="491">
        <v>0.77519800000000005</v>
      </c>
      <c r="D17" s="491">
        <v>0.226128</v>
      </c>
      <c r="E17" s="491" t="s">
        <v>84</v>
      </c>
      <c r="F17" s="491" t="s">
        <v>84</v>
      </c>
      <c r="G17" s="492">
        <v>2.1648710000000002</v>
      </c>
      <c r="H17" s="492">
        <v>1.0013259999999999</v>
      </c>
      <c r="I17" s="492">
        <v>3.1661969999999999</v>
      </c>
    </row>
    <row r="18" spans="1:9" ht="14.25" customHeight="1" x14ac:dyDescent="0.2">
      <c r="A18" s="478" t="s">
        <v>340</v>
      </c>
      <c r="B18" s="490">
        <v>5.8036079999999997</v>
      </c>
      <c r="C18" s="490">
        <v>4.0759759999999998</v>
      </c>
      <c r="D18" s="490">
        <v>6.9331000000000004E-2</v>
      </c>
      <c r="E18" s="490" t="s">
        <v>84</v>
      </c>
      <c r="F18" s="490" t="s">
        <v>84</v>
      </c>
      <c r="G18" s="267">
        <v>5.8036079999999997</v>
      </c>
      <c r="H18" s="267">
        <v>4.1453069999999999</v>
      </c>
      <c r="I18" s="267">
        <v>9.9489160000000005</v>
      </c>
    </row>
    <row r="19" spans="1:9" ht="14.25" customHeight="1" x14ac:dyDescent="0.2">
      <c r="A19" s="477" t="s">
        <v>341</v>
      </c>
      <c r="B19" s="501">
        <v>197.20889299999999</v>
      </c>
      <c r="C19" s="501">
        <v>85.147458999999998</v>
      </c>
      <c r="D19" s="501">
        <v>14.764573</v>
      </c>
      <c r="E19" s="501">
        <v>5.28E-3</v>
      </c>
      <c r="F19" s="501" t="s">
        <v>84</v>
      </c>
      <c r="G19" s="502">
        <v>197.20889299999999</v>
      </c>
      <c r="H19" s="502">
        <v>99.917311999999995</v>
      </c>
      <c r="I19" s="502">
        <v>297.12620500000003</v>
      </c>
    </row>
    <row r="20" spans="1:9" ht="14.25" customHeight="1" x14ac:dyDescent="0.2">
      <c r="A20" s="478" t="s">
        <v>391</v>
      </c>
      <c r="B20" s="490">
        <v>12.013235999999999</v>
      </c>
      <c r="C20" s="490">
        <v>5.7134600000000004</v>
      </c>
      <c r="D20" s="490">
        <v>0.43279200000000001</v>
      </c>
      <c r="E20" s="490">
        <v>5.28E-3</v>
      </c>
      <c r="F20" s="490" t="s">
        <v>84</v>
      </c>
      <c r="G20" s="267">
        <v>12.013235999999999</v>
      </c>
      <c r="H20" s="267">
        <v>6.1515329999999997</v>
      </c>
      <c r="I20" s="267">
        <v>18.164767999999999</v>
      </c>
    </row>
    <row r="21" spans="1:9" ht="14.25" customHeight="1" x14ac:dyDescent="0.2">
      <c r="A21" s="493" t="s">
        <v>343</v>
      </c>
      <c r="B21" s="491">
        <v>98.206888000000006</v>
      </c>
      <c r="C21" s="491">
        <v>43.051453000000002</v>
      </c>
      <c r="D21" s="491">
        <v>7.7264290000000004</v>
      </c>
      <c r="E21" s="491" t="s">
        <v>84</v>
      </c>
      <c r="F21" s="491" t="s">
        <v>84</v>
      </c>
      <c r="G21" s="492">
        <v>98.206888000000006</v>
      </c>
      <c r="H21" s="492">
        <v>50.777883000000003</v>
      </c>
      <c r="I21" s="492">
        <v>148.98477099999999</v>
      </c>
    </row>
    <row r="22" spans="1:9" ht="14.25" customHeight="1" x14ac:dyDescent="0.2">
      <c r="A22" s="478" t="s">
        <v>344</v>
      </c>
      <c r="B22" s="490">
        <v>1.895054</v>
      </c>
      <c r="C22" s="490">
        <v>2.335518</v>
      </c>
      <c r="D22" s="490">
        <v>0.719333</v>
      </c>
      <c r="E22" s="490" t="s">
        <v>84</v>
      </c>
      <c r="F22" s="490" t="s">
        <v>84</v>
      </c>
      <c r="G22" s="267">
        <v>1.895054</v>
      </c>
      <c r="H22" s="267">
        <v>3.0548510000000002</v>
      </c>
      <c r="I22" s="267">
        <v>4.9499050000000002</v>
      </c>
    </row>
    <row r="23" spans="1:9" ht="14.25" customHeight="1" x14ac:dyDescent="0.2">
      <c r="A23" s="479" t="s">
        <v>345</v>
      </c>
      <c r="B23" s="491">
        <v>1.0214350000000001</v>
      </c>
      <c r="C23" s="491">
        <v>1.9034139999999999</v>
      </c>
      <c r="D23" s="491">
        <v>1.6839740000000001</v>
      </c>
      <c r="E23" s="491" t="s">
        <v>84</v>
      </c>
      <c r="F23" s="491" t="s">
        <v>84</v>
      </c>
      <c r="G23" s="492">
        <v>1.0214350000000001</v>
      </c>
      <c r="H23" s="492">
        <v>3.5873879999999998</v>
      </c>
      <c r="I23" s="492">
        <v>4.6088230000000001</v>
      </c>
    </row>
    <row r="24" spans="1:9" ht="14.25" customHeight="1" x14ac:dyDescent="0.2">
      <c r="A24" s="478" t="s">
        <v>346</v>
      </c>
      <c r="B24" s="490">
        <v>67.181408000000005</v>
      </c>
      <c r="C24" s="490">
        <v>28.172419000000001</v>
      </c>
      <c r="D24" s="490">
        <v>2.9456060000000002</v>
      </c>
      <c r="E24" s="490" t="s">
        <v>84</v>
      </c>
      <c r="F24" s="490" t="s">
        <v>84</v>
      </c>
      <c r="G24" s="267">
        <v>67.181408000000005</v>
      </c>
      <c r="H24" s="267">
        <v>31.118024999999999</v>
      </c>
      <c r="I24" s="267">
        <v>98.299432999999993</v>
      </c>
    </row>
    <row r="25" spans="1:9" ht="14.25" customHeight="1" x14ac:dyDescent="0.2">
      <c r="A25" s="479" t="s">
        <v>347</v>
      </c>
      <c r="B25" s="491">
        <v>10.818659999999999</v>
      </c>
      <c r="C25" s="491">
        <v>3.9603860000000002</v>
      </c>
      <c r="D25" s="491">
        <v>1.249598</v>
      </c>
      <c r="E25" s="491" t="s">
        <v>84</v>
      </c>
      <c r="F25" s="491" t="s">
        <v>84</v>
      </c>
      <c r="G25" s="492">
        <v>10.818659999999999</v>
      </c>
      <c r="H25" s="492">
        <v>5.2099830000000003</v>
      </c>
      <c r="I25" s="492">
        <v>16.028644</v>
      </c>
    </row>
    <row r="26" spans="1:9" ht="14.25" customHeight="1" x14ac:dyDescent="0.2">
      <c r="A26" s="509" t="s">
        <v>348</v>
      </c>
      <c r="B26" s="510">
        <v>182.587017</v>
      </c>
      <c r="C26" s="510">
        <v>133.99383499999999</v>
      </c>
      <c r="D26" s="510">
        <v>38.566817</v>
      </c>
      <c r="E26" s="510">
        <v>3.8982480000000002</v>
      </c>
      <c r="F26" s="510" t="s">
        <v>84</v>
      </c>
      <c r="G26" s="511">
        <v>182.587017</v>
      </c>
      <c r="H26" s="511">
        <v>176.458901</v>
      </c>
      <c r="I26" s="511">
        <v>359.04591799999997</v>
      </c>
    </row>
    <row r="27" spans="1:9" ht="14.25" customHeight="1" x14ac:dyDescent="0.2">
      <c r="A27" s="479" t="s">
        <v>392</v>
      </c>
      <c r="B27" s="491">
        <v>9.9792369999999995</v>
      </c>
      <c r="C27" s="491">
        <v>7.2636409999999998</v>
      </c>
      <c r="D27" s="491">
        <v>1.0574300000000001</v>
      </c>
      <c r="E27" s="491">
        <v>0.45877400000000002</v>
      </c>
      <c r="F27" s="491" t="s">
        <v>84</v>
      </c>
      <c r="G27" s="492">
        <v>9.9792369999999995</v>
      </c>
      <c r="H27" s="492">
        <v>8.7798449999999999</v>
      </c>
      <c r="I27" s="492">
        <v>18.759081999999999</v>
      </c>
    </row>
    <row r="28" spans="1:9" ht="14.25" customHeight="1" x14ac:dyDescent="0.2">
      <c r="A28" s="481" t="s">
        <v>349</v>
      </c>
      <c r="B28" s="494">
        <v>93.571839999999995</v>
      </c>
      <c r="C28" s="494">
        <v>65.813604999999995</v>
      </c>
      <c r="D28" s="494">
        <v>23.973186999999999</v>
      </c>
      <c r="E28" s="494">
        <v>3.387149</v>
      </c>
      <c r="F28" s="494" t="s">
        <v>84</v>
      </c>
      <c r="G28" s="495">
        <v>93.571839999999995</v>
      </c>
      <c r="H28" s="495">
        <v>93.173940999999999</v>
      </c>
      <c r="I28" s="495">
        <v>186.74578199999999</v>
      </c>
    </row>
    <row r="29" spans="1:9" ht="14.25" customHeight="1" x14ac:dyDescent="0.2">
      <c r="A29" s="479" t="s">
        <v>350</v>
      </c>
      <c r="B29" s="491">
        <v>66.227860000000007</v>
      </c>
      <c r="C29" s="491">
        <v>53.232480000000002</v>
      </c>
      <c r="D29" s="491">
        <v>12.557388</v>
      </c>
      <c r="E29" s="491">
        <v>5.2325000000000003E-2</v>
      </c>
      <c r="F29" s="491" t="s">
        <v>84</v>
      </c>
      <c r="G29" s="492">
        <v>66.227860000000007</v>
      </c>
      <c r="H29" s="492">
        <v>65.842191999999997</v>
      </c>
      <c r="I29" s="492">
        <v>132.070052</v>
      </c>
    </row>
    <row r="30" spans="1:9" ht="14.25" customHeight="1" x14ac:dyDescent="0.2">
      <c r="A30" s="503" t="s">
        <v>351</v>
      </c>
      <c r="B30" s="504">
        <v>477.50223899999997</v>
      </c>
      <c r="C30" s="504">
        <v>306.79315400000002</v>
      </c>
      <c r="D30" s="504">
        <v>92.178541999999993</v>
      </c>
      <c r="E30" s="504">
        <v>10.541098</v>
      </c>
      <c r="F30" s="504" t="s">
        <v>84</v>
      </c>
      <c r="G30" s="505">
        <v>477.50223899999997</v>
      </c>
      <c r="H30" s="505">
        <v>409.51279399999999</v>
      </c>
      <c r="I30" s="505">
        <v>887.01503300000002</v>
      </c>
    </row>
    <row r="31" spans="1:9" ht="14.25" customHeight="1" x14ac:dyDescent="0.2">
      <c r="A31" s="479" t="s">
        <v>393</v>
      </c>
      <c r="B31" s="491">
        <v>19.506067000000002</v>
      </c>
      <c r="C31" s="491">
        <v>11.358911000000001</v>
      </c>
      <c r="D31" s="491">
        <v>1.7221569999999999</v>
      </c>
      <c r="E31" s="491">
        <v>5.1612999999999999E-2</v>
      </c>
      <c r="F31" s="491" t="s">
        <v>84</v>
      </c>
      <c r="G31" s="492">
        <v>19.506067000000002</v>
      </c>
      <c r="H31" s="492">
        <v>13.132681</v>
      </c>
      <c r="I31" s="492">
        <v>32.638747000000002</v>
      </c>
    </row>
    <row r="32" spans="1:9" ht="14.25" customHeight="1" x14ac:dyDescent="0.2">
      <c r="A32" s="478" t="s">
        <v>352</v>
      </c>
      <c r="B32" s="490">
        <v>259.95536499999997</v>
      </c>
      <c r="C32" s="490">
        <v>179.239363</v>
      </c>
      <c r="D32" s="490">
        <v>60.798350999999997</v>
      </c>
      <c r="E32" s="490">
        <v>10.088051999999999</v>
      </c>
      <c r="F32" s="490" t="s">
        <v>84</v>
      </c>
      <c r="G32" s="267">
        <v>259.95536499999997</v>
      </c>
      <c r="H32" s="267">
        <v>250.125766</v>
      </c>
      <c r="I32" s="267">
        <v>510.08112999999997</v>
      </c>
    </row>
    <row r="33" spans="1:9" ht="14.25" customHeight="1" x14ac:dyDescent="0.2">
      <c r="A33" s="479" t="s">
        <v>353</v>
      </c>
      <c r="B33" s="491">
        <v>172.314753</v>
      </c>
      <c r="C33" s="491">
        <v>102.331373</v>
      </c>
      <c r="D33" s="491">
        <v>27.430178999999999</v>
      </c>
      <c r="E33" s="491">
        <v>0.40143299999999998</v>
      </c>
      <c r="F33" s="491" t="s">
        <v>84</v>
      </c>
      <c r="G33" s="492">
        <v>172.314753</v>
      </c>
      <c r="H33" s="492">
        <v>130.16298599999999</v>
      </c>
      <c r="I33" s="492">
        <v>302.47773899999999</v>
      </c>
    </row>
    <row r="34" spans="1:9" ht="14.25" customHeight="1" x14ac:dyDescent="0.2">
      <c r="A34" s="478" t="s">
        <v>646</v>
      </c>
      <c r="B34" s="490">
        <v>2.8E-5</v>
      </c>
      <c r="C34" s="490" t="s">
        <v>84</v>
      </c>
      <c r="D34" s="490" t="s">
        <v>84</v>
      </c>
      <c r="E34" s="490" t="s">
        <v>84</v>
      </c>
      <c r="F34" s="490" t="s">
        <v>84</v>
      </c>
      <c r="G34" s="267">
        <v>2.8E-5</v>
      </c>
      <c r="H34" s="267" t="s">
        <v>84</v>
      </c>
      <c r="I34" s="267">
        <v>2.8E-5</v>
      </c>
    </row>
    <row r="35" spans="1:9" ht="14.25" customHeight="1" x14ac:dyDescent="0.2">
      <c r="A35" s="477" t="s">
        <v>354</v>
      </c>
      <c r="B35" s="501">
        <v>368.00211899999999</v>
      </c>
      <c r="C35" s="501">
        <v>265.06443999999999</v>
      </c>
      <c r="D35" s="501">
        <v>60.499197000000002</v>
      </c>
      <c r="E35" s="501">
        <v>13.017018999999999</v>
      </c>
      <c r="F35" s="501" t="s">
        <v>84</v>
      </c>
      <c r="G35" s="502">
        <v>368.00211899999999</v>
      </c>
      <c r="H35" s="502">
        <v>338.58065599999998</v>
      </c>
      <c r="I35" s="502">
        <v>706.58277499999997</v>
      </c>
    </row>
    <row r="36" spans="1:9" ht="14.25" customHeight="1" x14ac:dyDescent="0.2">
      <c r="A36" s="481" t="s">
        <v>394</v>
      </c>
      <c r="B36" s="494">
        <v>49.443789000000002</v>
      </c>
      <c r="C36" s="494">
        <v>26.440573000000001</v>
      </c>
      <c r="D36" s="494">
        <v>8.8804770000000008</v>
      </c>
      <c r="E36" s="494">
        <v>0.29243400000000003</v>
      </c>
      <c r="F36" s="494" t="s">
        <v>84</v>
      </c>
      <c r="G36" s="495">
        <v>49.443789000000002</v>
      </c>
      <c r="H36" s="495">
        <v>35.613484999999997</v>
      </c>
      <c r="I36" s="495">
        <v>85.057274000000007</v>
      </c>
    </row>
    <row r="37" spans="1:9" ht="14.25" customHeight="1" x14ac:dyDescent="0.2">
      <c r="A37" s="480" t="s">
        <v>355</v>
      </c>
      <c r="B37" s="491">
        <v>16.696096000000001</v>
      </c>
      <c r="C37" s="491">
        <v>8.8974650000000004</v>
      </c>
      <c r="D37" s="491">
        <v>1.1359159999999999</v>
      </c>
      <c r="E37" s="491">
        <v>0.64072799999999996</v>
      </c>
      <c r="F37" s="491" t="s">
        <v>84</v>
      </c>
      <c r="G37" s="492">
        <v>16.696096000000001</v>
      </c>
      <c r="H37" s="492">
        <v>10.674109</v>
      </c>
      <c r="I37" s="492">
        <v>27.370204000000001</v>
      </c>
    </row>
    <row r="38" spans="1:9" ht="14.25" customHeight="1" x14ac:dyDescent="0.2">
      <c r="A38" s="481" t="s">
        <v>596</v>
      </c>
      <c r="B38" s="490">
        <v>192.93755999999999</v>
      </c>
      <c r="C38" s="490">
        <v>151.95812599999999</v>
      </c>
      <c r="D38" s="490">
        <v>32.861266000000001</v>
      </c>
      <c r="E38" s="490">
        <v>2.0632090000000001</v>
      </c>
      <c r="F38" s="490" t="s">
        <v>84</v>
      </c>
      <c r="G38" s="267">
        <v>192.93755999999999</v>
      </c>
      <c r="H38" s="267">
        <v>186.88260099999999</v>
      </c>
      <c r="I38" s="267">
        <v>379.82016099999998</v>
      </c>
    </row>
    <row r="39" spans="1:9" ht="14.25" customHeight="1" x14ac:dyDescent="0.2">
      <c r="A39" s="480" t="s">
        <v>356</v>
      </c>
      <c r="B39" s="496">
        <v>0.22240599999999999</v>
      </c>
      <c r="C39" s="496">
        <v>0.44520999999999999</v>
      </c>
      <c r="D39" s="496">
        <v>2.9567E-2</v>
      </c>
      <c r="E39" s="496">
        <v>8.1849000000000005E-2</v>
      </c>
      <c r="F39" s="496" t="s">
        <v>84</v>
      </c>
      <c r="G39" s="497">
        <v>0.22240599999999999</v>
      </c>
      <c r="H39" s="497">
        <v>0.55662500000000004</v>
      </c>
      <c r="I39" s="497">
        <v>0.77903100000000003</v>
      </c>
    </row>
    <row r="40" spans="1:9" s="7" customFormat="1" ht="14.25" customHeight="1" x14ac:dyDescent="0.2">
      <c r="A40" s="481" t="s">
        <v>357</v>
      </c>
      <c r="B40" s="494">
        <v>16.939620000000001</v>
      </c>
      <c r="C40" s="494">
        <v>19.871821000000001</v>
      </c>
      <c r="D40" s="494">
        <v>2.4223889999999999</v>
      </c>
      <c r="E40" s="494">
        <v>0.193241</v>
      </c>
      <c r="F40" s="494" t="s">
        <v>84</v>
      </c>
      <c r="G40" s="495">
        <v>16.939620000000001</v>
      </c>
      <c r="H40" s="495">
        <v>22.487451</v>
      </c>
      <c r="I40" s="495">
        <v>39.427070999999998</v>
      </c>
    </row>
    <row r="41" spans="1:9" ht="14.25" customHeight="1" x14ac:dyDescent="0.2">
      <c r="A41" s="480" t="s">
        <v>358</v>
      </c>
      <c r="B41" s="496">
        <v>65.128039000000001</v>
      </c>
      <c r="C41" s="496">
        <v>46.060578999999997</v>
      </c>
      <c r="D41" s="496">
        <v>14.486836</v>
      </c>
      <c r="E41" s="496">
        <v>9.7455590000000001</v>
      </c>
      <c r="F41" s="496" t="s">
        <v>84</v>
      </c>
      <c r="G41" s="497">
        <v>65.128039000000001</v>
      </c>
      <c r="H41" s="497">
        <v>70.292974000000001</v>
      </c>
      <c r="I41" s="497">
        <v>135.42101299999999</v>
      </c>
    </row>
    <row r="42" spans="1:9" ht="14.25" customHeight="1" x14ac:dyDescent="0.2">
      <c r="A42" s="481" t="s">
        <v>386</v>
      </c>
      <c r="B42" s="494">
        <v>4.66E-4</v>
      </c>
      <c r="C42" s="494">
        <v>0.101823</v>
      </c>
      <c r="D42" s="494" t="s">
        <v>84</v>
      </c>
      <c r="E42" s="494" t="s">
        <v>84</v>
      </c>
      <c r="F42" s="494" t="s">
        <v>84</v>
      </c>
      <c r="G42" s="495">
        <v>4.66E-4</v>
      </c>
      <c r="H42" s="495">
        <v>0.101823</v>
      </c>
      <c r="I42" s="495">
        <v>0.102289</v>
      </c>
    </row>
    <row r="43" spans="1:9" ht="14.25" customHeight="1" x14ac:dyDescent="0.2">
      <c r="A43" s="506" t="s">
        <v>409</v>
      </c>
      <c r="B43" s="507">
        <v>29.843796999999999</v>
      </c>
      <c r="C43" s="507">
        <v>24.259136000000002</v>
      </c>
      <c r="D43" s="507">
        <v>8.6219300000000008</v>
      </c>
      <c r="E43" s="507">
        <v>1.3263640000000001</v>
      </c>
      <c r="F43" s="507" t="s">
        <v>84</v>
      </c>
      <c r="G43" s="508">
        <v>29.843796999999999</v>
      </c>
      <c r="H43" s="508">
        <v>34.207428999999998</v>
      </c>
      <c r="I43" s="508">
        <v>64.051226</v>
      </c>
    </row>
    <row r="44" spans="1:9" ht="14.25" customHeight="1" x14ac:dyDescent="0.2">
      <c r="A44" s="481" t="s">
        <v>395</v>
      </c>
      <c r="B44" s="494">
        <v>12.805194999999999</v>
      </c>
      <c r="C44" s="494">
        <v>16.861782999999999</v>
      </c>
      <c r="D44" s="494">
        <v>5.3073499999999996</v>
      </c>
      <c r="E44" s="494">
        <v>1.3263640000000001</v>
      </c>
      <c r="F44" s="494" t="s">
        <v>84</v>
      </c>
      <c r="G44" s="495">
        <v>12.805194999999999</v>
      </c>
      <c r="H44" s="495">
        <v>23.495497</v>
      </c>
      <c r="I44" s="495">
        <v>36.300693000000003</v>
      </c>
    </row>
    <row r="45" spans="1:9" ht="14.25" customHeight="1" x14ac:dyDescent="0.2">
      <c r="A45" s="480" t="s">
        <v>467</v>
      </c>
      <c r="B45" s="496">
        <v>12.709472</v>
      </c>
      <c r="C45" s="496">
        <v>6.4882429999999998</v>
      </c>
      <c r="D45" s="496">
        <v>3.3145790000000002</v>
      </c>
      <c r="E45" s="496" t="s">
        <v>84</v>
      </c>
      <c r="F45" s="496" t="s">
        <v>84</v>
      </c>
      <c r="G45" s="497">
        <v>12.709472</v>
      </c>
      <c r="H45" s="497">
        <v>9.8028220000000008</v>
      </c>
      <c r="I45" s="497">
        <v>22.512294000000001</v>
      </c>
    </row>
    <row r="46" spans="1:9" s="7" customFormat="1" ht="14.25" customHeight="1" x14ac:dyDescent="0.2">
      <c r="A46" s="509" t="s">
        <v>359</v>
      </c>
      <c r="B46" s="510">
        <v>897.57735700000001</v>
      </c>
      <c r="C46" s="510">
        <v>608.12134800000001</v>
      </c>
      <c r="D46" s="510">
        <v>305.44049000000001</v>
      </c>
      <c r="E46" s="510">
        <v>19.115487000000002</v>
      </c>
      <c r="F46" s="510" t="s">
        <v>84</v>
      </c>
      <c r="G46" s="511">
        <v>897.57735700000001</v>
      </c>
      <c r="H46" s="511">
        <v>932.67732599999999</v>
      </c>
      <c r="I46" s="511">
        <v>1830.2546830000001</v>
      </c>
    </row>
    <row r="47" spans="1:9" ht="14.25" customHeight="1" x14ac:dyDescent="0.2">
      <c r="A47" s="480" t="s">
        <v>396</v>
      </c>
      <c r="B47" s="496">
        <v>106.75438200000001</v>
      </c>
      <c r="C47" s="496">
        <v>76.691074999999998</v>
      </c>
      <c r="D47" s="496">
        <v>47.72186</v>
      </c>
      <c r="E47" s="496">
        <v>2.3712</v>
      </c>
      <c r="F47" s="496" t="s">
        <v>84</v>
      </c>
      <c r="G47" s="497">
        <v>106.75438200000001</v>
      </c>
      <c r="H47" s="497">
        <v>126.78413500000001</v>
      </c>
      <c r="I47" s="497">
        <v>233.53851800000001</v>
      </c>
    </row>
    <row r="48" spans="1:9" ht="15.75" customHeight="1" x14ac:dyDescent="0.2">
      <c r="A48" s="533" t="s">
        <v>360</v>
      </c>
      <c r="B48" s="539">
        <v>31.562580000000001</v>
      </c>
      <c r="C48" s="539">
        <v>25.988567</v>
      </c>
      <c r="D48" s="539">
        <v>11.494622</v>
      </c>
      <c r="E48" s="539">
        <v>1.354082</v>
      </c>
      <c r="F48" s="539" t="s">
        <v>84</v>
      </c>
      <c r="G48" s="540">
        <v>31.562580000000001</v>
      </c>
      <c r="H48" s="540">
        <v>38.837271000000001</v>
      </c>
      <c r="I48" s="540">
        <v>70.399850999999998</v>
      </c>
    </row>
    <row r="49" spans="1:9" s="47" customFormat="1" ht="15.75" customHeight="1" x14ac:dyDescent="0.2">
      <c r="A49" s="480" t="s">
        <v>361</v>
      </c>
      <c r="B49" s="496">
        <v>564.75160900000003</v>
      </c>
      <c r="C49" s="496">
        <v>357.55060300000002</v>
      </c>
      <c r="D49" s="496">
        <v>170.957584</v>
      </c>
      <c r="E49" s="496">
        <v>12.660632</v>
      </c>
      <c r="F49" s="496" t="s">
        <v>84</v>
      </c>
      <c r="G49" s="497">
        <v>564.75160900000003</v>
      </c>
      <c r="H49" s="497">
        <v>541.16881799999999</v>
      </c>
      <c r="I49" s="497">
        <v>1105.9204279999999</v>
      </c>
    </row>
    <row r="50" spans="1:9" s="7" customFormat="1" ht="14.25" customHeight="1" x14ac:dyDescent="0.2">
      <c r="A50" s="478" t="s">
        <v>362</v>
      </c>
      <c r="B50" s="490">
        <v>13.771212</v>
      </c>
      <c r="C50" s="490">
        <v>10.489291</v>
      </c>
      <c r="D50" s="490">
        <v>6.2440699999999998</v>
      </c>
      <c r="E50" s="490" t="s">
        <v>84</v>
      </c>
      <c r="F50" s="490" t="s">
        <v>84</v>
      </c>
      <c r="G50" s="267">
        <v>13.771212</v>
      </c>
      <c r="H50" s="267">
        <v>16.733360999999999</v>
      </c>
      <c r="I50" s="267">
        <v>30.504572</v>
      </c>
    </row>
    <row r="51" spans="1:9" ht="14.25" customHeight="1" x14ac:dyDescent="0.2">
      <c r="A51" s="479" t="s">
        <v>363</v>
      </c>
      <c r="B51" s="491">
        <v>9.3542059999999996</v>
      </c>
      <c r="C51" s="491">
        <v>10.288562000000001</v>
      </c>
      <c r="D51" s="491">
        <v>9.2911809999999999</v>
      </c>
      <c r="E51" s="491" t="s">
        <v>84</v>
      </c>
      <c r="F51" s="491" t="s">
        <v>84</v>
      </c>
      <c r="G51" s="492">
        <v>9.3542059999999996</v>
      </c>
      <c r="H51" s="492">
        <v>19.579743000000001</v>
      </c>
      <c r="I51" s="492">
        <v>28.933948999999998</v>
      </c>
    </row>
    <row r="52" spans="1:9" ht="14.25" customHeight="1" x14ac:dyDescent="0.2">
      <c r="A52" s="478" t="s">
        <v>364</v>
      </c>
      <c r="B52" s="490">
        <v>120.447795</v>
      </c>
      <c r="C52" s="490">
        <v>97.022645999999995</v>
      </c>
      <c r="D52" s="490">
        <v>46.248573999999998</v>
      </c>
      <c r="E52" s="490">
        <v>2.7295739999999999</v>
      </c>
      <c r="F52" s="490" t="s">
        <v>84</v>
      </c>
      <c r="G52" s="267">
        <v>120.447795</v>
      </c>
      <c r="H52" s="267">
        <v>146.00079400000001</v>
      </c>
      <c r="I52" s="267">
        <v>266.44858900000003</v>
      </c>
    </row>
    <row r="53" spans="1:9" ht="14.25" customHeight="1" x14ac:dyDescent="0.2">
      <c r="A53" s="477" t="s">
        <v>365</v>
      </c>
      <c r="B53" s="501">
        <v>241.602723</v>
      </c>
      <c r="C53" s="501">
        <v>151.312802</v>
      </c>
      <c r="D53" s="501">
        <v>69.356859999999998</v>
      </c>
      <c r="E53" s="501">
        <v>18.926584999999999</v>
      </c>
      <c r="F53" s="501" t="s">
        <v>84</v>
      </c>
      <c r="G53" s="502">
        <v>241.602723</v>
      </c>
      <c r="H53" s="502">
        <v>239.59624700000001</v>
      </c>
      <c r="I53" s="502">
        <v>481.19896999999997</v>
      </c>
    </row>
    <row r="54" spans="1:9" ht="14.25" customHeight="1" x14ac:dyDescent="0.2">
      <c r="A54" s="478" t="s">
        <v>366</v>
      </c>
      <c r="B54" s="490">
        <v>16.533431</v>
      </c>
      <c r="C54" s="490">
        <v>11.435351000000001</v>
      </c>
      <c r="D54" s="490">
        <v>2.3737270000000001</v>
      </c>
      <c r="E54" s="490" t="s">
        <v>84</v>
      </c>
      <c r="F54" s="490" t="s">
        <v>84</v>
      </c>
      <c r="G54" s="267">
        <v>16.533431</v>
      </c>
      <c r="H54" s="267">
        <v>13.809078</v>
      </c>
      <c r="I54" s="267">
        <v>30.342507999999999</v>
      </c>
    </row>
    <row r="55" spans="1:9" s="7" customFormat="1" ht="14.25" customHeight="1" x14ac:dyDescent="0.2">
      <c r="A55" s="479" t="s">
        <v>367</v>
      </c>
      <c r="B55" s="491">
        <v>13.50211</v>
      </c>
      <c r="C55" s="491">
        <v>17.584472000000002</v>
      </c>
      <c r="D55" s="491">
        <v>11.05471</v>
      </c>
      <c r="E55" s="491">
        <v>9.0990699999999993</v>
      </c>
      <c r="F55" s="491" t="s">
        <v>84</v>
      </c>
      <c r="G55" s="492">
        <v>13.50211</v>
      </c>
      <c r="H55" s="492">
        <v>37.738252000000003</v>
      </c>
      <c r="I55" s="492">
        <v>51.240361999999998</v>
      </c>
    </row>
    <row r="56" spans="1:9" s="47" customFormat="1" ht="14.25" customHeight="1" x14ac:dyDescent="0.2">
      <c r="A56" s="478" t="s">
        <v>368</v>
      </c>
      <c r="B56" s="490">
        <v>203.09138300000001</v>
      </c>
      <c r="C56" s="490">
        <v>118.272206</v>
      </c>
      <c r="D56" s="490">
        <v>52.299256</v>
      </c>
      <c r="E56" s="490">
        <v>9.827515</v>
      </c>
      <c r="F56" s="490" t="s">
        <v>84</v>
      </c>
      <c r="G56" s="267">
        <v>203.09138300000001</v>
      </c>
      <c r="H56" s="267">
        <v>180.398977</v>
      </c>
      <c r="I56" s="267">
        <v>383.49036000000001</v>
      </c>
    </row>
    <row r="57" spans="1:9" ht="14.25" customHeight="1" x14ac:dyDescent="0.2">
      <c r="A57" s="479" t="s">
        <v>369</v>
      </c>
      <c r="B57" s="491">
        <v>8.4450479999999999</v>
      </c>
      <c r="C57" s="491">
        <v>4.0207740000000003</v>
      </c>
      <c r="D57" s="491">
        <v>3.6291669999999998</v>
      </c>
      <c r="E57" s="491" t="s">
        <v>84</v>
      </c>
      <c r="F57" s="491" t="s">
        <v>84</v>
      </c>
      <c r="G57" s="492">
        <v>8.4450479999999999</v>
      </c>
      <c r="H57" s="492">
        <v>7.6499410000000001</v>
      </c>
      <c r="I57" s="492">
        <v>16.094989000000002</v>
      </c>
    </row>
    <row r="58" spans="1:9" ht="14.25" customHeight="1" x14ac:dyDescent="0.2">
      <c r="A58" s="478" t="s">
        <v>387</v>
      </c>
      <c r="B58" s="490">
        <v>3.0377999999999999E-2</v>
      </c>
      <c r="C58" s="490" t="s">
        <v>84</v>
      </c>
      <c r="D58" s="490" t="s">
        <v>84</v>
      </c>
      <c r="E58" s="490" t="s">
        <v>84</v>
      </c>
      <c r="F58" s="490" t="s">
        <v>84</v>
      </c>
      <c r="G58" s="267">
        <v>3.0377999999999999E-2</v>
      </c>
      <c r="H58" s="267" t="s">
        <v>84</v>
      </c>
      <c r="I58" s="267">
        <v>3.0377999999999999E-2</v>
      </c>
    </row>
    <row r="59" spans="1:9" ht="14.25" customHeight="1" x14ac:dyDescent="0.2">
      <c r="A59" s="477" t="s">
        <v>370</v>
      </c>
      <c r="B59" s="501">
        <v>316.718141</v>
      </c>
      <c r="C59" s="501">
        <v>227.067621</v>
      </c>
      <c r="D59" s="501">
        <v>74.603827999999993</v>
      </c>
      <c r="E59" s="501">
        <v>15.718157</v>
      </c>
      <c r="F59" s="501" t="s">
        <v>84</v>
      </c>
      <c r="G59" s="502">
        <v>316.718141</v>
      </c>
      <c r="H59" s="502">
        <v>317.38960600000001</v>
      </c>
      <c r="I59" s="502">
        <v>634.10774700000002</v>
      </c>
    </row>
    <row r="60" spans="1:9" s="7" customFormat="1" ht="14.25" customHeight="1" x14ac:dyDescent="0.2">
      <c r="A60" s="478" t="s">
        <v>468</v>
      </c>
      <c r="B60" s="490">
        <v>0.70048999999999995</v>
      </c>
      <c r="C60" s="490">
        <v>2.089197</v>
      </c>
      <c r="D60" s="490" t="s">
        <v>84</v>
      </c>
      <c r="E60" s="490" t="s">
        <v>84</v>
      </c>
      <c r="F60" s="490" t="s">
        <v>84</v>
      </c>
      <c r="G60" s="267">
        <v>0.70048999999999995</v>
      </c>
      <c r="H60" s="267">
        <v>2.089197</v>
      </c>
      <c r="I60" s="267">
        <v>2.7896879999999999</v>
      </c>
    </row>
    <row r="61" spans="1:9" s="7" customFormat="1" ht="14.25" customHeight="1" x14ac:dyDescent="0.2">
      <c r="A61" s="782" t="s">
        <v>371</v>
      </c>
      <c r="B61" s="783">
        <v>165.948938</v>
      </c>
      <c r="C61" s="783">
        <v>130.17754199999999</v>
      </c>
      <c r="D61" s="783">
        <v>42.837741000000001</v>
      </c>
      <c r="E61" s="783">
        <v>10.228146000000001</v>
      </c>
      <c r="F61" s="783" t="s">
        <v>84</v>
      </c>
      <c r="G61" s="784">
        <v>165.948938</v>
      </c>
      <c r="H61" s="784">
        <v>183.24342999999999</v>
      </c>
      <c r="I61" s="784">
        <v>349.19236799999999</v>
      </c>
    </row>
    <row r="62" spans="1:9" s="7" customFormat="1" ht="14.25" customHeight="1" x14ac:dyDescent="0.2">
      <c r="A62" s="478" t="s">
        <v>372</v>
      </c>
      <c r="B62" s="490">
        <v>1.091523</v>
      </c>
      <c r="C62" s="490">
        <v>1.0400389999999999</v>
      </c>
      <c r="D62" s="490">
        <v>0.31268000000000001</v>
      </c>
      <c r="E62" s="490" t="s">
        <v>84</v>
      </c>
      <c r="F62" s="490" t="s">
        <v>84</v>
      </c>
      <c r="G62" s="267">
        <v>1.091523</v>
      </c>
      <c r="H62" s="267">
        <v>1.352719</v>
      </c>
      <c r="I62" s="267">
        <v>2.444242</v>
      </c>
    </row>
    <row r="63" spans="1:9" s="7" customFormat="1" ht="14.25" customHeight="1" x14ac:dyDescent="0.2">
      <c r="A63" s="782" t="s">
        <v>373</v>
      </c>
      <c r="B63" s="783">
        <v>108.040201</v>
      </c>
      <c r="C63" s="783">
        <v>69.663588000000004</v>
      </c>
      <c r="D63" s="783">
        <v>17.664831</v>
      </c>
      <c r="E63" s="783">
        <v>5.3707060000000002</v>
      </c>
      <c r="F63" s="783" t="s">
        <v>84</v>
      </c>
      <c r="G63" s="784">
        <v>108.040201</v>
      </c>
      <c r="H63" s="784">
        <v>92.699124999999995</v>
      </c>
      <c r="I63" s="784">
        <v>200.73932500000001</v>
      </c>
    </row>
    <row r="64" spans="1:9" s="7" customFormat="1" ht="14.25" customHeight="1" x14ac:dyDescent="0.2">
      <c r="A64" s="478" t="s">
        <v>374</v>
      </c>
      <c r="B64" s="490">
        <v>21.934421</v>
      </c>
      <c r="C64" s="490">
        <v>13.097068999999999</v>
      </c>
      <c r="D64" s="490">
        <v>10.408967000000001</v>
      </c>
      <c r="E64" s="490">
        <v>0.11930499999999999</v>
      </c>
      <c r="F64" s="490" t="s">
        <v>84</v>
      </c>
      <c r="G64" s="267">
        <v>21.934421</v>
      </c>
      <c r="H64" s="267">
        <v>23.625340999999999</v>
      </c>
      <c r="I64" s="267">
        <v>45.559761999999999</v>
      </c>
    </row>
    <row r="65" spans="1:9" s="7" customFormat="1" ht="14.25" customHeight="1" x14ac:dyDescent="0.2">
      <c r="A65" s="785" t="s">
        <v>375</v>
      </c>
      <c r="B65" s="786">
        <v>882.89988700000004</v>
      </c>
      <c r="C65" s="786">
        <v>161.47830400000001</v>
      </c>
      <c r="D65" s="786">
        <v>34.806007000000001</v>
      </c>
      <c r="E65" s="786">
        <v>6.3195610000000002</v>
      </c>
      <c r="F65" s="786" t="s">
        <v>84</v>
      </c>
      <c r="G65" s="787">
        <v>882.89988700000004</v>
      </c>
      <c r="H65" s="787">
        <v>202.60387299999999</v>
      </c>
      <c r="I65" s="787">
        <v>1085.5037600000001</v>
      </c>
    </row>
    <row r="66" spans="1:9" x14ac:dyDescent="0.2">
      <c r="A66" s="790" t="s">
        <v>377</v>
      </c>
      <c r="B66" s="792">
        <f>SUM(B9,B13,B19,B26,B30,B35,B43,B46,B53,B59,B65)</f>
        <v>4623.4049510000004</v>
      </c>
      <c r="C66" s="792">
        <f t="shared" ref="C66:I66" si="0">SUM(C9,C13,C19,C26,C30,C35,C43,C46,C53,C59,C65)</f>
        <v>2611.0858750000002</v>
      </c>
      <c r="D66" s="792">
        <f t="shared" si="0"/>
        <v>905.10238500000003</v>
      </c>
      <c r="E66" s="792">
        <f t="shared" si="0"/>
        <v>106.28708499999999</v>
      </c>
      <c r="F66" s="792" t="s">
        <v>84</v>
      </c>
      <c r="G66" s="792">
        <f t="shared" si="0"/>
        <v>4623.4049510000004</v>
      </c>
      <c r="H66" s="792">
        <f t="shared" si="0"/>
        <v>3622.4753470000001</v>
      </c>
      <c r="I66" s="792">
        <f t="shared" si="0"/>
        <v>8245.880298</v>
      </c>
    </row>
    <row r="67" spans="1:9" x14ac:dyDescent="0.2">
      <c r="A67" s="513" t="s">
        <v>412</v>
      </c>
      <c r="B67" s="3"/>
      <c r="C67" s="212"/>
      <c r="D67" s="3"/>
      <c r="E67" s="3"/>
      <c r="F67" s="212"/>
      <c r="G67" s="3"/>
      <c r="H67" s="3"/>
      <c r="I67" s="3"/>
    </row>
    <row r="68" spans="1:9" ht="15" customHeight="1" x14ac:dyDescent="0.2">
      <c r="A68" s="513" t="s">
        <v>471</v>
      </c>
      <c r="B68" s="3"/>
      <c r="C68" s="212"/>
      <c r="D68" s="3"/>
      <c r="E68" s="3"/>
      <c r="F68" s="212"/>
      <c r="G68" s="3"/>
      <c r="H68" s="3"/>
      <c r="I68" s="3"/>
    </row>
    <row r="69" spans="1:9" x14ac:dyDescent="0.2">
      <c r="A69" s="513" t="s">
        <v>406</v>
      </c>
      <c r="B69" s="3"/>
      <c r="C69" s="212"/>
      <c r="D69" s="3"/>
      <c r="E69" s="3"/>
      <c r="F69" s="212"/>
      <c r="G69" s="3"/>
      <c r="H69" s="3"/>
      <c r="I69" s="3"/>
    </row>
    <row r="70" spans="1:9" x14ac:dyDescent="0.2">
      <c r="A70" s="38" t="s">
        <v>410</v>
      </c>
      <c r="B70" s="3"/>
      <c r="C70" s="212"/>
      <c r="D70" s="3"/>
      <c r="E70" s="3"/>
      <c r="F70" s="212"/>
      <c r="G70" s="3"/>
      <c r="H70" s="3"/>
      <c r="I70" s="3"/>
    </row>
    <row r="71" spans="1:9" x14ac:dyDescent="0.2">
      <c r="A71" s="242" t="s">
        <v>723</v>
      </c>
      <c r="B71" s="3"/>
      <c r="C71" s="212"/>
      <c r="D71" s="3"/>
      <c r="E71" s="3"/>
      <c r="F71" s="212"/>
      <c r="G71" s="3"/>
      <c r="H71" s="3"/>
      <c r="I71" s="3"/>
    </row>
    <row r="74" spans="1:9" ht="16.5" x14ac:dyDescent="0.25">
      <c r="A74" s="88" t="s">
        <v>797</v>
      </c>
    </row>
    <row r="75" spans="1:9" ht="13.5" thickBot="1" x14ac:dyDescent="0.25">
      <c r="A75" s="205"/>
      <c r="I75" s="400" t="s">
        <v>24</v>
      </c>
    </row>
    <row r="76" spans="1:9" x14ac:dyDescent="0.2">
      <c r="A76" s="204" t="s">
        <v>404</v>
      </c>
      <c r="B76" s="482" t="s">
        <v>95</v>
      </c>
      <c r="C76" s="482" t="s">
        <v>535</v>
      </c>
      <c r="D76" s="482" t="s">
        <v>97</v>
      </c>
      <c r="E76" s="482" t="s">
        <v>278</v>
      </c>
      <c r="F76" s="483">
        <v>300000</v>
      </c>
      <c r="G76" s="484" t="s">
        <v>407</v>
      </c>
      <c r="H76" s="484" t="s">
        <v>407</v>
      </c>
      <c r="I76" s="484" t="s">
        <v>389</v>
      </c>
    </row>
    <row r="77" spans="1:9" x14ac:dyDescent="0.2">
      <c r="A77" s="203"/>
      <c r="B77" s="485" t="s">
        <v>35</v>
      </c>
      <c r="C77" s="485" t="s">
        <v>35</v>
      </c>
      <c r="D77" s="485" t="s">
        <v>35</v>
      </c>
      <c r="E77" s="485" t="s">
        <v>35</v>
      </c>
      <c r="F77" s="485" t="s">
        <v>36</v>
      </c>
      <c r="G77" s="486" t="s">
        <v>381</v>
      </c>
      <c r="H77" s="486" t="s">
        <v>549</v>
      </c>
      <c r="I77" s="486" t="s">
        <v>408</v>
      </c>
    </row>
    <row r="78" spans="1:9" ht="13.5" thickBot="1" x14ac:dyDescent="0.25">
      <c r="A78" s="206"/>
      <c r="B78" s="487" t="s">
        <v>534</v>
      </c>
      <c r="C78" s="487" t="s">
        <v>99</v>
      </c>
      <c r="D78" s="487" t="s">
        <v>100</v>
      </c>
      <c r="E78" s="487" t="s">
        <v>279</v>
      </c>
      <c r="F78" s="487" t="s">
        <v>101</v>
      </c>
      <c r="G78" s="746" t="s">
        <v>601</v>
      </c>
      <c r="H78" s="488" t="s">
        <v>101</v>
      </c>
      <c r="I78" s="488" t="s">
        <v>382</v>
      </c>
    </row>
    <row r="80" spans="1:9" x14ac:dyDescent="0.2">
      <c r="A80" s="498" t="s">
        <v>333</v>
      </c>
      <c r="B80" s="514">
        <f>IF(B9="-","-",B9/B$66)</f>
        <v>0.20567156783321097</v>
      </c>
      <c r="C80" s="514">
        <f t="shared" ref="C80:I80" si="1">IF(C9="-","-",C9/C$66)</f>
        <v>0.21814071971110485</v>
      </c>
      <c r="D80" s="514">
        <f t="shared" si="1"/>
        <v>0.19887138514169311</v>
      </c>
      <c r="E80" s="514">
        <f t="shared" si="1"/>
        <v>0.16388901812482676</v>
      </c>
      <c r="F80" s="514" t="str">
        <f t="shared" si="1"/>
        <v>-</v>
      </c>
      <c r="G80" s="515">
        <f t="shared" si="1"/>
        <v>0.20567156783321097</v>
      </c>
      <c r="H80" s="515">
        <f t="shared" si="1"/>
        <v>0.21173433344003376</v>
      </c>
      <c r="I80" s="515">
        <f t="shared" si="1"/>
        <v>0.20833498497627598</v>
      </c>
    </row>
    <row r="81" spans="1:9" x14ac:dyDescent="0.2">
      <c r="A81" s="478" t="s">
        <v>334</v>
      </c>
      <c r="B81" s="516">
        <f t="shared" ref="B81:I96" si="2">IF(B10="-","-",B10/B$66)</f>
        <v>0.18177259809747517</v>
      </c>
      <c r="C81" s="516">
        <f t="shared" si="2"/>
        <v>0.19261556765152352</v>
      </c>
      <c r="D81" s="516">
        <f t="shared" si="2"/>
        <v>0.18615430231133462</v>
      </c>
      <c r="E81" s="516">
        <f t="shared" si="2"/>
        <v>0.15964796663677436</v>
      </c>
      <c r="F81" s="516" t="str">
        <f t="shared" si="2"/>
        <v>-</v>
      </c>
      <c r="G81" s="517">
        <f t="shared" si="2"/>
        <v>0.18177259809747517</v>
      </c>
      <c r="H81" s="517">
        <f t="shared" si="2"/>
        <v>0.19003386940096131</v>
      </c>
      <c r="I81" s="517">
        <f t="shared" si="2"/>
        <v>0.18540183494669499</v>
      </c>
    </row>
    <row r="82" spans="1:9" x14ac:dyDescent="0.2">
      <c r="A82" s="479" t="s">
        <v>335</v>
      </c>
      <c r="B82" s="518">
        <f t="shared" si="2"/>
        <v>4.4390623831384131E-3</v>
      </c>
      <c r="C82" s="518">
        <f t="shared" si="2"/>
        <v>5.7129951729373886E-3</v>
      </c>
      <c r="D82" s="518">
        <f t="shared" si="2"/>
        <v>4.6483326855889344E-3</v>
      </c>
      <c r="E82" s="518">
        <f t="shared" si="2"/>
        <v>3.1241895475823804E-3</v>
      </c>
      <c r="F82" s="518" t="str">
        <f t="shared" si="2"/>
        <v>-</v>
      </c>
      <c r="G82" s="519">
        <f t="shared" si="2"/>
        <v>4.4390623831384131E-3</v>
      </c>
      <c r="H82" s="519">
        <f t="shared" si="2"/>
        <v>5.3710234401217029E-3</v>
      </c>
      <c r="I82" s="519">
        <f t="shared" si="2"/>
        <v>4.8484796716848962E-3</v>
      </c>
    </row>
    <row r="83" spans="1:9" x14ac:dyDescent="0.2">
      <c r="A83" s="478" t="s">
        <v>774</v>
      </c>
      <c r="B83" s="516">
        <f t="shared" si="2"/>
        <v>4.8792178576355895E-5</v>
      </c>
      <c r="C83" s="516">
        <f t="shared" si="2"/>
        <v>1.4292061535509627E-4</v>
      </c>
      <c r="D83" s="516" t="str">
        <f t="shared" si="2"/>
        <v>-</v>
      </c>
      <c r="E83" s="516">
        <f t="shared" si="2"/>
        <v>1.1168619404700016E-3</v>
      </c>
      <c r="F83" s="516" t="str">
        <f t="shared" si="2"/>
        <v>-</v>
      </c>
      <c r="G83" s="517">
        <f t="shared" si="2"/>
        <v>4.8792178576355895E-5</v>
      </c>
      <c r="H83" s="517">
        <f t="shared" si="2"/>
        <v>1.3578725950677946E-4</v>
      </c>
      <c r="I83" s="517">
        <f t="shared" si="2"/>
        <v>8.7009630757557709E-5</v>
      </c>
    </row>
    <row r="84" spans="1:9" x14ac:dyDescent="0.2">
      <c r="A84" s="477" t="s">
        <v>336</v>
      </c>
      <c r="B84" s="520">
        <f t="shared" si="2"/>
        <v>1.6991769882283018E-2</v>
      </c>
      <c r="C84" s="520">
        <f t="shared" si="2"/>
        <v>2.9973592500093467E-2</v>
      </c>
      <c r="D84" s="520">
        <f t="shared" si="2"/>
        <v>2.9019010926592575E-2</v>
      </c>
      <c r="E84" s="520" t="str">
        <f t="shared" si="2"/>
        <v>-</v>
      </c>
      <c r="F84" s="520" t="str">
        <f t="shared" si="2"/>
        <v>-</v>
      </c>
      <c r="G84" s="521">
        <f t="shared" si="2"/>
        <v>1.6991769882283018E-2</v>
      </c>
      <c r="H84" s="521">
        <f t="shared" si="2"/>
        <v>2.8855627709534832E-2</v>
      </c>
      <c r="I84" s="521">
        <f t="shared" si="2"/>
        <v>2.2203649141548574E-2</v>
      </c>
    </row>
    <row r="85" spans="1:9" x14ac:dyDescent="0.2">
      <c r="A85" s="478" t="s">
        <v>342</v>
      </c>
      <c r="B85" s="516">
        <f t="shared" si="2"/>
        <v>3.1831518450091303E-5</v>
      </c>
      <c r="C85" s="516" t="str">
        <f t="shared" si="2"/>
        <v>-</v>
      </c>
      <c r="D85" s="516" t="str">
        <f t="shared" si="2"/>
        <v>-</v>
      </c>
      <c r="E85" s="516" t="str">
        <f t="shared" si="2"/>
        <v>-</v>
      </c>
      <c r="F85" s="516" t="str">
        <f t="shared" si="2"/>
        <v>-</v>
      </c>
      <c r="G85" s="517">
        <f t="shared" si="2"/>
        <v>3.1831518450091303E-5</v>
      </c>
      <c r="H85" s="517" t="str">
        <f t="shared" si="2"/>
        <v>-</v>
      </c>
      <c r="I85" s="517">
        <f t="shared" si="2"/>
        <v>1.7847700267452996E-5</v>
      </c>
    </row>
    <row r="86" spans="1:9" x14ac:dyDescent="0.2">
      <c r="A86" s="479" t="s">
        <v>337</v>
      </c>
      <c r="B86" s="518">
        <f t="shared" si="2"/>
        <v>1.8964360883213492E-3</v>
      </c>
      <c r="C86" s="518">
        <f t="shared" si="2"/>
        <v>2.0849230016228401E-3</v>
      </c>
      <c r="D86" s="518">
        <f t="shared" si="2"/>
        <v>1.683212888672258E-4</v>
      </c>
      <c r="E86" s="518" t="str">
        <f t="shared" si="2"/>
        <v>-</v>
      </c>
      <c r="F86" s="518" t="str">
        <f t="shared" si="2"/>
        <v>-</v>
      </c>
      <c r="G86" s="519">
        <f t="shared" si="2"/>
        <v>1.8964360883213492E-3</v>
      </c>
      <c r="H86" s="519">
        <f t="shared" si="2"/>
        <v>1.5448720733557556E-3</v>
      </c>
      <c r="I86" s="519">
        <f t="shared" si="2"/>
        <v>1.7419914528087417E-3</v>
      </c>
    </row>
    <row r="87" spans="1:9" x14ac:dyDescent="0.2">
      <c r="A87" s="478" t="s">
        <v>338</v>
      </c>
      <c r="B87" s="516">
        <f t="shared" si="2"/>
        <v>1.2973189377890597E-2</v>
      </c>
      <c r="C87" s="516">
        <f t="shared" si="2"/>
        <v>2.4447055384572515E-2</v>
      </c>
      <c r="D87" s="516">
        <f t="shared" si="2"/>
        <v>2.7708381300972924E-2</v>
      </c>
      <c r="E87" s="516" t="str">
        <f t="shared" si="2"/>
        <v>-</v>
      </c>
      <c r="F87" s="516" t="str">
        <f t="shared" si="2"/>
        <v>-</v>
      </c>
      <c r="G87" s="517">
        <f t="shared" si="2"/>
        <v>1.2973189377890597E-2</v>
      </c>
      <c r="H87" s="517">
        <f t="shared" si="2"/>
        <v>2.4544620593107379E-2</v>
      </c>
      <c r="I87" s="517">
        <f t="shared" si="2"/>
        <v>1.8056603494003329E-2</v>
      </c>
    </row>
    <row r="88" spans="1:9" x14ac:dyDescent="0.2">
      <c r="A88" s="493" t="s">
        <v>339</v>
      </c>
      <c r="B88" s="518">
        <f t="shared" si="2"/>
        <v>4.6824170128808602E-4</v>
      </c>
      <c r="C88" s="518">
        <f t="shared" si="2"/>
        <v>2.9688720980883097E-4</v>
      </c>
      <c r="D88" s="518">
        <f t="shared" si="2"/>
        <v>2.4983692866967753E-4</v>
      </c>
      <c r="E88" s="518" t="str">
        <f t="shared" si="2"/>
        <v>-</v>
      </c>
      <c r="F88" s="518" t="str">
        <f t="shared" si="2"/>
        <v>-</v>
      </c>
      <c r="G88" s="519">
        <f t="shared" si="2"/>
        <v>4.6824170128808602E-4</v>
      </c>
      <c r="H88" s="519">
        <f t="shared" si="2"/>
        <v>2.7642037669883964E-4</v>
      </c>
      <c r="I88" s="519">
        <f t="shared" si="2"/>
        <v>3.839731945621314E-4</v>
      </c>
    </row>
    <row r="89" spans="1:9" x14ac:dyDescent="0.2">
      <c r="A89" s="478" t="s">
        <v>340</v>
      </c>
      <c r="B89" s="516">
        <f t="shared" si="2"/>
        <v>1.255267072970697E-3</v>
      </c>
      <c r="C89" s="516">
        <f t="shared" si="2"/>
        <v>1.561027172267936E-3</v>
      </c>
      <c r="D89" s="516">
        <f t="shared" si="2"/>
        <v>7.6600173802436722E-5</v>
      </c>
      <c r="E89" s="516" t="str">
        <f t="shared" si="2"/>
        <v>-</v>
      </c>
      <c r="F89" s="516" t="str">
        <f t="shared" si="2"/>
        <v>-</v>
      </c>
      <c r="G89" s="517">
        <f t="shared" si="2"/>
        <v>1.255267072970697E-3</v>
      </c>
      <c r="H89" s="517">
        <f t="shared" si="2"/>
        <v>1.1443299409706099E-3</v>
      </c>
      <c r="I89" s="517">
        <f t="shared" si="2"/>
        <v>1.2065317031600693E-3</v>
      </c>
    </row>
    <row r="90" spans="1:9" x14ac:dyDescent="0.2">
      <c r="A90" s="477" t="s">
        <v>341</v>
      </c>
      <c r="B90" s="520">
        <f t="shared" si="2"/>
        <v>4.2654471128977252E-2</v>
      </c>
      <c r="C90" s="520">
        <f t="shared" si="2"/>
        <v>3.2609980320926824E-2</v>
      </c>
      <c r="D90" s="520">
        <f t="shared" si="2"/>
        <v>1.6312599817091412E-2</v>
      </c>
      <c r="E90" s="520">
        <f t="shared" si="2"/>
        <v>4.9676778697995154E-5</v>
      </c>
      <c r="F90" s="520" t="str">
        <f t="shared" si="2"/>
        <v>-</v>
      </c>
      <c r="G90" s="521">
        <f t="shared" si="2"/>
        <v>4.2654471128977252E-2</v>
      </c>
      <c r="H90" s="521">
        <f t="shared" si="2"/>
        <v>2.758260648557562E-2</v>
      </c>
      <c r="I90" s="521">
        <f t="shared" si="2"/>
        <v>3.6033291081373882E-2</v>
      </c>
    </row>
    <row r="91" spans="1:9" x14ac:dyDescent="0.2">
      <c r="A91" s="478" t="s">
        <v>391</v>
      </c>
      <c r="B91" s="516">
        <f t="shared" si="2"/>
        <v>2.5983525404586604E-3</v>
      </c>
      <c r="C91" s="516">
        <f t="shared" si="2"/>
        <v>2.1881547653043007E-3</v>
      </c>
      <c r="D91" s="516">
        <f t="shared" si="2"/>
        <v>4.7816910790705739E-4</v>
      </c>
      <c r="E91" s="516">
        <f t="shared" si="2"/>
        <v>4.9676778697995154E-5</v>
      </c>
      <c r="F91" s="516" t="str">
        <f t="shared" si="2"/>
        <v>-</v>
      </c>
      <c r="G91" s="517">
        <f t="shared" si="2"/>
        <v>2.5983525404586604E-3</v>
      </c>
      <c r="H91" s="517">
        <f t="shared" si="2"/>
        <v>1.6981573125389167E-3</v>
      </c>
      <c r="I91" s="517">
        <f t="shared" si="2"/>
        <v>2.2028900909955942E-3</v>
      </c>
    </row>
    <row r="92" spans="1:9" x14ac:dyDescent="0.2">
      <c r="A92" s="493" t="s">
        <v>343</v>
      </c>
      <c r="B92" s="518">
        <f t="shared" si="2"/>
        <v>2.1241247314656864E-2</v>
      </c>
      <c r="C92" s="518">
        <f t="shared" si="2"/>
        <v>1.6487949864919704E-2</v>
      </c>
      <c r="D92" s="518">
        <f t="shared" si="2"/>
        <v>8.5365248485120282E-3</v>
      </c>
      <c r="E92" s="518" t="str">
        <f t="shared" si="2"/>
        <v>-</v>
      </c>
      <c r="F92" s="518" t="str">
        <f t="shared" si="2"/>
        <v>-</v>
      </c>
      <c r="G92" s="519">
        <f t="shared" si="2"/>
        <v>2.1241247314656864E-2</v>
      </c>
      <c r="H92" s="519">
        <f t="shared" si="2"/>
        <v>1.4017454402292169E-2</v>
      </c>
      <c r="I92" s="519">
        <f t="shared" si="2"/>
        <v>1.8067782409615572E-2</v>
      </c>
    </row>
    <row r="93" spans="1:9" x14ac:dyDescent="0.2">
      <c r="A93" s="478" t="s">
        <v>344</v>
      </c>
      <c r="B93" s="516">
        <f t="shared" si="2"/>
        <v>4.0988276391193401E-4</v>
      </c>
      <c r="C93" s="516">
        <f t="shared" si="2"/>
        <v>8.9446234701108778E-4</v>
      </c>
      <c r="D93" s="516">
        <f t="shared" si="2"/>
        <v>7.9475318143151286E-4</v>
      </c>
      <c r="E93" s="516" t="str">
        <f t="shared" si="2"/>
        <v>-</v>
      </c>
      <c r="F93" s="516" t="str">
        <f t="shared" si="2"/>
        <v>-</v>
      </c>
      <c r="G93" s="517">
        <f t="shared" si="2"/>
        <v>4.0988276391193401E-4</v>
      </c>
      <c r="H93" s="517">
        <f t="shared" si="2"/>
        <v>8.4330484195839028E-4</v>
      </c>
      <c r="I93" s="517">
        <f t="shared" si="2"/>
        <v>6.0028824347602725E-4</v>
      </c>
    </row>
    <row r="94" spans="1:9" x14ac:dyDescent="0.2">
      <c r="A94" s="479" t="s">
        <v>345</v>
      </c>
      <c r="B94" s="518">
        <f t="shared" si="2"/>
        <v>2.2092700311251623E-4</v>
      </c>
      <c r="C94" s="518">
        <f t="shared" si="2"/>
        <v>7.2897410928700302E-4</v>
      </c>
      <c r="D94" s="518">
        <f t="shared" si="2"/>
        <v>1.8605342643086727E-3</v>
      </c>
      <c r="E94" s="518" t="str">
        <f t="shared" si="2"/>
        <v>-</v>
      </c>
      <c r="F94" s="518" t="str">
        <f t="shared" si="2"/>
        <v>-</v>
      </c>
      <c r="G94" s="519">
        <f t="shared" si="2"/>
        <v>2.2092700311251623E-4</v>
      </c>
      <c r="H94" s="519">
        <f t="shared" si="2"/>
        <v>9.903139859794882E-4</v>
      </c>
      <c r="I94" s="519">
        <f t="shared" si="2"/>
        <v>5.58924315347853E-4</v>
      </c>
    </row>
    <row r="95" spans="1:9" x14ac:dyDescent="0.2">
      <c r="A95" s="478" t="s">
        <v>346</v>
      </c>
      <c r="B95" s="516">
        <f t="shared" si="2"/>
        <v>1.4530721126962775E-2</v>
      </c>
      <c r="C95" s="516">
        <f t="shared" si="2"/>
        <v>1.078954134359905E-2</v>
      </c>
      <c r="D95" s="516">
        <f t="shared" si="2"/>
        <v>3.2544450758463087E-3</v>
      </c>
      <c r="E95" s="516" t="str">
        <f t="shared" si="2"/>
        <v>-</v>
      </c>
      <c r="F95" s="516" t="str">
        <f t="shared" si="2"/>
        <v>-</v>
      </c>
      <c r="G95" s="517">
        <f t="shared" si="2"/>
        <v>1.4530721126962775E-2</v>
      </c>
      <c r="H95" s="517">
        <f t="shared" si="2"/>
        <v>8.5902655005701545E-3</v>
      </c>
      <c r="I95" s="517">
        <f t="shared" si="2"/>
        <v>1.1921035650231554E-2</v>
      </c>
    </row>
    <row r="96" spans="1:9" x14ac:dyDescent="0.2">
      <c r="A96" s="479" t="s">
        <v>347</v>
      </c>
      <c r="B96" s="518">
        <f t="shared" si="2"/>
        <v>2.3399767302797092E-3</v>
      </c>
      <c r="C96" s="518">
        <f t="shared" si="2"/>
        <v>1.5167582337750573E-3</v>
      </c>
      <c r="D96" s="518">
        <f t="shared" si="2"/>
        <v>1.3806150781494183E-3</v>
      </c>
      <c r="E96" s="518" t="str">
        <f t="shared" si="2"/>
        <v>-</v>
      </c>
      <c r="F96" s="518" t="str">
        <f t="shared" si="2"/>
        <v>-</v>
      </c>
      <c r="G96" s="519">
        <f t="shared" si="2"/>
        <v>2.3399767302797092E-3</v>
      </c>
      <c r="H96" s="519">
        <f t="shared" si="2"/>
        <v>1.4382383593899999E-3</v>
      </c>
      <c r="I96" s="519">
        <f t="shared" si="2"/>
        <v>1.9438366094021123E-3</v>
      </c>
    </row>
    <row r="97" spans="1:9" x14ac:dyDescent="0.2">
      <c r="A97" s="509" t="s">
        <v>348</v>
      </c>
      <c r="B97" s="526">
        <f t="shared" ref="B97:I112" si="3">IF(B26="-","-",B26/B$66)</f>
        <v>3.9491893730941328E-2</v>
      </c>
      <c r="C97" s="526">
        <f t="shared" si="3"/>
        <v>5.1317283848429526E-2</v>
      </c>
      <c r="D97" s="526">
        <f t="shared" si="3"/>
        <v>4.2610446772825598E-2</v>
      </c>
      <c r="E97" s="526">
        <f t="shared" si="3"/>
        <v>3.6676591516269362E-2</v>
      </c>
      <c r="F97" s="526" t="str">
        <f t="shared" si="3"/>
        <v>-</v>
      </c>
      <c r="G97" s="527">
        <f t="shared" si="3"/>
        <v>3.9491893730941328E-2</v>
      </c>
      <c r="H97" s="527">
        <f t="shared" si="3"/>
        <v>4.8712243451466609E-2</v>
      </c>
      <c r="I97" s="527">
        <f t="shared" si="3"/>
        <v>4.3542460601457542E-2</v>
      </c>
    </row>
    <row r="98" spans="1:9" x14ac:dyDescent="0.2">
      <c r="A98" s="479" t="s">
        <v>392</v>
      </c>
      <c r="B98" s="518">
        <f t="shared" si="3"/>
        <v>2.1584172500056656E-3</v>
      </c>
      <c r="C98" s="518">
        <f t="shared" si="3"/>
        <v>2.7818468437006113E-3</v>
      </c>
      <c r="D98" s="518">
        <f t="shared" si="3"/>
        <v>1.1682987665533552E-3</v>
      </c>
      <c r="E98" s="518">
        <f t="shared" si="3"/>
        <v>4.316366376968566E-3</v>
      </c>
      <c r="F98" s="518" t="str">
        <f t="shared" si="3"/>
        <v>-</v>
      </c>
      <c r="G98" s="519">
        <f t="shared" si="3"/>
        <v>2.1584172500056656E-3</v>
      </c>
      <c r="H98" s="519">
        <f t="shared" si="3"/>
        <v>2.4237142172054095E-3</v>
      </c>
      <c r="I98" s="519">
        <f t="shared" si="3"/>
        <v>2.2749641423426832E-3</v>
      </c>
    </row>
    <row r="99" spans="1:9" x14ac:dyDescent="0.2">
      <c r="A99" s="481" t="s">
        <v>349</v>
      </c>
      <c r="B99" s="524">
        <f t="shared" si="3"/>
        <v>2.0238729030162338E-2</v>
      </c>
      <c r="C99" s="524">
        <f t="shared" si="3"/>
        <v>2.5205454033563713E-2</v>
      </c>
      <c r="D99" s="524">
        <f t="shared" si="3"/>
        <v>2.6486712881659238E-2</v>
      </c>
      <c r="E99" s="524">
        <f t="shared" si="3"/>
        <v>3.1867926380707498E-2</v>
      </c>
      <c r="F99" s="524" t="str">
        <f t="shared" si="3"/>
        <v>-</v>
      </c>
      <c r="G99" s="525">
        <f t="shared" si="3"/>
        <v>2.0238729030162338E-2</v>
      </c>
      <c r="H99" s="525">
        <f t="shared" si="3"/>
        <v>2.5721069731271796E-2</v>
      </c>
      <c r="I99" s="525">
        <f t="shared" si="3"/>
        <v>2.2647161400741449E-2</v>
      </c>
    </row>
    <row r="100" spans="1:9" x14ac:dyDescent="0.2">
      <c r="A100" s="479" t="s">
        <v>350</v>
      </c>
      <c r="B100" s="518">
        <f t="shared" si="3"/>
        <v>1.4324477458042157E-2</v>
      </c>
      <c r="C100" s="518">
        <f t="shared" si="3"/>
        <v>2.0387104273236513E-2</v>
      </c>
      <c r="D100" s="518">
        <f t="shared" si="3"/>
        <v>1.3873997249493491E-2</v>
      </c>
      <c r="E100" s="518">
        <f t="shared" si="3"/>
        <v>4.922987585932948E-4</v>
      </c>
      <c r="F100" s="518" t="str">
        <f t="shared" si="3"/>
        <v>-</v>
      </c>
      <c r="G100" s="519">
        <f t="shared" si="3"/>
        <v>1.4324477458042157E-2</v>
      </c>
      <c r="H100" s="519">
        <f t="shared" si="3"/>
        <v>1.8176022109999468E-2</v>
      </c>
      <c r="I100" s="519">
        <f t="shared" si="3"/>
        <v>1.6016489110572341E-2</v>
      </c>
    </row>
    <row r="101" spans="1:9" x14ac:dyDescent="0.2">
      <c r="A101" s="503" t="s">
        <v>351</v>
      </c>
      <c r="B101" s="522">
        <f t="shared" si="3"/>
        <v>0.10327934586320858</v>
      </c>
      <c r="C101" s="522">
        <f t="shared" si="3"/>
        <v>0.11749638605815674</v>
      </c>
      <c r="D101" s="522">
        <f t="shared" si="3"/>
        <v>0.10184322075341785</v>
      </c>
      <c r="E101" s="522">
        <f t="shared" si="3"/>
        <v>9.9175718291643816E-2</v>
      </c>
      <c r="F101" s="522" t="str">
        <f t="shared" si="3"/>
        <v>-</v>
      </c>
      <c r="G101" s="523">
        <f t="shared" si="3"/>
        <v>0.10327934586320858</v>
      </c>
      <c r="H101" s="523">
        <f t="shared" si="3"/>
        <v>0.11304777942495683</v>
      </c>
      <c r="I101" s="523">
        <f t="shared" si="3"/>
        <v>0.10757068996200944</v>
      </c>
    </row>
    <row r="102" spans="1:9" x14ac:dyDescent="0.2">
      <c r="A102" s="479" t="s">
        <v>393</v>
      </c>
      <c r="B102" s="518">
        <f t="shared" si="3"/>
        <v>4.2189830237087528E-3</v>
      </c>
      <c r="C102" s="518">
        <f t="shared" si="3"/>
        <v>4.3502632788743499E-3</v>
      </c>
      <c r="D102" s="518">
        <f t="shared" si="3"/>
        <v>1.9027206518740969E-3</v>
      </c>
      <c r="E102" s="518">
        <f t="shared" si="3"/>
        <v>4.8559992025371668E-4</v>
      </c>
      <c r="F102" s="518" t="str">
        <f t="shared" si="3"/>
        <v>-</v>
      </c>
      <c r="G102" s="519">
        <f t="shared" si="3"/>
        <v>4.2189830237087528E-3</v>
      </c>
      <c r="H102" s="519">
        <f t="shared" si="3"/>
        <v>3.625333436948301E-3</v>
      </c>
      <c r="I102" s="519">
        <f t="shared" si="3"/>
        <v>3.9581883098541194E-3</v>
      </c>
    </row>
    <row r="103" spans="1:9" x14ac:dyDescent="0.2">
      <c r="A103" s="478" t="s">
        <v>352</v>
      </c>
      <c r="B103" s="516">
        <f t="shared" si="3"/>
        <v>5.6225956357937888E-2</v>
      </c>
      <c r="C103" s="516">
        <f t="shared" si="3"/>
        <v>6.8645525877236796E-2</v>
      </c>
      <c r="D103" s="516">
        <f t="shared" si="3"/>
        <v>6.717289889806223E-2</v>
      </c>
      <c r="E103" s="516">
        <f t="shared" si="3"/>
        <v>9.4913243692777913E-2</v>
      </c>
      <c r="F103" s="516" t="str">
        <f t="shared" si="3"/>
        <v>-</v>
      </c>
      <c r="G103" s="517">
        <f t="shared" si="3"/>
        <v>5.6225956357937888E-2</v>
      </c>
      <c r="H103" s="517">
        <f t="shared" si="3"/>
        <v>6.9048300413457581E-2</v>
      </c>
      <c r="I103" s="517">
        <f t="shared" si="3"/>
        <v>6.1858905485654182E-2</v>
      </c>
    </row>
    <row r="104" spans="1:9" x14ac:dyDescent="0.2">
      <c r="A104" s="479" t="s">
        <v>353</v>
      </c>
      <c r="B104" s="518">
        <f t="shared" si="3"/>
        <v>3.7270097433868492E-2</v>
      </c>
      <c r="C104" s="518">
        <f t="shared" si="3"/>
        <v>3.9191117373724826E-2</v>
      </c>
      <c r="D104" s="518">
        <f t="shared" si="3"/>
        <v>3.0306161440509294E-2</v>
      </c>
      <c r="E104" s="518">
        <f t="shared" si="3"/>
        <v>3.7768746786121759E-3</v>
      </c>
      <c r="F104" s="518" t="str">
        <f t="shared" si="3"/>
        <v>-</v>
      </c>
      <c r="G104" s="519">
        <f t="shared" si="3"/>
        <v>3.7270097433868492E-2</v>
      </c>
      <c r="H104" s="519">
        <f t="shared" si="3"/>
        <v>3.5932055716485729E-2</v>
      </c>
      <c r="I104" s="519">
        <f t="shared" si="3"/>
        <v>3.6682285949914233E-2</v>
      </c>
    </row>
    <row r="105" spans="1:9" x14ac:dyDescent="0.2">
      <c r="A105" s="478" t="s">
        <v>646</v>
      </c>
      <c r="B105" s="516">
        <f t="shared" si="3"/>
        <v>6.0561426690395906E-9</v>
      </c>
      <c r="C105" s="516" t="str">
        <f t="shared" si="3"/>
        <v>-</v>
      </c>
      <c r="D105" s="516" t="str">
        <f t="shared" si="3"/>
        <v>-</v>
      </c>
      <c r="E105" s="516" t="str">
        <f t="shared" si="3"/>
        <v>-</v>
      </c>
      <c r="F105" s="516" t="str">
        <f t="shared" si="3"/>
        <v>-</v>
      </c>
      <c r="G105" s="517">
        <f t="shared" si="3"/>
        <v>6.0561426690395906E-9</v>
      </c>
      <c r="H105" s="517" t="str">
        <f t="shared" si="3"/>
        <v>-</v>
      </c>
      <c r="I105" s="517">
        <f t="shared" si="3"/>
        <v>3.3956350308397356E-9</v>
      </c>
    </row>
    <row r="106" spans="1:9" x14ac:dyDescent="0.2">
      <c r="A106" s="477" t="s">
        <v>354</v>
      </c>
      <c r="B106" s="520">
        <f t="shared" si="3"/>
        <v>7.9595476256174469E-2</v>
      </c>
      <c r="C106" s="520">
        <f t="shared" si="3"/>
        <v>0.10151502198295181</v>
      </c>
      <c r="D106" s="520">
        <f t="shared" si="3"/>
        <v>6.6842379384515704E-2</v>
      </c>
      <c r="E106" s="520">
        <f t="shared" si="3"/>
        <v>0.12247037351715874</v>
      </c>
      <c r="F106" s="520" t="str">
        <f t="shared" si="3"/>
        <v>-</v>
      </c>
      <c r="G106" s="521">
        <f t="shared" si="3"/>
        <v>7.9595476256174469E-2</v>
      </c>
      <c r="H106" s="521">
        <f t="shared" si="3"/>
        <v>9.3466655689016617E-2</v>
      </c>
      <c r="I106" s="521">
        <f t="shared" si="3"/>
        <v>8.5689186534926826E-2</v>
      </c>
    </row>
    <row r="107" spans="1:9" x14ac:dyDescent="0.2">
      <c r="A107" s="481" t="s">
        <v>394</v>
      </c>
      <c r="B107" s="524">
        <f t="shared" si="3"/>
        <v>1.0694237152924656E-2</v>
      </c>
      <c r="C107" s="524">
        <f t="shared" si="3"/>
        <v>1.0126274762985341E-2</v>
      </c>
      <c r="D107" s="524">
        <f t="shared" si="3"/>
        <v>9.8115717593651019E-3</v>
      </c>
      <c r="E107" s="524">
        <f t="shared" si="3"/>
        <v>2.7513596783654386E-3</v>
      </c>
      <c r="F107" s="524" t="str">
        <f t="shared" si="3"/>
        <v>-</v>
      </c>
      <c r="G107" s="525">
        <f t="shared" si="3"/>
        <v>1.0694237152924656E-2</v>
      </c>
      <c r="H107" s="525">
        <f t="shared" si="3"/>
        <v>9.8312566928837122E-3</v>
      </c>
      <c r="I107" s="525">
        <f t="shared" si="3"/>
        <v>1.0315123543647638E-2</v>
      </c>
    </row>
    <row r="108" spans="1:9" x14ac:dyDescent="0.2">
      <c r="A108" s="480" t="s">
        <v>355</v>
      </c>
      <c r="B108" s="518">
        <f t="shared" si="3"/>
        <v>3.6112121211421869E-3</v>
      </c>
      <c r="C108" s="518">
        <f t="shared" si="3"/>
        <v>3.4075727210618836E-3</v>
      </c>
      <c r="D108" s="518">
        <f t="shared" si="3"/>
        <v>1.2550138181328513E-3</v>
      </c>
      <c r="E108" s="518">
        <f t="shared" si="3"/>
        <v>6.0282770950017116E-3</v>
      </c>
      <c r="F108" s="518" t="str">
        <f t="shared" si="3"/>
        <v>-</v>
      </c>
      <c r="G108" s="519">
        <f t="shared" si="3"/>
        <v>3.6112121211421869E-3</v>
      </c>
      <c r="H108" s="519">
        <f t="shared" si="3"/>
        <v>2.9466339940283932E-3</v>
      </c>
      <c r="I108" s="519">
        <f t="shared" si="3"/>
        <v>3.3192579822724951E-3</v>
      </c>
    </row>
    <row r="109" spans="1:9" x14ac:dyDescent="0.2">
      <c r="A109" s="481" t="s">
        <v>596</v>
      </c>
      <c r="B109" s="516">
        <f t="shared" si="3"/>
        <v>4.1730621056299502E-2</v>
      </c>
      <c r="C109" s="516">
        <f t="shared" si="3"/>
        <v>5.8197291577014865E-2</v>
      </c>
      <c r="D109" s="516">
        <f t="shared" si="3"/>
        <v>3.6306683690818027E-2</v>
      </c>
      <c r="E109" s="516">
        <f t="shared" si="3"/>
        <v>1.9411662291801496E-2</v>
      </c>
      <c r="F109" s="516" t="str">
        <f t="shared" si="3"/>
        <v>-</v>
      </c>
      <c r="G109" s="517">
        <f t="shared" si="3"/>
        <v>4.1730621056299502E-2</v>
      </c>
      <c r="H109" s="517">
        <f t="shared" si="3"/>
        <v>5.1589750957109826E-2</v>
      </c>
      <c r="I109" s="517">
        <f t="shared" si="3"/>
        <v>4.606180871824244E-2</v>
      </c>
    </row>
    <row r="110" spans="1:9" x14ac:dyDescent="0.2">
      <c r="A110" s="480" t="s">
        <v>356</v>
      </c>
      <c r="B110" s="528">
        <f t="shared" si="3"/>
        <v>4.8104373801800682E-5</v>
      </c>
      <c r="C110" s="528">
        <f t="shared" si="3"/>
        <v>1.7050760538467544E-4</v>
      </c>
      <c r="D110" s="528">
        <f t="shared" si="3"/>
        <v>3.2667022526959753E-5</v>
      </c>
      <c r="E110" s="528">
        <f t="shared" si="3"/>
        <v>7.7007474614625105E-4</v>
      </c>
      <c r="F110" s="528" t="str">
        <f t="shared" si="3"/>
        <v>-</v>
      </c>
      <c r="G110" s="529">
        <f t="shared" si="3"/>
        <v>4.8104373801800682E-5</v>
      </c>
      <c r="H110" s="529">
        <f t="shared" si="3"/>
        <v>1.5365874068983692E-4</v>
      </c>
      <c r="I110" s="529">
        <f t="shared" si="3"/>
        <v>9.4475176918218227E-5</v>
      </c>
    </row>
    <row r="111" spans="1:9" x14ac:dyDescent="0.2">
      <c r="A111" s="481" t="s">
        <v>357</v>
      </c>
      <c r="B111" s="524">
        <f t="shared" si="3"/>
        <v>3.6638841242613014E-3</v>
      </c>
      <c r="C111" s="524">
        <f t="shared" si="3"/>
        <v>7.610558193533179E-3</v>
      </c>
      <c r="D111" s="524">
        <f t="shared" si="3"/>
        <v>2.676370143472774E-3</v>
      </c>
      <c r="E111" s="524">
        <f t="shared" si="3"/>
        <v>1.8181042409809245E-3</v>
      </c>
      <c r="F111" s="524" t="str">
        <f t="shared" si="3"/>
        <v>-</v>
      </c>
      <c r="G111" s="525">
        <f t="shared" si="3"/>
        <v>3.6638841242613014E-3</v>
      </c>
      <c r="H111" s="525">
        <f t="shared" si="3"/>
        <v>6.2077581890580078E-3</v>
      </c>
      <c r="I111" s="525">
        <f t="shared" si="3"/>
        <v>4.7814265518216232E-3</v>
      </c>
    </row>
    <row r="112" spans="1:9" x14ac:dyDescent="0.2">
      <c r="A112" s="480" t="s">
        <v>358</v>
      </c>
      <c r="B112" s="528">
        <f t="shared" si="3"/>
        <v>1.4086596283527663E-2</v>
      </c>
      <c r="C112" s="528">
        <f t="shared" si="3"/>
        <v>1.7640392237195185E-2</v>
      </c>
      <c r="D112" s="528">
        <f t="shared" si="3"/>
        <v>1.600574281991313E-2</v>
      </c>
      <c r="E112" s="528">
        <f t="shared" si="3"/>
        <v>9.1690904873343748E-2</v>
      </c>
      <c r="F112" s="528" t="str">
        <f t="shared" si="3"/>
        <v>-</v>
      </c>
      <c r="G112" s="529">
        <f t="shared" si="3"/>
        <v>1.4086596283527663E-2</v>
      </c>
      <c r="H112" s="529">
        <f t="shared" si="3"/>
        <v>1.9404679747017199E-2</v>
      </c>
      <c r="I112" s="529">
        <f t="shared" si="3"/>
        <v>1.6422869130521545E-2</v>
      </c>
    </row>
    <row r="113" spans="1:9" x14ac:dyDescent="0.2">
      <c r="A113" s="481" t="s">
        <v>386</v>
      </c>
      <c r="B113" s="524">
        <f t="shared" ref="B113:I128" si="4">IF(B42="-","-",B42/B$66)</f>
        <v>1.0079151727758747E-7</v>
      </c>
      <c r="C113" s="524">
        <f t="shared" si="4"/>
        <v>3.8996419449436905E-5</v>
      </c>
      <c r="D113" s="524" t="str">
        <f t="shared" si="4"/>
        <v>-</v>
      </c>
      <c r="E113" s="524" t="str">
        <f t="shared" si="4"/>
        <v>-</v>
      </c>
      <c r="F113" s="524" t="str">
        <f t="shared" si="4"/>
        <v>-</v>
      </c>
      <c r="G113" s="525">
        <f t="shared" si="4"/>
        <v>1.0079151727758747E-7</v>
      </c>
      <c r="H113" s="525">
        <f t="shared" si="4"/>
        <v>2.8108679907049206E-5</v>
      </c>
      <c r="I113" s="525">
        <f t="shared" si="4"/>
        <v>1.240486113105592E-5</v>
      </c>
    </row>
    <row r="114" spans="1:9" x14ac:dyDescent="0.2">
      <c r="A114" s="506" t="s">
        <v>409</v>
      </c>
      <c r="B114" s="530">
        <f t="shared" si="4"/>
        <v>6.4549390149234182E-3</v>
      </c>
      <c r="C114" s="530">
        <f t="shared" si="4"/>
        <v>9.2908227309835226E-3</v>
      </c>
      <c r="D114" s="530">
        <f t="shared" si="4"/>
        <v>9.5259167834366061E-3</v>
      </c>
      <c r="E114" s="530">
        <f t="shared" si="4"/>
        <v>1.2479070246399177E-2</v>
      </c>
      <c r="F114" s="530" t="str">
        <f t="shared" si="4"/>
        <v>-</v>
      </c>
      <c r="G114" s="531">
        <f t="shared" si="4"/>
        <v>6.4549390149234182E-3</v>
      </c>
      <c r="H114" s="531">
        <f t="shared" si="4"/>
        <v>9.4431088477466996E-3</v>
      </c>
      <c r="I114" s="531">
        <f t="shared" si="4"/>
        <v>7.7676638133511748E-3</v>
      </c>
    </row>
    <row r="115" spans="1:9" x14ac:dyDescent="0.2">
      <c r="A115" s="481" t="s">
        <v>395</v>
      </c>
      <c r="B115" s="524">
        <f t="shared" si="4"/>
        <v>2.7696459937454434E-3</v>
      </c>
      <c r="C115" s="524">
        <f t="shared" si="4"/>
        <v>6.4577665412861984E-3</v>
      </c>
      <c r="D115" s="524">
        <f t="shared" si="4"/>
        <v>5.8638117498718105E-3</v>
      </c>
      <c r="E115" s="524">
        <f t="shared" si="4"/>
        <v>1.2479070246399177E-2</v>
      </c>
      <c r="F115" s="524" t="str">
        <f t="shared" si="4"/>
        <v>-</v>
      </c>
      <c r="G115" s="525">
        <f t="shared" si="4"/>
        <v>2.7696459937454434E-3</v>
      </c>
      <c r="H115" s="525">
        <f t="shared" si="4"/>
        <v>6.486033650845437E-3</v>
      </c>
      <c r="I115" s="525">
        <f t="shared" si="4"/>
        <v>4.4022823140913853E-3</v>
      </c>
    </row>
    <row r="116" spans="1:9" x14ac:dyDescent="0.2">
      <c r="A116" s="480" t="s">
        <v>467</v>
      </c>
      <c r="B116" s="528">
        <f t="shared" si="4"/>
        <v>2.7489419885772838E-3</v>
      </c>
      <c r="C116" s="528">
        <f t="shared" si="4"/>
        <v>2.4848830374068027E-3</v>
      </c>
      <c r="D116" s="528">
        <f t="shared" si="4"/>
        <v>3.6621039287174123E-3</v>
      </c>
      <c r="E116" s="528" t="str">
        <f t="shared" si="4"/>
        <v>-</v>
      </c>
      <c r="F116" s="528" t="str">
        <f t="shared" si="4"/>
        <v>-</v>
      </c>
      <c r="G116" s="529">
        <f t="shared" si="4"/>
        <v>2.7489419885772838E-3</v>
      </c>
      <c r="H116" s="529">
        <f t="shared" si="4"/>
        <v>2.7061114461740463E-3</v>
      </c>
      <c r="I116" s="529">
        <f t="shared" si="4"/>
        <v>2.7301262189629713E-3</v>
      </c>
    </row>
    <row r="117" spans="1:9" x14ac:dyDescent="0.2">
      <c r="A117" s="509" t="s">
        <v>359</v>
      </c>
      <c r="B117" s="526">
        <f t="shared" si="4"/>
        <v>0.19413773323183861</v>
      </c>
      <c r="C117" s="526">
        <f t="shared" si="4"/>
        <v>0.23289978848359399</v>
      </c>
      <c r="D117" s="526">
        <f t="shared" si="4"/>
        <v>0.33746512556145791</v>
      </c>
      <c r="E117" s="526">
        <f t="shared" si="4"/>
        <v>0.17984769269003853</v>
      </c>
      <c r="F117" s="526" t="str">
        <f t="shared" si="4"/>
        <v>-</v>
      </c>
      <c r="G117" s="527">
        <f t="shared" si="4"/>
        <v>0.19413773323183861</v>
      </c>
      <c r="H117" s="527">
        <f t="shared" si="4"/>
        <v>0.25746961308443655</v>
      </c>
      <c r="I117" s="527">
        <f t="shared" si="4"/>
        <v>0.22195988989118845</v>
      </c>
    </row>
    <row r="118" spans="1:9" x14ac:dyDescent="0.2">
      <c r="A118" s="480" t="s">
        <v>396</v>
      </c>
      <c r="B118" s="528">
        <f t="shared" si="4"/>
        <v>2.3089991712041145E-2</v>
      </c>
      <c r="C118" s="528">
        <f t="shared" si="4"/>
        <v>2.9371333870817248E-2</v>
      </c>
      <c r="D118" s="528">
        <f t="shared" si="4"/>
        <v>5.2725372058322437E-2</v>
      </c>
      <c r="E118" s="528">
        <f t="shared" si="4"/>
        <v>2.2309389706190553E-2</v>
      </c>
      <c r="F118" s="528" t="str">
        <f t="shared" si="4"/>
        <v>-</v>
      </c>
      <c r="G118" s="529">
        <f t="shared" si="4"/>
        <v>2.3089991712041145E-2</v>
      </c>
      <c r="H118" s="529">
        <f t="shared" si="4"/>
        <v>3.4999309272041819E-2</v>
      </c>
      <c r="I118" s="529">
        <f t="shared" si="4"/>
        <v>2.8321841884685579E-2</v>
      </c>
    </row>
    <row r="119" spans="1:9" x14ac:dyDescent="0.2">
      <c r="A119" s="533" t="s">
        <v>360</v>
      </c>
      <c r="B119" s="541">
        <f t="shared" si="4"/>
        <v>6.8266959815348428E-3</v>
      </c>
      <c r="C119" s="541">
        <f t="shared" si="4"/>
        <v>9.9531644090411226E-3</v>
      </c>
      <c r="D119" s="541">
        <f t="shared" si="4"/>
        <v>1.2699803017312786E-2</v>
      </c>
      <c r="E119" s="541">
        <f t="shared" si="4"/>
        <v>1.2739854517602022E-2</v>
      </c>
      <c r="F119" s="541" t="str">
        <f t="shared" si="4"/>
        <v>-</v>
      </c>
      <c r="G119" s="542">
        <f t="shared" si="4"/>
        <v>6.8266959815348428E-3</v>
      </c>
      <c r="H119" s="542">
        <f t="shared" si="4"/>
        <v>1.0721196772854118E-2</v>
      </c>
      <c r="I119" s="542">
        <f t="shared" si="4"/>
        <v>8.5375785793392073E-3</v>
      </c>
    </row>
    <row r="120" spans="1:9" x14ac:dyDescent="0.2">
      <c r="A120" s="480" t="s">
        <v>361</v>
      </c>
      <c r="B120" s="528">
        <f t="shared" si="4"/>
        <v>0.12215058273834513</v>
      </c>
      <c r="C120" s="528">
        <f t="shared" si="4"/>
        <v>0.13693559695733867</v>
      </c>
      <c r="D120" s="528">
        <f t="shared" si="4"/>
        <v>0.1888820390192652</v>
      </c>
      <c r="E120" s="528">
        <f t="shared" si="4"/>
        <v>0.11911731326529466</v>
      </c>
      <c r="F120" s="528" t="str">
        <f t="shared" si="4"/>
        <v>-</v>
      </c>
      <c r="G120" s="529">
        <f t="shared" si="4"/>
        <v>0.12215058273834513</v>
      </c>
      <c r="H120" s="529">
        <f t="shared" si="4"/>
        <v>0.14939199474419501</v>
      </c>
      <c r="I120" s="529">
        <f t="shared" si="4"/>
        <v>0.13411793380850262</v>
      </c>
    </row>
    <row r="121" spans="1:9" s="7" customFormat="1" x14ac:dyDescent="0.2">
      <c r="A121" s="478" t="s">
        <v>362</v>
      </c>
      <c r="B121" s="516">
        <f t="shared" si="4"/>
        <v>2.9785865927710728E-3</v>
      </c>
      <c r="C121" s="516">
        <f t="shared" si="4"/>
        <v>4.0172141025426825E-3</v>
      </c>
      <c r="D121" s="516">
        <f t="shared" si="4"/>
        <v>6.8987443890118566E-3</v>
      </c>
      <c r="E121" s="516" t="str">
        <f t="shared" si="4"/>
        <v>-</v>
      </c>
      <c r="F121" s="516" t="str">
        <f t="shared" si="4"/>
        <v>-</v>
      </c>
      <c r="G121" s="517">
        <f t="shared" si="4"/>
        <v>2.9785865927710728E-3</v>
      </c>
      <c r="H121" s="517">
        <f t="shared" si="4"/>
        <v>4.6193167370643246E-3</v>
      </c>
      <c r="I121" s="517">
        <f t="shared" si="4"/>
        <v>3.6993711887133192E-3</v>
      </c>
    </row>
    <row r="122" spans="1:9" x14ac:dyDescent="0.2">
      <c r="A122" s="479" t="s">
        <v>363</v>
      </c>
      <c r="B122" s="518">
        <f t="shared" si="4"/>
        <v>2.0232287889852198E-3</v>
      </c>
      <c r="C122" s="518">
        <f t="shared" si="4"/>
        <v>3.940338423377209E-3</v>
      </c>
      <c r="D122" s="518">
        <f t="shared" si="4"/>
        <v>1.026533699831097E-2</v>
      </c>
      <c r="E122" s="518" t="str">
        <f t="shared" si="4"/>
        <v>-</v>
      </c>
      <c r="F122" s="518" t="str">
        <f t="shared" si="4"/>
        <v>-</v>
      </c>
      <c r="G122" s="519">
        <f t="shared" si="4"/>
        <v>2.0232287889852198E-3</v>
      </c>
      <c r="H122" s="519">
        <f t="shared" si="4"/>
        <v>5.4050728091814947E-3</v>
      </c>
      <c r="I122" s="519">
        <f t="shared" si="4"/>
        <v>3.5088975287475119E-3</v>
      </c>
    </row>
    <row r="123" spans="1:9" x14ac:dyDescent="0.2">
      <c r="A123" s="478" t="s">
        <v>364</v>
      </c>
      <c r="B123" s="516">
        <f t="shared" si="4"/>
        <v>2.6051751096115482E-2</v>
      </c>
      <c r="C123" s="516">
        <f t="shared" si="4"/>
        <v>3.7157968234192984E-2</v>
      </c>
      <c r="D123" s="516">
        <f t="shared" si="4"/>
        <v>5.1097615879114051E-2</v>
      </c>
      <c r="E123" s="516">
        <f t="shared" si="4"/>
        <v>2.5681144609432088E-2</v>
      </c>
      <c r="F123" s="516" t="str">
        <f t="shared" si="4"/>
        <v>-</v>
      </c>
      <c r="G123" s="517">
        <f t="shared" si="4"/>
        <v>2.6051751096115482E-2</v>
      </c>
      <c r="H123" s="517">
        <f t="shared" si="4"/>
        <v>4.0304151171356474E-2</v>
      </c>
      <c r="I123" s="517">
        <f t="shared" si="4"/>
        <v>3.2312934383079257E-2</v>
      </c>
    </row>
    <row r="124" spans="1:9" x14ac:dyDescent="0.2">
      <c r="A124" s="477" t="s">
        <v>365</v>
      </c>
      <c r="B124" s="520">
        <f t="shared" si="4"/>
        <v>5.2256448561301891E-2</v>
      </c>
      <c r="C124" s="520">
        <f t="shared" si="4"/>
        <v>5.7950143826656024E-2</v>
      </c>
      <c r="D124" s="520">
        <f t="shared" si="4"/>
        <v>7.6628745155720698E-2</v>
      </c>
      <c r="E124" s="520">
        <f t="shared" si="4"/>
        <v>0.1780704118473096</v>
      </c>
      <c r="F124" s="520" t="str">
        <f t="shared" si="4"/>
        <v>-</v>
      </c>
      <c r="G124" s="521">
        <f t="shared" si="4"/>
        <v>5.2256448561301891E-2</v>
      </c>
      <c r="H124" s="521">
        <f t="shared" si="4"/>
        <v>6.614158111481E-2</v>
      </c>
      <c r="I124" s="521">
        <f t="shared" si="4"/>
        <v>5.8356288547714248E-2</v>
      </c>
    </row>
    <row r="125" spans="1:9" x14ac:dyDescent="0.2">
      <c r="A125" s="478" t="s">
        <v>366</v>
      </c>
      <c r="B125" s="516">
        <f t="shared" si="4"/>
        <v>3.5760291765972109E-3</v>
      </c>
      <c r="C125" s="516">
        <f t="shared" si="4"/>
        <v>4.3795384554328378E-3</v>
      </c>
      <c r="D125" s="516">
        <f t="shared" si="4"/>
        <v>2.6226060601972673E-3</v>
      </c>
      <c r="E125" s="516" t="str">
        <f t="shared" si="4"/>
        <v>-</v>
      </c>
      <c r="F125" s="516" t="str">
        <f t="shared" si="4"/>
        <v>-</v>
      </c>
      <c r="G125" s="517">
        <f t="shared" si="4"/>
        <v>3.5760291765972109E-3</v>
      </c>
      <c r="H125" s="517">
        <f t="shared" si="4"/>
        <v>3.8120557566902881E-3</v>
      </c>
      <c r="I125" s="517">
        <f t="shared" si="4"/>
        <v>3.6797172531548186E-3</v>
      </c>
    </row>
    <row r="126" spans="1:9" s="7" customFormat="1" x14ac:dyDescent="0.2">
      <c r="A126" s="479" t="s">
        <v>367</v>
      </c>
      <c r="B126" s="518">
        <f t="shared" si="4"/>
        <v>2.920382303323791E-3</v>
      </c>
      <c r="C126" s="518">
        <f t="shared" si="4"/>
        <v>6.7345437269465524E-3</v>
      </c>
      <c r="D126" s="518">
        <f t="shared" si="4"/>
        <v>1.2213767396049895E-2</v>
      </c>
      <c r="E126" s="518">
        <f t="shared" si="4"/>
        <v>8.5608425520372497E-2</v>
      </c>
      <c r="F126" s="518" t="str">
        <f t="shared" si="4"/>
        <v>-</v>
      </c>
      <c r="G126" s="519">
        <f t="shared" si="4"/>
        <v>2.920382303323791E-3</v>
      </c>
      <c r="H126" s="519">
        <f t="shared" si="4"/>
        <v>1.0417807820625591E-2</v>
      </c>
      <c r="I126" s="519">
        <f t="shared" si="4"/>
        <v>6.2140560071467579E-3</v>
      </c>
    </row>
    <row r="127" spans="1:9" x14ac:dyDescent="0.2">
      <c r="A127" s="478" t="s">
        <v>368</v>
      </c>
      <c r="B127" s="516">
        <f t="shared" si="4"/>
        <v>4.3926799653591489E-2</v>
      </c>
      <c r="C127" s="516">
        <f t="shared" si="4"/>
        <v>4.5296176250809825E-2</v>
      </c>
      <c r="D127" s="516">
        <f t="shared" si="4"/>
        <v>5.7782696042724492E-2</v>
      </c>
      <c r="E127" s="516">
        <f t="shared" si="4"/>
        <v>9.2461986326937098E-2</v>
      </c>
      <c r="F127" s="516" t="str">
        <f t="shared" si="4"/>
        <v>-</v>
      </c>
      <c r="G127" s="517">
        <f t="shared" si="4"/>
        <v>4.3926799653591489E-2</v>
      </c>
      <c r="H127" s="517">
        <f t="shared" si="4"/>
        <v>4.9799918486512204E-2</v>
      </c>
      <c r="I127" s="517">
        <f t="shared" si="4"/>
        <v>4.6506903585905049E-2</v>
      </c>
    </row>
    <row r="128" spans="1:9" x14ac:dyDescent="0.2">
      <c r="A128" s="479" t="s">
        <v>369</v>
      </c>
      <c r="B128" s="518">
        <f t="shared" si="4"/>
        <v>1.8265862691031233E-3</v>
      </c>
      <c r="C128" s="518">
        <f t="shared" si="4"/>
        <v>1.539885776449233E-3</v>
      </c>
      <c r="D128" s="518">
        <f t="shared" si="4"/>
        <v>4.0096756567490422E-3</v>
      </c>
      <c r="E128" s="518" t="str">
        <f t="shared" si="4"/>
        <v>-</v>
      </c>
      <c r="F128" s="518" t="str">
        <f t="shared" si="4"/>
        <v>-</v>
      </c>
      <c r="G128" s="519">
        <f t="shared" si="4"/>
        <v>1.8265862691031233E-3</v>
      </c>
      <c r="H128" s="519">
        <f t="shared" si="4"/>
        <v>2.1117993270362485E-3</v>
      </c>
      <c r="I128" s="519">
        <f t="shared" si="4"/>
        <v>1.9518824453350076E-3</v>
      </c>
    </row>
    <row r="129" spans="1:9" x14ac:dyDescent="0.2">
      <c r="A129" s="478" t="s">
        <v>387</v>
      </c>
      <c r="B129" s="516">
        <f t="shared" ref="B129:I137" si="5">IF(B58="-","-",B58/B$66)</f>
        <v>6.5704822142887384E-6</v>
      </c>
      <c r="C129" s="516" t="str">
        <f t="shared" si="5"/>
        <v>-</v>
      </c>
      <c r="D129" s="516" t="str">
        <f t="shared" si="5"/>
        <v>-</v>
      </c>
      <c r="E129" s="516" t="str">
        <f t="shared" si="5"/>
        <v>-</v>
      </c>
      <c r="F129" s="516" t="str">
        <f t="shared" si="5"/>
        <v>-</v>
      </c>
      <c r="G129" s="517">
        <f t="shared" si="5"/>
        <v>6.5704822142887384E-6</v>
      </c>
      <c r="H129" s="517" t="str">
        <f t="shared" si="5"/>
        <v>-</v>
      </c>
      <c r="I129" s="517">
        <f t="shared" si="5"/>
        <v>3.6840214631017675E-6</v>
      </c>
    </row>
    <row r="130" spans="1:9" x14ac:dyDescent="0.2">
      <c r="A130" s="477" t="s">
        <v>370</v>
      </c>
      <c r="B130" s="520">
        <f t="shared" si="5"/>
        <v>6.850322313460705E-2</v>
      </c>
      <c r="C130" s="520">
        <f t="shared" si="5"/>
        <v>8.6962908104276732E-2</v>
      </c>
      <c r="D130" s="520">
        <f t="shared" si="5"/>
        <v>8.2425844011006541E-2</v>
      </c>
      <c r="E130" s="520">
        <f t="shared" si="5"/>
        <v>0.14788397856616353</v>
      </c>
      <c r="F130" s="520" t="str">
        <f t="shared" si="5"/>
        <v>-</v>
      </c>
      <c r="G130" s="521">
        <f t="shared" si="5"/>
        <v>6.850322313460705E-2</v>
      </c>
      <c r="H130" s="521">
        <f t="shared" si="5"/>
        <v>8.7616774607686521E-2</v>
      </c>
      <c r="I130" s="521">
        <f t="shared" si="5"/>
        <v>7.6899945680002163E-2</v>
      </c>
    </row>
    <row r="131" spans="1:9" s="7" customFormat="1" x14ac:dyDescent="0.2">
      <c r="A131" s="478" t="s">
        <v>468</v>
      </c>
      <c r="B131" s="516">
        <f t="shared" si="5"/>
        <v>1.5150954922269795E-4</v>
      </c>
      <c r="C131" s="516">
        <f t="shared" si="5"/>
        <v>8.0012573313009087E-4</v>
      </c>
      <c r="D131" s="516" t="str">
        <f t="shared" si="5"/>
        <v>-</v>
      </c>
      <c r="E131" s="516" t="str">
        <f t="shared" si="5"/>
        <v>-</v>
      </c>
      <c r="F131" s="516" t="str">
        <f t="shared" si="5"/>
        <v>-</v>
      </c>
      <c r="G131" s="517">
        <f t="shared" si="5"/>
        <v>1.5150954922269795E-4</v>
      </c>
      <c r="H131" s="517">
        <f t="shared" si="5"/>
        <v>5.7673187527147577E-4</v>
      </c>
      <c r="I131" s="517">
        <f t="shared" si="5"/>
        <v>3.3831293921118719E-4</v>
      </c>
    </row>
    <row r="132" spans="1:9" s="7" customFormat="1" x14ac:dyDescent="0.2">
      <c r="A132" s="782" t="s">
        <v>371</v>
      </c>
      <c r="B132" s="788">
        <f t="shared" si="5"/>
        <v>3.5893230153700197E-2</v>
      </c>
      <c r="C132" s="788">
        <f t="shared" si="5"/>
        <v>4.9855710701203947E-2</v>
      </c>
      <c r="D132" s="788">
        <f t="shared" si="5"/>
        <v>4.7329165970543763E-2</v>
      </c>
      <c r="E132" s="788">
        <f t="shared" si="5"/>
        <v>9.6231315403936438E-2</v>
      </c>
      <c r="F132" s="788" t="str">
        <f t="shared" si="5"/>
        <v>-</v>
      </c>
      <c r="G132" s="789">
        <f t="shared" si="5"/>
        <v>3.5893230153700197E-2</v>
      </c>
      <c r="H132" s="789">
        <f t="shared" si="5"/>
        <v>5.0585142049829383E-2</v>
      </c>
      <c r="I132" s="789">
        <f t="shared" si="5"/>
        <v>4.2347494188667158E-2</v>
      </c>
    </row>
    <row r="133" spans="1:9" s="7" customFormat="1" x14ac:dyDescent="0.2">
      <c r="A133" s="478" t="s">
        <v>372</v>
      </c>
      <c r="B133" s="516">
        <f t="shared" si="5"/>
        <v>2.3608639337636074E-4</v>
      </c>
      <c r="C133" s="516">
        <f t="shared" si="5"/>
        <v>3.9831665819876563E-4</v>
      </c>
      <c r="D133" s="516">
        <f t="shared" si="5"/>
        <v>3.454636792278478E-4</v>
      </c>
      <c r="E133" s="516" t="str">
        <f t="shared" si="5"/>
        <v>-</v>
      </c>
      <c r="F133" s="516" t="str">
        <f t="shared" si="5"/>
        <v>-</v>
      </c>
      <c r="G133" s="517">
        <f t="shared" si="5"/>
        <v>2.3608639337636074E-4</v>
      </c>
      <c r="H133" s="517">
        <f t="shared" si="5"/>
        <v>3.7342393540932493E-4</v>
      </c>
      <c r="I133" s="517">
        <f t="shared" si="5"/>
        <v>2.9641977710892064E-4</v>
      </c>
    </row>
    <row r="134" spans="1:9" s="7" customFormat="1" x14ac:dyDescent="0.2">
      <c r="A134" s="782" t="s">
        <v>373</v>
      </c>
      <c r="B134" s="788">
        <f t="shared" si="5"/>
        <v>2.3368102544561207E-2</v>
      </c>
      <c r="C134" s="788">
        <f t="shared" si="5"/>
        <v>2.6679929858683792E-2</v>
      </c>
      <c r="D134" s="788">
        <f t="shared" si="5"/>
        <v>1.9516942273884296E-2</v>
      </c>
      <c r="E134" s="788">
        <f t="shared" si="5"/>
        <v>5.0530184358711136E-2</v>
      </c>
      <c r="F134" s="788" t="str">
        <f t="shared" si="5"/>
        <v>-</v>
      </c>
      <c r="G134" s="789">
        <f t="shared" si="5"/>
        <v>2.3368102544561207E-2</v>
      </c>
      <c r="H134" s="789">
        <f t="shared" si="5"/>
        <v>2.5589994719155226E-2</v>
      </c>
      <c r="I134" s="789">
        <f t="shared" si="5"/>
        <v>2.434419585846867E-2</v>
      </c>
    </row>
    <row r="135" spans="1:9" s="7" customFormat="1" x14ac:dyDescent="0.2">
      <c r="A135" s="478" t="s">
        <v>374</v>
      </c>
      <c r="B135" s="516">
        <f t="shared" si="5"/>
        <v>4.7442136763849304E-3</v>
      </c>
      <c r="C135" s="516">
        <f t="shared" si="5"/>
        <v>5.0159472445539532E-3</v>
      </c>
      <c r="D135" s="516">
        <f t="shared" si="5"/>
        <v>1.1500319933418362E-2</v>
      </c>
      <c r="E135" s="516">
        <f t="shared" si="5"/>
        <v>1.1224788035159681E-3</v>
      </c>
      <c r="F135" s="516" t="str">
        <f t="shared" si="5"/>
        <v>-</v>
      </c>
      <c r="G135" s="517">
        <f t="shared" si="5"/>
        <v>4.7442136763849304E-3</v>
      </c>
      <c r="H135" s="517">
        <f t="shared" si="5"/>
        <v>6.5218776490958402E-3</v>
      </c>
      <c r="I135" s="517">
        <f t="shared" si="5"/>
        <v>5.525154422997179E-3</v>
      </c>
    </row>
    <row r="136" spans="1:9" s="7" customFormat="1" x14ac:dyDescent="0.2">
      <c r="A136" s="785" t="s">
        <v>375</v>
      </c>
      <c r="B136" s="793">
        <f t="shared" si="5"/>
        <v>0.19096313136253332</v>
      </c>
      <c r="C136" s="793">
        <f t="shared" si="5"/>
        <v>6.1843352432826439E-2</v>
      </c>
      <c r="D136" s="793">
        <f t="shared" si="5"/>
        <v>3.8455325692241991E-2</v>
      </c>
      <c r="E136" s="793">
        <f t="shared" si="5"/>
        <v>5.9457468421492611E-2</v>
      </c>
      <c r="F136" s="793" t="str">
        <f t="shared" si="5"/>
        <v>-</v>
      </c>
      <c r="G136" s="794">
        <f t="shared" si="5"/>
        <v>0.19096313136253332</v>
      </c>
      <c r="H136" s="794">
        <f t="shared" si="5"/>
        <v>5.592967614473595E-2</v>
      </c>
      <c r="I136" s="794">
        <f t="shared" si="5"/>
        <v>0.13164194977015176</v>
      </c>
    </row>
    <row r="137" spans="1:9" x14ac:dyDescent="0.2">
      <c r="A137" s="790" t="s">
        <v>377</v>
      </c>
      <c r="B137" s="791">
        <f t="shared" si="5"/>
        <v>1</v>
      </c>
      <c r="C137" s="791">
        <f t="shared" si="5"/>
        <v>1</v>
      </c>
      <c r="D137" s="791">
        <f t="shared" si="5"/>
        <v>1</v>
      </c>
      <c r="E137" s="791">
        <f t="shared" si="5"/>
        <v>1</v>
      </c>
      <c r="F137" s="791" t="str">
        <f t="shared" si="5"/>
        <v>-</v>
      </c>
      <c r="G137" s="791">
        <f t="shared" si="5"/>
        <v>1</v>
      </c>
      <c r="H137" s="791">
        <f t="shared" si="5"/>
        <v>1</v>
      </c>
      <c r="I137" s="791">
        <f t="shared" si="5"/>
        <v>1</v>
      </c>
    </row>
    <row r="138" spans="1:9" x14ac:dyDescent="0.2">
      <c r="A138" s="513" t="s">
        <v>406</v>
      </c>
      <c r="B138" s="3"/>
      <c r="C138" s="212"/>
      <c r="D138" s="3"/>
      <c r="E138" s="3"/>
      <c r="F138" s="212"/>
      <c r="G138" s="3"/>
      <c r="H138" s="3"/>
      <c r="I138" s="3"/>
    </row>
    <row r="139" spans="1:9" x14ac:dyDescent="0.2">
      <c r="A139" s="38" t="s">
        <v>410</v>
      </c>
      <c r="B139" s="3"/>
      <c r="C139" s="212"/>
      <c r="D139" s="3"/>
      <c r="E139" s="3"/>
      <c r="F139" s="212"/>
      <c r="G139" s="3"/>
      <c r="H139" s="3"/>
      <c r="I139" s="3"/>
    </row>
    <row r="140" spans="1:9" x14ac:dyDescent="0.2">
      <c r="A140" s="242" t="s">
        <v>723</v>
      </c>
      <c r="B140" s="3"/>
      <c r="C140" s="212"/>
      <c r="D140" s="3"/>
      <c r="E140" s="3"/>
      <c r="F140" s="212"/>
      <c r="G140" s="3"/>
      <c r="H140" s="3"/>
      <c r="I140" s="3"/>
    </row>
    <row r="143" spans="1:9" ht="16.5" x14ac:dyDescent="0.25">
      <c r="A143" s="88" t="s">
        <v>798</v>
      </c>
    </row>
    <row r="144" spans="1:9" ht="13.5" thickBot="1" x14ac:dyDescent="0.25">
      <c r="A144" s="205"/>
      <c r="I144" s="400" t="s">
        <v>384</v>
      </c>
    </row>
    <row r="145" spans="1:9" x14ac:dyDescent="0.2">
      <c r="A145" s="204" t="s">
        <v>404</v>
      </c>
      <c r="B145" s="482" t="s">
        <v>95</v>
      </c>
      <c r="C145" s="482" t="s">
        <v>535</v>
      </c>
      <c r="D145" s="482" t="s">
        <v>97</v>
      </c>
      <c r="E145" s="482" t="s">
        <v>278</v>
      </c>
      <c r="F145" s="483">
        <v>300000</v>
      </c>
      <c r="G145" s="484" t="s">
        <v>407</v>
      </c>
      <c r="H145" s="484" t="s">
        <v>407</v>
      </c>
      <c r="I145" s="484" t="s">
        <v>389</v>
      </c>
    </row>
    <row r="146" spans="1:9" x14ac:dyDescent="0.2">
      <c r="A146" s="203"/>
      <c r="B146" s="485" t="s">
        <v>35</v>
      </c>
      <c r="C146" s="485" t="s">
        <v>35</v>
      </c>
      <c r="D146" s="485" t="s">
        <v>35</v>
      </c>
      <c r="E146" s="485" t="s">
        <v>35</v>
      </c>
      <c r="F146" s="485" t="s">
        <v>36</v>
      </c>
      <c r="G146" s="486" t="s">
        <v>381</v>
      </c>
      <c r="H146" s="486" t="s">
        <v>549</v>
      </c>
      <c r="I146" s="486" t="s">
        <v>408</v>
      </c>
    </row>
    <row r="147" spans="1:9" ht="13.5" thickBot="1" x14ac:dyDescent="0.25">
      <c r="A147" s="206"/>
      <c r="B147" s="487" t="s">
        <v>534</v>
      </c>
      <c r="C147" s="487" t="s">
        <v>99</v>
      </c>
      <c r="D147" s="487" t="s">
        <v>100</v>
      </c>
      <c r="E147" s="487" t="s">
        <v>279</v>
      </c>
      <c r="F147" s="487" t="s">
        <v>101</v>
      </c>
      <c r="G147" s="746" t="s">
        <v>601</v>
      </c>
      <c r="H147" s="488" t="s">
        <v>101</v>
      </c>
      <c r="I147" s="488" t="s">
        <v>382</v>
      </c>
    </row>
    <row r="149" spans="1:9" x14ac:dyDescent="0.2">
      <c r="A149" s="498" t="s">
        <v>333</v>
      </c>
      <c r="B149" s="499">
        <v>86.669139999999999</v>
      </c>
      <c r="C149" s="499">
        <v>82.176987999999994</v>
      </c>
      <c r="D149" s="499">
        <v>74.940522000000001</v>
      </c>
      <c r="E149" s="499">
        <v>83.462073000000004</v>
      </c>
      <c r="F149" s="499" t="s">
        <v>84</v>
      </c>
      <c r="G149" s="500">
        <v>86.669139999999999</v>
      </c>
      <c r="H149" s="500">
        <v>80.383509000000004</v>
      </c>
      <c r="I149" s="500">
        <v>83.745389000000003</v>
      </c>
    </row>
    <row r="150" spans="1:9" x14ac:dyDescent="0.2">
      <c r="A150" s="478" t="s">
        <v>334</v>
      </c>
      <c r="B150" s="490">
        <v>76.598213999999999</v>
      </c>
      <c r="C150" s="490">
        <v>72.561267999999998</v>
      </c>
      <c r="D150" s="490">
        <v>70.148354999999995</v>
      </c>
      <c r="E150" s="490">
        <v>81.302276000000006</v>
      </c>
      <c r="F150" s="490" t="s">
        <v>84</v>
      </c>
      <c r="G150" s="267">
        <v>76.598213999999999</v>
      </c>
      <c r="H150" s="267">
        <v>72.145075000000006</v>
      </c>
      <c r="I150" s="267">
        <v>74.526843999999997</v>
      </c>
    </row>
    <row r="151" spans="1:9" x14ac:dyDescent="0.2">
      <c r="A151" s="479" t="s">
        <v>335</v>
      </c>
      <c r="B151" s="491">
        <v>1.8706020000000001</v>
      </c>
      <c r="C151" s="491">
        <v>2.152174</v>
      </c>
      <c r="D151" s="491">
        <v>1.751627</v>
      </c>
      <c r="E151" s="491">
        <v>1.5910249999999999</v>
      </c>
      <c r="F151" s="491" t="s">
        <v>84</v>
      </c>
      <c r="G151" s="492">
        <v>1.8706020000000001</v>
      </c>
      <c r="H151" s="492">
        <v>2.0390730000000001</v>
      </c>
      <c r="I151" s="492">
        <v>1.948966</v>
      </c>
    </row>
    <row r="152" spans="1:9" x14ac:dyDescent="0.2">
      <c r="A152" s="478" t="s">
        <v>774</v>
      </c>
      <c r="B152" s="490">
        <v>2.0560999999999999E-2</v>
      </c>
      <c r="C152" s="490">
        <v>5.3839999999999999E-2</v>
      </c>
      <c r="D152" s="490" t="s">
        <v>84</v>
      </c>
      <c r="E152" s="490">
        <v>0.56877200000000006</v>
      </c>
      <c r="F152" s="490" t="s">
        <v>84</v>
      </c>
      <c r="G152" s="267">
        <v>2.0560999999999999E-2</v>
      </c>
      <c r="H152" s="267">
        <v>5.1551E-2</v>
      </c>
      <c r="I152" s="267">
        <v>3.4976E-2</v>
      </c>
    </row>
    <row r="153" spans="1:9" x14ac:dyDescent="0.2">
      <c r="A153" s="477" t="s">
        <v>336</v>
      </c>
      <c r="B153" s="501">
        <v>7.1602610000000002</v>
      </c>
      <c r="C153" s="501">
        <v>11.291517000000001</v>
      </c>
      <c r="D153" s="501">
        <v>10.935207</v>
      </c>
      <c r="E153" s="501" t="s">
        <v>84</v>
      </c>
      <c r="F153" s="501" t="s">
        <v>84</v>
      </c>
      <c r="G153" s="502">
        <v>7.1602610000000002</v>
      </c>
      <c r="H153" s="502">
        <v>10.954844</v>
      </c>
      <c r="I153" s="502">
        <v>8.9253049999999998</v>
      </c>
    </row>
    <row r="154" spans="1:9" x14ac:dyDescent="0.2">
      <c r="A154" s="478" t="s">
        <v>342</v>
      </c>
      <c r="B154" s="490">
        <v>1.3414000000000001E-2</v>
      </c>
      <c r="C154" s="490" t="s">
        <v>84</v>
      </c>
      <c r="D154" s="490" t="s">
        <v>84</v>
      </c>
      <c r="E154" s="490" t="s">
        <v>84</v>
      </c>
      <c r="F154" s="490" t="s">
        <v>84</v>
      </c>
      <c r="G154" s="267">
        <v>1.3414000000000001E-2</v>
      </c>
      <c r="H154" s="267" t="s">
        <v>84</v>
      </c>
      <c r="I154" s="267">
        <v>7.1739999999999998E-3</v>
      </c>
    </row>
    <row r="155" spans="1:9" x14ac:dyDescent="0.2">
      <c r="A155" s="479" t="s">
        <v>337</v>
      </c>
      <c r="B155" s="491">
        <v>0.79915000000000003</v>
      </c>
      <c r="C155" s="491">
        <v>0.78542299999999998</v>
      </c>
      <c r="D155" s="491">
        <v>6.3427999999999998E-2</v>
      </c>
      <c r="E155" s="491" t="s">
        <v>84</v>
      </c>
      <c r="F155" s="491" t="s">
        <v>84</v>
      </c>
      <c r="G155" s="492">
        <v>0.79915000000000003</v>
      </c>
      <c r="H155" s="492">
        <v>0.58650000000000002</v>
      </c>
      <c r="I155" s="492">
        <v>0.70023599999999997</v>
      </c>
    </row>
    <row r="156" spans="1:9" x14ac:dyDescent="0.2">
      <c r="A156" s="478" t="s">
        <v>338</v>
      </c>
      <c r="B156" s="490">
        <v>5.4668479999999997</v>
      </c>
      <c r="C156" s="490">
        <v>9.2095839999999995</v>
      </c>
      <c r="D156" s="490">
        <v>10.441324</v>
      </c>
      <c r="E156" s="490" t="s">
        <v>84</v>
      </c>
      <c r="F156" s="490" t="s">
        <v>84</v>
      </c>
      <c r="G156" s="267">
        <v>5.4668479999999997</v>
      </c>
      <c r="H156" s="267">
        <v>9.3181989999999999</v>
      </c>
      <c r="I156" s="267">
        <v>7.2582969999999998</v>
      </c>
    </row>
    <row r="157" spans="1:9" x14ac:dyDescent="0.2">
      <c r="A157" s="493" t="s">
        <v>339</v>
      </c>
      <c r="B157" s="491">
        <v>0.19731499999999999</v>
      </c>
      <c r="C157" s="491">
        <v>0.111842</v>
      </c>
      <c r="D157" s="491">
        <v>9.4145999999999994E-2</v>
      </c>
      <c r="E157" s="491" t="s">
        <v>84</v>
      </c>
      <c r="F157" s="491" t="s">
        <v>84</v>
      </c>
      <c r="G157" s="492">
        <v>0.19731499999999999</v>
      </c>
      <c r="H157" s="492">
        <v>0.10494100000000001</v>
      </c>
      <c r="I157" s="492">
        <v>0.15434700000000001</v>
      </c>
    </row>
    <row r="158" spans="1:9" x14ac:dyDescent="0.2">
      <c r="A158" s="478" t="s">
        <v>340</v>
      </c>
      <c r="B158" s="490">
        <v>0.52896399999999999</v>
      </c>
      <c r="C158" s="490">
        <v>0.588063</v>
      </c>
      <c r="D158" s="490">
        <v>2.8864999999999998E-2</v>
      </c>
      <c r="E158" s="490" t="s">
        <v>84</v>
      </c>
      <c r="F158" s="490" t="s">
        <v>84</v>
      </c>
      <c r="G158" s="267">
        <v>0.52896399999999999</v>
      </c>
      <c r="H158" s="267">
        <v>0.43443700000000002</v>
      </c>
      <c r="I158" s="267">
        <v>0.48499500000000001</v>
      </c>
    </row>
    <row r="159" spans="1:9" x14ac:dyDescent="0.2">
      <c r="A159" s="477" t="s">
        <v>341</v>
      </c>
      <c r="B159" s="501">
        <v>17.974416000000002</v>
      </c>
      <c r="C159" s="501">
        <v>12.284685</v>
      </c>
      <c r="D159" s="501">
        <v>6.147062</v>
      </c>
      <c r="E159" s="501">
        <v>2.5298000000000001E-2</v>
      </c>
      <c r="F159" s="501" t="s">
        <v>84</v>
      </c>
      <c r="G159" s="502">
        <v>17.974416000000002</v>
      </c>
      <c r="H159" s="502">
        <v>10.471550000000001</v>
      </c>
      <c r="I159" s="502">
        <v>14.484470999999999</v>
      </c>
    </row>
    <row r="160" spans="1:9" x14ac:dyDescent="0.2">
      <c r="A160" s="478" t="s">
        <v>391</v>
      </c>
      <c r="B160" s="490">
        <v>1.094935</v>
      </c>
      <c r="C160" s="490">
        <v>0.82431200000000004</v>
      </c>
      <c r="D160" s="490">
        <v>0.18018799999999999</v>
      </c>
      <c r="E160" s="490">
        <v>2.5298000000000001E-2</v>
      </c>
      <c r="F160" s="490" t="s">
        <v>84</v>
      </c>
      <c r="G160" s="267">
        <v>1.094935</v>
      </c>
      <c r="H160" s="267">
        <v>0.64469399999999999</v>
      </c>
      <c r="I160" s="267">
        <v>0.88550600000000002</v>
      </c>
    </row>
    <row r="161" spans="1:9" x14ac:dyDescent="0.2">
      <c r="A161" s="493" t="s">
        <v>343</v>
      </c>
      <c r="B161" s="491">
        <v>8.9509729999999994</v>
      </c>
      <c r="C161" s="491">
        <v>6.2112660000000002</v>
      </c>
      <c r="D161" s="491">
        <v>3.2168109999999999</v>
      </c>
      <c r="E161" s="491" t="s">
        <v>84</v>
      </c>
      <c r="F161" s="491" t="s">
        <v>84</v>
      </c>
      <c r="G161" s="492">
        <v>8.9509729999999994</v>
      </c>
      <c r="H161" s="492">
        <v>5.3216320000000001</v>
      </c>
      <c r="I161" s="492">
        <v>7.262791</v>
      </c>
    </row>
    <row r="162" spans="1:9" x14ac:dyDescent="0.2">
      <c r="A162" s="478" t="s">
        <v>344</v>
      </c>
      <c r="B162" s="490">
        <v>0.17272299999999999</v>
      </c>
      <c r="C162" s="490">
        <v>0.33695799999999998</v>
      </c>
      <c r="D162" s="490">
        <v>0.29948599999999997</v>
      </c>
      <c r="E162" s="490" t="s">
        <v>84</v>
      </c>
      <c r="F162" s="490" t="s">
        <v>84</v>
      </c>
      <c r="G162" s="267">
        <v>0.17272299999999999</v>
      </c>
      <c r="H162" s="267">
        <v>0.32015500000000002</v>
      </c>
      <c r="I162" s="267">
        <v>0.24130099999999999</v>
      </c>
    </row>
    <row r="163" spans="1:9" x14ac:dyDescent="0.2">
      <c r="A163" s="479" t="s">
        <v>345</v>
      </c>
      <c r="B163" s="491">
        <v>9.3098E-2</v>
      </c>
      <c r="C163" s="491">
        <v>0.27461600000000003</v>
      </c>
      <c r="D163" s="491">
        <v>0.70110300000000003</v>
      </c>
      <c r="E163" s="491" t="s">
        <v>84</v>
      </c>
      <c r="F163" s="491" t="s">
        <v>84</v>
      </c>
      <c r="G163" s="492">
        <v>9.3098E-2</v>
      </c>
      <c r="H163" s="492">
        <v>0.37596600000000002</v>
      </c>
      <c r="I163" s="492">
        <v>0.22467300000000001</v>
      </c>
    </row>
    <row r="164" spans="1:9" x14ac:dyDescent="0.2">
      <c r="A164" s="478" t="s">
        <v>346</v>
      </c>
      <c r="B164" s="490">
        <v>6.1231850000000003</v>
      </c>
      <c r="C164" s="490">
        <v>4.0645870000000004</v>
      </c>
      <c r="D164" s="490">
        <v>1.22637</v>
      </c>
      <c r="E164" s="490" t="s">
        <v>84</v>
      </c>
      <c r="F164" s="490" t="s">
        <v>84</v>
      </c>
      <c r="G164" s="267">
        <v>6.1231850000000003</v>
      </c>
      <c r="H164" s="267">
        <v>3.2612359999999998</v>
      </c>
      <c r="I164" s="267">
        <v>4.7919549999999997</v>
      </c>
    </row>
    <row r="165" spans="1:9" x14ac:dyDescent="0.2">
      <c r="A165" s="479" t="s">
        <v>347</v>
      </c>
      <c r="B165" s="491">
        <v>0.98605600000000004</v>
      </c>
      <c r="C165" s="491">
        <v>0.57138599999999995</v>
      </c>
      <c r="D165" s="491">
        <v>0.52025600000000005</v>
      </c>
      <c r="E165" s="491" t="s">
        <v>84</v>
      </c>
      <c r="F165" s="491" t="s">
        <v>84</v>
      </c>
      <c r="G165" s="492">
        <v>0.98605600000000004</v>
      </c>
      <c r="H165" s="492">
        <v>0.546018</v>
      </c>
      <c r="I165" s="492">
        <v>0.78137299999999998</v>
      </c>
    </row>
    <row r="166" spans="1:9" x14ac:dyDescent="0.2">
      <c r="A166" s="509" t="s">
        <v>348</v>
      </c>
      <c r="B166" s="510">
        <v>16.641718999999998</v>
      </c>
      <c r="C166" s="510">
        <v>19.332015999999999</v>
      </c>
      <c r="D166" s="510">
        <v>16.056856</v>
      </c>
      <c r="E166" s="510">
        <v>18.677911999999999</v>
      </c>
      <c r="F166" s="510" t="s">
        <v>84</v>
      </c>
      <c r="G166" s="511">
        <v>16.641718999999998</v>
      </c>
      <c r="H166" s="511">
        <v>18.493274</v>
      </c>
      <c r="I166" s="511">
        <v>17.502967000000002</v>
      </c>
    </row>
    <row r="167" spans="1:9" x14ac:dyDescent="0.2">
      <c r="A167" s="479" t="s">
        <v>392</v>
      </c>
      <c r="B167" s="491">
        <v>0.90954800000000002</v>
      </c>
      <c r="C167" s="491">
        <v>1.047965</v>
      </c>
      <c r="D167" s="491">
        <v>0.440249</v>
      </c>
      <c r="E167" s="491">
        <v>2.1981540000000002</v>
      </c>
      <c r="F167" s="491" t="s">
        <v>84</v>
      </c>
      <c r="G167" s="492">
        <v>0.90954800000000002</v>
      </c>
      <c r="H167" s="492">
        <v>0.92014700000000005</v>
      </c>
      <c r="I167" s="492">
        <v>0.91447800000000001</v>
      </c>
    </row>
    <row r="168" spans="1:9" x14ac:dyDescent="0.2">
      <c r="A168" s="481" t="s">
        <v>349</v>
      </c>
      <c r="B168" s="494">
        <v>8.5285159999999998</v>
      </c>
      <c r="C168" s="494">
        <v>9.4952850000000009</v>
      </c>
      <c r="D168" s="494">
        <v>9.9809640000000002</v>
      </c>
      <c r="E168" s="494">
        <v>16.229050999999998</v>
      </c>
      <c r="F168" s="494" t="s">
        <v>84</v>
      </c>
      <c r="G168" s="495">
        <v>8.5285159999999998</v>
      </c>
      <c r="H168" s="495">
        <v>9.7648299999999999</v>
      </c>
      <c r="I168" s="495">
        <v>9.1035850000000007</v>
      </c>
    </row>
    <row r="169" spans="1:9" x14ac:dyDescent="0.2">
      <c r="A169" s="479" t="s">
        <v>350</v>
      </c>
      <c r="B169" s="491">
        <v>6.0362749999999998</v>
      </c>
      <c r="C169" s="491">
        <v>7.6801380000000004</v>
      </c>
      <c r="D169" s="491">
        <v>5.2281250000000004</v>
      </c>
      <c r="E169" s="491">
        <v>0.25070799999999999</v>
      </c>
      <c r="F169" s="491" t="s">
        <v>84</v>
      </c>
      <c r="G169" s="492">
        <v>6.0362749999999998</v>
      </c>
      <c r="H169" s="492">
        <v>6.900404</v>
      </c>
      <c r="I169" s="492">
        <v>6.4382229999999998</v>
      </c>
    </row>
    <row r="170" spans="1:9" x14ac:dyDescent="0.2">
      <c r="A170" s="503" t="s">
        <v>351</v>
      </c>
      <c r="B170" s="504">
        <v>43.521484999999998</v>
      </c>
      <c r="C170" s="504">
        <v>44.262708000000003</v>
      </c>
      <c r="D170" s="504">
        <v>38.377488</v>
      </c>
      <c r="E170" s="504">
        <v>50.506197</v>
      </c>
      <c r="F170" s="504" t="s">
        <v>84</v>
      </c>
      <c r="G170" s="505">
        <v>43.521484999999998</v>
      </c>
      <c r="H170" s="505">
        <v>42.917825999999998</v>
      </c>
      <c r="I170" s="505">
        <v>43.240693999999998</v>
      </c>
    </row>
    <row r="171" spans="1:9" x14ac:dyDescent="0.2">
      <c r="A171" s="479" t="s">
        <v>393</v>
      </c>
      <c r="B171" s="491">
        <v>1.7778620000000001</v>
      </c>
      <c r="C171" s="491">
        <v>1.6388119999999999</v>
      </c>
      <c r="D171" s="491">
        <v>0.71699999999999997</v>
      </c>
      <c r="E171" s="491">
        <v>0.24729400000000001</v>
      </c>
      <c r="F171" s="491" t="s">
        <v>84</v>
      </c>
      <c r="G171" s="492">
        <v>1.7778620000000001</v>
      </c>
      <c r="H171" s="492">
        <v>1.376333</v>
      </c>
      <c r="I171" s="492">
        <v>1.591092</v>
      </c>
    </row>
    <row r="172" spans="1:9" x14ac:dyDescent="0.2">
      <c r="A172" s="478" t="s">
        <v>352</v>
      </c>
      <c r="B172" s="490">
        <v>23.693383000000001</v>
      </c>
      <c r="C172" s="490">
        <v>25.859832999999998</v>
      </c>
      <c r="D172" s="490">
        <v>25.312702000000002</v>
      </c>
      <c r="E172" s="490">
        <v>48.33549</v>
      </c>
      <c r="F172" s="490" t="s">
        <v>84</v>
      </c>
      <c r="G172" s="267">
        <v>23.693383000000001</v>
      </c>
      <c r="H172" s="267">
        <v>26.213721</v>
      </c>
      <c r="I172" s="267">
        <v>24.865714000000001</v>
      </c>
    </row>
    <row r="173" spans="1:9" x14ac:dyDescent="0.2">
      <c r="A173" s="479" t="s">
        <v>353</v>
      </c>
      <c r="B173" s="491">
        <v>15.705463</v>
      </c>
      <c r="C173" s="491">
        <v>14.763901000000001</v>
      </c>
      <c r="D173" s="491">
        <v>11.420242999999999</v>
      </c>
      <c r="E173" s="491">
        <v>1.9234119999999999</v>
      </c>
      <c r="F173" s="491" t="s">
        <v>84</v>
      </c>
      <c r="G173" s="492">
        <v>15.705463</v>
      </c>
      <c r="H173" s="492">
        <v>13.641362000000001</v>
      </c>
      <c r="I173" s="492">
        <v>14.74535</v>
      </c>
    </row>
    <row r="174" spans="1:9" x14ac:dyDescent="0.2">
      <c r="A174" s="478" t="s">
        <v>646</v>
      </c>
      <c r="B174" s="490">
        <v>3.0000000000000001E-6</v>
      </c>
      <c r="C174" s="490" t="s">
        <v>84</v>
      </c>
      <c r="D174" s="490" t="s">
        <v>84</v>
      </c>
      <c r="E174" s="490" t="s">
        <v>84</v>
      </c>
      <c r="F174" s="490" t="s">
        <v>84</v>
      </c>
      <c r="G174" s="267">
        <v>3.0000000000000001E-6</v>
      </c>
      <c r="H174" s="267" t="s">
        <v>84</v>
      </c>
      <c r="I174" s="267">
        <v>9.9999999999999995E-7</v>
      </c>
    </row>
    <row r="175" spans="1:9" x14ac:dyDescent="0.2">
      <c r="A175" s="477" t="s">
        <v>354</v>
      </c>
      <c r="B175" s="501">
        <v>33.541201000000001</v>
      </c>
      <c r="C175" s="501">
        <v>38.242280999999998</v>
      </c>
      <c r="D175" s="501">
        <v>25.188153</v>
      </c>
      <c r="E175" s="501">
        <v>62.369228</v>
      </c>
      <c r="F175" s="501" t="s">
        <v>84</v>
      </c>
      <c r="G175" s="502">
        <v>33.541201000000001</v>
      </c>
      <c r="H175" s="502">
        <v>35.483984</v>
      </c>
      <c r="I175" s="502">
        <v>34.444882999999997</v>
      </c>
    </row>
    <row r="176" spans="1:9" x14ac:dyDescent="0.2">
      <c r="A176" s="481" t="s">
        <v>394</v>
      </c>
      <c r="B176" s="494">
        <v>4.506507</v>
      </c>
      <c r="C176" s="494">
        <v>3.8147250000000001</v>
      </c>
      <c r="D176" s="494">
        <v>3.6972860000000001</v>
      </c>
      <c r="E176" s="494">
        <v>1.401157</v>
      </c>
      <c r="F176" s="494" t="s">
        <v>84</v>
      </c>
      <c r="G176" s="495">
        <v>4.506507</v>
      </c>
      <c r="H176" s="495">
        <v>3.73237</v>
      </c>
      <c r="I176" s="495">
        <v>4.1464189999999999</v>
      </c>
    </row>
    <row r="177" spans="1:9" x14ac:dyDescent="0.2">
      <c r="A177" s="480" t="s">
        <v>355</v>
      </c>
      <c r="B177" s="491">
        <v>1.5217499999999999</v>
      </c>
      <c r="C177" s="491">
        <v>1.283685</v>
      </c>
      <c r="D177" s="491">
        <v>0.47292600000000001</v>
      </c>
      <c r="E177" s="491">
        <v>3.069957</v>
      </c>
      <c r="F177" s="491" t="s">
        <v>84</v>
      </c>
      <c r="G177" s="492">
        <v>1.5217499999999999</v>
      </c>
      <c r="H177" s="492">
        <v>1.1186700000000001</v>
      </c>
      <c r="I177" s="492">
        <v>1.3342579999999999</v>
      </c>
    </row>
    <row r="178" spans="1:9" x14ac:dyDescent="0.2">
      <c r="A178" s="481" t="s">
        <v>596</v>
      </c>
      <c r="B178" s="490">
        <v>17.585108999999999</v>
      </c>
      <c r="C178" s="490">
        <v>21.923821</v>
      </c>
      <c r="D178" s="490">
        <v>13.681414999999999</v>
      </c>
      <c r="E178" s="490">
        <v>9.8855769999999996</v>
      </c>
      <c r="F178" s="490" t="s">
        <v>84</v>
      </c>
      <c r="G178" s="267">
        <v>17.585108999999999</v>
      </c>
      <c r="H178" s="267">
        <v>19.585699999999999</v>
      </c>
      <c r="I178" s="267">
        <v>18.515681000000001</v>
      </c>
    </row>
    <row r="179" spans="1:9" x14ac:dyDescent="0.2">
      <c r="A179" s="480" t="s">
        <v>356</v>
      </c>
      <c r="B179" s="496">
        <v>2.0271000000000001E-2</v>
      </c>
      <c r="C179" s="496">
        <v>6.4232999999999998E-2</v>
      </c>
      <c r="D179" s="496">
        <v>1.231E-2</v>
      </c>
      <c r="E179" s="496">
        <v>0.39216800000000002</v>
      </c>
      <c r="F179" s="496" t="s">
        <v>84</v>
      </c>
      <c r="G179" s="497">
        <v>2.0271000000000001E-2</v>
      </c>
      <c r="H179" s="497">
        <v>5.8335999999999999E-2</v>
      </c>
      <c r="I179" s="497">
        <v>3.7976999999999997E-2</v>
      </c>
    </row>
    <row r="180" spans="1:9" s="7" customFormat="1" x14ac:dyDescent="0.2">
      <c r="A180" s="481" t="s">
        <v>357</v>
      </c>
      <c r="B180" s="494">
        <v>1.5439449999999999</v>
      </c>
      <c r="C180" s="494">
        <v>2.8670149999999999</v>
      </c>
      <c r="D180" s="494">
        <v>1.008534</v>
      </c>
      <c r="E180" s="494">
        <v>0.92588599999999999</v>
      </c>
      <c r="F180" s="494" t="s">
        <v>84</v>
      </c>
      <c r="G180" s="495">
        <v>1.5439449999999999</v>
      </c>
      <c r="H180" s="495">
        <v>2.3567330000000002</v>
      </c>
      <c r="I180" s="495">
        <v>1.9220120000000001</v>
      </c>
    </row>
    <row r="181" spans="1:9" x14ac:dyDescent="0.2">
      <c r="A181" s="480" t="s">
        <v>358</v>
      </c>
      <c r="B181" s="496">
        <v>5.9360330000000001</v>
      </c>
      <c r="C181" s="496">
        <v>6.6454089999999999</v>
      </c>
      <c r="D181" s="496">
        <v>6.0314290000000002</v>
      </c>
      <c r="E181" s="496">
        <v>46.694484000000003</v>
      </c>
      <c r="F181" s="496" t="s">
        <v>84</v>
      </c>
      <c r="G181" s="497">
        <v>5.9360330000000001</v>
      </c>
      <c r="H181" s="497">
        <v>7.3668560000000003</v>
      </c>
      <c r="I181" s="497">
        <v>6.6015779999999999</v>
      </c>
    </row>
    <row r="182" spans="1:9" x14ac:dyDescent="0.2">
      <c r="A182" s="481" t="s">
        <v>386</v>
      </c>
      <c r="B182" s="494">
        <v>4.1999999999999998E-5</v>
      </c>
      <c r="C182" s="494">
        <v>1.4690999999999999E-2</v>
      </c>
      <c r="D182" s="494" t="s">
        <v>84</v>
      </c>
      <c r="E182" s="494" t="s">
        <v>84</v>
      </c>
      <c r="F182" s="494" t="s">
        <v>84</v>
      </c>
      <c r="G182" s="495">
        <v>4.1999999999999998E-5</v>
      </c>
      <c r="H182" s="495">
        <v>1.0671E-2</v>
      </c>
      <c r="I182" s="495">
        <v>4.986E-3</v>
      </c>
    </row>
    <row r="183" spans="1:9" x14ac:dyDescent="0.2">
      <c r="A183" s="506" t="s">
        <v>409</v>
      </c>
      <c r="B183" s="507">
        <v>2.7200839999999999</v>
      </c>
      <c r="C183" s="507">
        <v>3.499997</v>
      </c>
      <c r="D183" s="507">
        <v>3.589642</v>
      </c>
      <c r="E183" s="507">
        <v>6.3550880000000003</v>
      </c>
      <c r="F183" s="507" t="s">
        <v>84</v>
      </c>
      <c r="G183" s="508">
        <v>2.7200839999999999</v>
      </c>
      <c r="H183" s="508">
        <v>3.5850119999999999</v>
      </c>
      <c r="I183" s="508">
        <v>3.122404</v>
      </c>
    </row>
    <row r="184" spans="1:9" x14ac:dyDescent="0.2">
      <c r="A184" s="481" t="s">
        <v>395</v>
      </c>
      <c r="B184" s="494">
        <v>1.167117</v>
      </c>
      <c r="C184" s="494">
        <v>2.432741</v>
      </c>
      <c r="D184" s="494">
        <v>2.2096550000000001</v>
      </c>
      <c r="E184" s="494">
        <v>6.3550880000000003</v>
      </c>
      <c r="F184" s="494" t="s">
        <v>84</v>
      </c>
      <c r="G184" s="495">
        <v>1.167117</v>
      </c>
      <c r="H184" s="495">
        <v>2.4623789999999999</v>
      </c>
      <c r="I184" s="495">
        <v>1.769606</v>
      </c>
    </row>
    <row r="185" spans="1:9" x14ac:dyDescent="0.2">
      <c r="A185" s="480" t="s">
        <v>467</v>
      </c>
      <c r="B185" s="496">
        <v>1.158393</v>
      </c>
      <c r="C185" s="496">
        <v>0.93609399999999998</v>
      </c>
      <c r="D185" s="496">
        <v>1.3799870000000001</v>
      </c>
      <c r="E185" s="496" t="s">
        <v>84</v>
      </c>
      <c r="F185" s="496" t="s">
        <v>84</v>
      </c>
      <c r="G185" s="497">
        <v>1.158393</v>
      </c>
      <c r="H185" s="497">
        <v>1.0273570000000001</v>
      </c>
      <c r="I185" s="497">
        <v>1.097442</v>
      </c>
    </row>
    <row r="186" spans="1:9" x14ac:dyDescent="0.2">
      <c r="A186" s="509" t="s">
        <v>359</v>
      </c>
      <c r="B186" s="510">
        <v>81.80883</v>
      </c>
      <c r="C186" s="510">
        <v>87.736958000000001</v>
      </c>
      <c r="D186" s="510">
        <v>127.166674</v>
      </c>
      <c r="E186" s="510">
        <v>91.589185999999998</v>
      </c>
      <c r="F186" s="510" t="s">
        <v>84</v>
      </c>
      <c r="G186" s="511">
        <v>81.80883</v>
      </c>
      <c r="H186" s="511">
        <v>97.746599000000003</v>
      </c>
      <c r="I186" s="511">
        <v>89.222256000000002</v>
      </c>
    </row>
    <row r="187" spans="1:9" x14ac:dyDescent="0.2">
      <c r="A187" s="480" t="s">
        <v>396</v>
      </c>
      <c r="B187" s="496">
        <v>9.7300260000000005</v>
      </c>
      <c r="C187" s="496">
        <v>11.064636</v>
      </c>
      <c r="D187" s="496">
        <v>19.868454</v>
      </c>
      <c r="E187" s="496">
        <v>11.361272</v>
      </c>
      <c r="F187" s="496" t="s">
        <v>84</v>
      </c>
      <c r="G187" s="497">
        <v>9.7300260000000005</v>
      </c>
      <c r="H187" s="497">
        <v>13.287250999999999</v>
      </c>
      <c r="I187" s="497">
        <v>11.384663</v>
      </c>
    </row>
    <row r="188" spans="1:9" x14ac:dyDescent="0.2">
      <c r="A188" s="533" t="s">
        <v>360</v>
      </c>
      <c r="B188" s="539">
        <v>2.876741</v>
      </c>
      <c r="C188" s="539">
        <v>3.749511</v>
      </c>
      <c r="D188" s="539">
        <v>4.7856550000000002</v>
      </c>
      <c r="E188" s="539">
        <v>6.4878939999999998</v>
      </c>
      <c r="F188" s="539" t="s">
        <v>84</v>
      </c>
      <c r="G188" s="540">
        <v>2.876741</v>
      </c>
      <c r="H188" s="540">
        <v>4.0702299999999996</v>
      </c>
      <c r="I188" s="540">
        <v>3.4318900000000001</v>
      </c>
    </row>
    <row r="189" spans="1:9" s="47" customFormat="1" x14ac:dyDescent="0.2">
      <c r="A189" s="480" t="s">
        <v>361</v>
      </c>
      <c r="B189" s="496">
        <v>51.473745000000001</v>
      </c>
      <c r="C189" s="496">
        <v>51.585760000000001</v>
      </c>
      <c r="D189" s="496">
        <v>71.176246000000006</v>
      </c>
      <c r="E189" s="496">
        <v>60.661648999999997</v>
      </c>
      <c r="F189" s="496" t="s">
        <v>84</v>
      </c>
      <c r="G189" s="497">
        <v>51.473745000000001</v>
      </c>
      <c r="H189" s="497">
        <v>56.715662000000002</v>
      </c>
      <c r="I189" s="497">
        <v>53.912013999999999</v>
      </c>
    </row>
    <row r="190" spans="1:9" s="7" customFormat="1" x14ac:dyDescent="0.2">
      <c r="A190" s="478" t="s">
        <v>362</v>
      </c>
      <c r="B190" s="490">
        <v>1.2551639999999999</v>
      </c>
      <c r="C190" s="490">
        <v>1.513347</v>
      </c>
      <c r="D190" s="490">
        <v>2.599647</v>
      </c>
      <c r="E190" s="490" t="s">
        <v>84</v>
      </c>
      <c r="F190" s="490" t="s">
        <v>84</v>
      </c>
      <c r="G190" s="267">
        <v>1.2551639999999999</v>
      </c>
      <c r="H190" s="267">
        <v>1.753692</v>
      </c>
      <c r="I190" s="267">
        <v>1.4870540000000001</v>
      </c>
    </row>
    <row r="191" spans="1:9" x14ac:dyDescent="0.2">
      <c r="A191" s="479" t="s">
        <v>363</v>
      </c>
      <c r="B191" s="491">
        <v>0.85258</v>
      </c>
      <c r="C191" s="491">
        <v>1.4843869999999999</v>
      </c>
      <c r="D191" s="491">
        <v>3.868277</v>
      </c>
      <c r="E191" s="491" t="s">
        <v>84</v>
      </c>
      <c r="F191" s="491" t="s">
        <v>84</v>
      </c>
      <c r="G191" s="492">
        <v>0.85258</v>
      </c>
      <c r="H191" s="492">
        <v>2.0519989999999999</v>
      </c>
      <c r="I191" s="492">
        <v>1.410488</v>
      </c>
    </row>
    <row r="192" spans="1:9" x14ac:dyDescent="0.2">
      <c r="A192" s="478" t="s">
        <v>364</v>
      </c>
      <c r="B192" s="490">
        <v>10.978099</v>
      </c>
      <c r="C192" s="490">
        <v>13.997982</v>
      </c>
      <c r="D192" s="490">
        <v>19.255068000000001</v>
      </c>
      <c r="E192" s="490">
        <v>13.07837</v>
      </c>
      <c r="F192" s="490" t="s">
        <v>84</v>
      </c>
      <c r="G192" s="267">
        <v>10.978099</v>
      </c>
      <c r="H192" s="267">
        <v>15.301199</v>
      </c>
      <c r="I192" s="267">
        <v>12.988982</v>
      </c>
    </row>
    <row r="193" spans="1:9" x14ac:dyDescent="0.2">
      <c r="A193" s="477" t="s">
        <v>365</v>
      </c>
      <c r="B193" s="501">
        <v>22.020648999999999</v>
      </c>
      <c r="C193" s="501">
        <v>21.830717</v>
      </c>
      <c r="D193" s="501">
        <v>28.87594</v>
      </c>
      <c r="E193" s="501">
        <v>90.684089</v>
      </c>
      <c r="F193" s="501" t="s">
        <v>84</v>
      </c>
      <c r="G193" s="502">
        <v>22.020648999999999</v>
      </c>
      <c r="H193" s="502">
        <v>25.110204</v>
      </c>
      <c r="I193" s="502">
        <v>23.457750999999998</v>
      </c>
    </row>
    <row r="194" spans="1:9" x14ac:dyDescent="0.2">
      <c r="A194" s="478" t="s">
        <v>366</v>
      </c>
      <c r="B194" s="490">
        <v>1.5069239999999999</v>
      </c>
      <c r="C194" s="490">
        <v>1.64984</v>
      </c>
      <c r="D194" s="490">
        <v>0.98827399999999999</v>
      </c>
      <c r="E194" s="490" t="s">
        <v>84</v>
      </c>
      <c r="F194" s="490" t="s">
        <v>84</v>
      </c>
      <c r="G194" s="267">
        <v>1.5069239999999999</v>
      </c>
      <c r="H194" s="267">
        <v>1.4472210000000001</v>
      </c>
      <c r="I194" s="267">
        <v>1.4791529999999999</v>
      </c>
    </row>
    <row r="195" spans="1:9" s="7" customFormat="1" x14ac:dyDescent="0.2">
      <c r="A195" s="479" t="s">
        <v>367</v>
      </c>
      <c r="B195" s="491">
        <v>1.230637</v>
      </c>
      <c r="C195" s="491">
        <v>2.537007</v>
      </c>
      <c r="D195" s="491">
        <v>4.6025029999999996</v>
      </c>
      <c r="E195" s="491">
        <v>43.596922999999997</v>
      </c>
      <c r="F195" s="491" t="s">
        <v>84</v>
      </c>
      <c r="G195" s="492">
        <v>1.230637</v>
      </c>
      <c r="H195" s="492">
        <v>3.95505</v>
      </c>
      <c r="I195" s="492">
        <v>2.4978929999999999</v>
      </c>
    </row>
    <row r="196" spans="1:9" s="47" customFormat="1" x14ac:dyDescent="0.2">
      <c r="A196" s="478" t="s">
        <v>368</v>
      </c>
      <c r="B196" s="490">
        <v>18.510570000000001</v>
      </c>
      <c r="C196" s="490">
        <v>17.063770999999999</v>
      </c>
      <c r="D196" s="490">
        <v>21.7742</v>
      </c>
      <c r="E196" s="490">
        <v>47.087166000000003</v>
      </c>
      <c r="F196" s="490" t="s">
        <v>84</v>
      </c>
      <c r="G196" s="267">
        <v>18.510570000000001</v>
      </c>
      <c r="H196" s="267">
        <v>18.906203000000001</v>
      </c>
      <c r="I196" s="267">
        <v>18.694597999999999</v>
      </c>
    </row>
    <row r="197" spans="1:9" x14ac:dyDescent="0.2">
      <c r="A197" s="479" t="s">
        <v>369</v>
      </c>
      <c r="B197" s="491">
        <v>0.76971599999999996</v>
      </c>
      <c r="C197" s="491">
        <v>0.58009900000000003</v>
      </c>
      <c r="D197" s="491">
        <v>1.5109619999999999</v>
      </c>
      <c r="E197" s="491" t="s">
        <v>84</v>
      </c>
      <c r="F197" s="491" t="s">
        <v>84</v>
      </c>
      <c r="G197" s="492">
        <v>0.76971599999999996</v>
      </c>
      <c r="H197" s="492">
        <v>0.80173000000000005</v>
      </c>
      <c r="I197" s="492">
        <v>0.78460700000000005</v>
      </c>
    </row>
    <row r="198" spans="1:9" x14ac:dyDescent="0.2">
      <c r="A198" s="478" t="s">
        <v>387</v>
      </c>
      <c r="B198" s="490">
        <v>2.7690000000000002E-3</v>
      </c>
      <c r="C198" s="490" t="s">
        <v>84</v>
      </c>
      <c r="D198" s="490" t="s">
        <v>84</v>
      </c>
      <c r="E198" s="490" t="s">
        <v>84</v>
      </c>
      <c r="F198" s="490" t="s">
        <v>84</v>
      </c>
      <c r="G198" s="267">
        <v>2.7690000000000002E-3</v>
      </c>
      <c r="H198" s="267" t="s">
        <v>84</v>
      </c>
      <c r="I198" s="267">
        <v>1.4809999999999999E-3</v>
      </c>
    </row>
    <row r="199" spans="1:9" x14ac:dyDescent="0.2">
      <c r="A199" s="477" t="s">
        <v>370</v>
      </c>
      <c r="B199" s="501">
        <v>28.866972000000001</v>
      </c>
      <c r="C199" s="501">
        <v>32.760274000000003</v>
      </c>
      <c r="D199" s="501">
        <v>31.060455000000001</v>
      </c>
      <c r="E199" s="501">
        <v>75.311353999999994</v>
      </c>
      <c r="F199" s="501" t="s">
        <v>84</v>
      </c>
      <c r="G199" s="502">
        <v>28.866972000000001</v>
      </c>
      <c r="H199" s="502">
        <v>33.263117000000001</v>
      </c>
      <c r="I199" s="502">
        <v>30.911830999999999</v>
      </c>
    </row>
    <row r="200" spans="1:9" s="7" customFormat="1" x14ac:dyDescent="0.2">
      <c r="A200" s="478" t="s">
        <v>468</v>
      </c>
      <c r="B200" s="490">
        <v>6.3846E-2</v>
      </c>
      <c r="C200" s="490">
        <v>0.30142000000000002</v>
      </c>
      <c r="D200" s="490" t="s">
        <v>84</v>
      </c>
      <c r="E200" s="490" t="s">
        <v>84</v>
      </c>
      <c r="F200" s="490" t="s">
        <v>84</v>
      </c>
      <c r="G200" s="267">
        <v>6.3846E-2</v>
      </c>
      <c r="H200" s="267">
        <v>0.21895200000000001</v>
      </c>
      <c r="I200" s="267">
        <v>0.135993</v>
      </c>
    </row>
    <row r="201" spans="1:9" s="7" customFormat="1" x14ac:dyDescent="0.2">
      <c r="A201" s="782" t="s">
        <v>371</v>
      </c>
      <c r="B201" s="783">
        <v>15.125257</v>
      </c>
      <c r="C201" s="783">
        <v>18.781417999999999</v>
      </c>
      <c r="D201" s="783">
        <v>17.835006</v>
      </c>
      <c r="E201" s="783">
        <v>49.006734000000002</v>
      </c>
      <c r="F201" s="783" t="s">
        <v>84</v>
      </c>
      <c r="G201" s="784">
        <v>15.125257</v>
      </c>
      <c r="H201" s="784">
        <v>19.204307</v>
      </c>
      <c r="I201" s="784">
        <v>17.02262</v>
      </c>
    </row>
    <row r="202" spans="1:9" s="7" customFormat="1" x14ac:dyDescent="0.2">
      <c r="A202" s="478" t="s">
        <v>372</v>
      </c>
      <c r="B202" s="490">
        <v>9.9486000000000005E-2</v>
      </c>
      <c r="C202" s="490">
        <v>0.15005199999999999</v>
      </c>
      <c r="D202" s="490">
        <v>0.13018099999999999</v>
      </c>
      <c r="E202" s="490" t="s">
        <v>84</v>
      </c>
      <c r="F202" s="490" t="s">
        <v>84</v>
      </c>
      <c r="G202" s="267">
        <v>9.9486000000000005E-2</v>
      </c>
      <c r="H202" s="267">
        <v>0.14176800000000001</v>
      </c>
      <c r="I202" s="267">
        <v>0.119153</v>
      </c>
    </row>
    <row r="203" spans="1:9" s="7" customFormat="1" x14ac:dyDescent="0.2">
      <c r="A203" s="782" t="s">
        <v>373</v>
      </c>
      <c r="B203" s="783">
        <v>9.8472209999999993</v>
      </c>
      <c r="C203" s="783">
        <v>10.050743000000001</v>
      </c>
      <c r="D203" s="783">
        <v>7.3545509999999998</v>
      </c>
      <c r="E203" s="783">
        <v>25.732987000000001</v>
      </c>
      <c r="F203" s="783" t="s">
        <v>84</v>
      </c>
      <c r="G203" s="784">
        <v>9.8472209999999993</v>
      </c>
      <c r="H203" s="784">
        <v>9.7150689999999997</v>
      </c>
      <c r="I203" s="784">
        <v>9.7857500000000002</v>
      </c>
    </row>
    <row r="204" spans="1:9" s="7" customFormat="1" x14ac:dyDescent="0.2">
      <c r="A204" s="478" t="s">
        <v>374</v>
      </c>
      <c r="B204" s="490">
        <v>1.9991920000000001</v>
      </c>
      <c r="C204" s="490">
        <v>1.8895850000000001</v>
      </c>
      <c r="D204" s="490">
        <v>4.3336550000000003</v>
      </c>
      <c r="E204" s="490">
        <v>0.57163299999999995</v>
      </c>
      <c r="F204" s="490" t="s">
        <v>84</v>
      </c>
      <c r="G204" s="267">
        <v>1.9991920000000001</v>
      </c>
      <c r="H204" s="267">
        <v>2.4759869999999999</v>
      </c>
      <c r="I204" s="267">
        <v>2.2209720000000002</v>
      </c>
    </row>
    <row r="205" spans="1:9" s="7" customFormat="1" x14ac:dyDescent="0.2">
      <c r="A205" s="785" t="s">
        <v>375</v>
      </c>
      <c r="B205" s="786">
        <v>80.471065999999993</v>
      </c>
      <c r="C205" s="786">
        <v>23.297349000000001</v>
      </c>
      <c r="D205" s="786">
        <v>14.491085</v>
      </c>
      <c r="E205" s="786">
        <v>30.279295000000001</v>
      </c>
      <c r="F205" s="786" t="s">
        <v>84</v>
      </c>
      <c r="G205" s="787">
        <v>80.471065999999993</v>
      </c>
      <c r="H205" s="787">
        <v>21.233324</v>
      </c>
      <c r="I205" s="787">
        <v>52.916730999999999</v>
      </c>
    </row>
    <row r="206" spans="1:9" x14ac:dyDescent="0.2">
      <c r="A206" s="790" t="s">
        <v>377</v>
      </c>
      <c r="B206" s="792">
        <f>SUM(B149,B153,B159,B166,B170,B175,B183,B186,B193,B199,B205)</f>
        <v>421.39582299999995</v>
      </c>
      <c r="C206" s="792">
        <f t="shared" ref="C206:E206" si="6">SUM(C149,C153,C159,C166,C170,C175,C183,C186,C193,C199,C205)</f>
        <v>376.71548999999999</v>
      </c>
      <c r="D206" s="792">
        <f t="shared" si="6"/>
        <v>376.82908400000002</v>
      </c>
      <c r="E206" s="792">
        <f t="shared" si="6"/>
        <v>509.25972000000002</v>
      </c>
      <c r="F206" s="792" t="s">
        <v>84</v>
      </c>
      <c r="G206" s="792">
        <f t="shared" ref="G206:I206" si="7">SUM(G149,G153,G159,G166,G170,G175,G183,G186,G193,G199,G205)</f>
        <v>421.39582299999995</v>
      </c>
      <c r="H206" s="792">
        <f t="shared" si="7"/>
        <v>379.64324300000004</v>
      </c>
      <c r="I206" s="792">
        <f t="shared" si="7"/>
        <v>401.97468199999992</v>
      </c>
    </row>
    <row r="207" spans="1:9" x14ac:dyDescent="0.2">
      <c r="A207" s="513" t="s">
        <v>406</v>
      </c>
      <c r="B207" s="3"/>
      <c r="C207" s="212"/>
      <c r="D207" s="3"/>
      <c r="E207" s="3"/>
      <c r="F207" s="212"/>
      <c r="G207" s="3"/>
      <c r="H207" s="3"/>
      <c r="I207" s="3"/>
    </row>
    <row r="208" spans="1:9" x14ac:dyDescent="0.2">
      <c r="A208" s="38" t="s">
        <v>410</v>
      </c>
      <c r="B208" s="3"/>
      <c r="C208" s="212"/>
      <c r="D208" s="3"/>
      <c r="E208" s="3"/>
      <c r="F208" s="212"/>
      <c r="G208" s="3"/>
      <c r="H208" s="3"/>
      <c r="I208" s="3"/>
    </row>
    <row r="209" spans="1:9" x14ac:dyDescent="0.2">
      <c r="A209" s="242" t="s">
        <v>723</v>
      </c>
      <c r="B209" s="3"/>
      <c r="C209" s="212"/>
      <c r="D209" s="3"/>
      <c r="E209" s="3"/>
      <c r="F209" s="212"/>
      <c r="G209" s="3"/>
      <c r="H209" s="3"/>
      <c r="I209" s="3"/>
    </row>
    <row r="211" spans="1:9" ht="87" customHeight="1" x14ac:dyDescent="0.2">
      <c r="A211" s="819" t="s">
        <v>411</v>
      </c>
      <c r="B211" s="820"/>
      <c r="C211" s="820"/>
      <c r="D211" s="820"/>
      <c r="E211" s="820"/>
      <c r="F211" s="820"/>
      <c r="G211" s="820"/>
      <c r="H211" s="820"/>
      <c r="I211" s="821"/>
    </row>
  </sheetData>
  <mergeCells count="1">
    <mergeCell ref="A211:I211"/>
  </mergeCells>
  <printOptions horizontalCentered="1" verticalCentered="1"/>
  <pageMargins left="0.70866141732283472" right="0.70866141732283472" top="0.19685039370078741" bottom="0.19685039370078741" header="0.31496062992125984" footer="0.31496062992125984"/>
  <pageSetup paperSize="9" scale="50" firstPageNumber="101" orientation="landscape" useFirstPageNumber="1" r:id="rId1"/>
  <headerFooter>
    <oddHeader>&amp;R&amp;12Les groupements à fiscalité propre en 2020</oddHeader>
    <oddFooter>&amp;L&amp;12Direction Générale des Collectivités Locales / DESL&amp;C&amp;12&amp;P&amp;R&amp;12Mise en ligne : avril 2022</oddFooter>
    <firstHeader>&amp;RLes groupements à fiscalité propre en 2016</firstHeader>
    <firstFooter>&amp;LDirection Générale des Collectivités Locales / DESL&amp;C&amp;P&amp;RMise en ligne : mai 2018</firstFooter>
  </headerFooter>
  <rowBreaks count="2" manualBreakCount="2">
    <brk id="71" max="16383" man="1"/>
    <brk id="14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1"/>
  <sheetViews>
    <sheetView zoomScaleNormal="100" workbookViewId="0">
      <selection activeCell="J34" sqref="J34"/>
    </sheetView>
  </sheetViews>
  <sheetFormatPr baseColWidth="10" defaultRowHeight="12.75" x14ac:dyDescent="0.2"/>
  <cols>
    <col min="9" max="9" width="18.85546875" customWidth="1"/>
  </cols>
  <sheetData>
    <row r="1" spans="1:9" ht="18" x14ac:dyDescent="0.25">
      <c r="A1" s="834" t="s">
        <v>235</v>
      </c>
      <c r="B1" s="834"/>
      <c r="C1" s="834"/>
      <c r="D1" s="834"/>
      <c r="E1" s="834"/>
      <c r="F1" s="834"/>
      <c r="G1" s="834"/>
      <c r="H1" s="834"/>
      <c r="I1" s="834"/>
    </row>
    <row r="2" spans="1:9" ht="21" customHeight="1" x14ac:dyDescent="0.25">
      <c r="A2" s="835" t="s">
        <v>226</v>
      </c>
      <c r="B2" s="828"/>
      <c r="C2" s="828"/>
      <c r="D2" s="828"/>
      <c r="E2" s="828"/>
      <c r="F2" s="828"/>
      <c r="G2" s="828"/>
      <c r="H2" s="828"/>
      <c r="I2" s="828"/>
    </row>
    <row r="4" spans="1:9" x14ac:dyDescent="0.2">
      <c r="A4" s="836" t="s">
        <v>799</v>
      </c>
      <c r="B4" s="837"/>
      <c r="C4" s="837"/>
      <c r="D4" s="837"/>
      <c r="E4" s="837"/>
      <c r="F4" s="837"/>
      <c r="G4" s="837"/>
      <c r="H4" s="837"/>
      <c r="I4" s="828"/>
    </row>
    <row r="5" spans="1:9" x14ac:dyDescent="0.2">
      <c r="A5" s="837"/>
      <c r="B5" s="837"/>
      <c r="C5" s="837"/>
      <c r="D5" s="837"/>
      <c r="E5" s="837"/>
      <c r="F5" s="837"/>
      <c r="G5" s="837"/>
      <c r="H5" s="837"/>
      <c r="I5" s="828"/>
    </row>
    <row r="7" spans="1:9" ht="327" customHeight="1" x14ac:dyDescent="0.2">
      <c r="A7" s="822" t="s">
        <v>650</v>
      </c>
      <c r="B7" s="822"/>
      <c r="C7" s="822"/>
      <c r="D7" s="822"/>
      <c r="E7" s="822"/>
      <c r="F7" s="822"/>
      <c r="G7" s="822"/>
      <c r="H7" s="822"/>
      <c r="I7" s="822"/>
    </row>
    <row r="8" spans="1:9" ht="12.75" customHeight="1" x14ac:dyDescent="0.2">
      <c r="A8" s="602"/>
      <c r="B8" s="602"/>
      <c r="C8" s="602"/>
      <c r="D8" s="602"/>
      <c r="E8" s="602"/>
      <c r="F8" s="602"/>
      <c r="G8" s="602"/>
      <c r="H8" s="602"/>
      <c r="I8" s="602"/>
    </row>
    <row r="9" spans="1:9" ht="27" customHeight="1" x14ac:dyDescent="0.2">
      <c r="A9" s="822" t="s">
        <v>800</v>
      </c>
      <c r="B9" s="822"/>
      <c r="C9" s="822"/>
      <c r="D9" s="822"/>
      <c r="E9" s="822"/>
      <c r="F9" s="822"/>
      <c r="G9" s="822"/>
      <c r="H9" s="822"/>
      <c r="I9" s="822"/>
    </row>
    <row r="10" spans="1:9" ht="12.75" customHeight="1" x14ac:dyDescent="0.2">
      <c r="A10" s="602"/>
      <c r="B10" s="602"/>
      <c r="C10" s="602"/>
      <c r="D10" s="602"/>
      <c r="E10" s="602"/>
      <c r="F10" s="602"/>
      <c r="G10" s="602"/>
      <c r="H10" s="602"/>
      <c r="I10" s="602"/>
    </row>
    <row r="11" spans="1:9" ht="78" customHeight="1" x14ac:dyDescent="0.2">
      <c r="A11" s="822" t="s">
        <v>486</v>
      </c>
      <c r="B11" s="823"/>
      <c r="C11" s="823"/>
      <c r="D11" s="823"/>
      <c r="E11" s="823"/>
      <c r="F11" s="823"/>
      <c r="G11" s="823"/>
      <c r="H11" s="823"/>
      <c r="I11" s="823"/>
    </row>
    <row r="13" spans="1:9" ht="13.5" x14ac:dyDescent="0.25">
      <c r="A13" s="827" t="s">
        <v>430</v>
      </c>
      <c r="B13" s="828"/>
      <c r="C13" s="828"/>
      <c r="D13" s="828"/>
      <c r="E13" s="828"/>
      <c r="F13" s="828"/>
      <c r="G13" s="828"/>
      <c r="H13" s="828"/>
      <c r="I13" s="828"/>
    </row>
    <row r="15" spans="1:9" ht="26.25" customHeight="1" x14ac:dyDescent="0.2">
      <c r="A15" s="829" t="s">
        <v>8</v>
      </c>
      <c r="B15" s="828"/>
      <c r="C15" s="828"/>
      <c r="D15" s="828"/>
      <c r="E15" s="828"/>
      <c r="F15" s="828"/>
      <c r="G15" s="828"/>
      <c r="H15" s="828"/>
      <c r="I15" s="828"/>
    </row>
    <row r="17" spans="1:9" ht="27" customHeight="1" x14ac:dyDescent="0.2">
      <c r="A17" s="829" t="s">
        <v>9</v>
      </c>
      <c r="B17" s="828"/>
      <c r="C17" s="828"/>
      <c r="D17" s="828"/>
      <c r="E17" s="828"/>
      <c r="F17" s="828"/>
      <c r="G17" s="828"/>
      <c r="H17" s="828"/>
      <c r="I17" s="828"/>
    </row>
    <row r="19" spans="1:9" ht="26.25" customHeight="1" x14ac:dyDescent="0.2">
      <c r="A19" s="825" t="s">
        <v>615</v>
      </c>
      <c r="B19" s="825"/>
      <c r="C19" s="825"/>
      <c r="D19" s="825"/>
      <c r="E19" s="825"/>
      <c r="F19" s="825"/>
      <c r="G19" s="825"/>
      <c r="H19" s="825"/>
      <c r="I19" s="825"/>
    </row>
    <row r="20" spans="1:9" x14ac:dyDescent="0.2">
      <c r="A20" s="208"/>
      <c r="B20" s="208"/>
      <c r="C20" s="208"/>
      <c r="D20" s="208"/>
      <c r="E20" s="208"/>
      <c r="F20" s="208"/>
      <c r="G20" s="208"/>
      <c r="H20" s="208"/>
      <c r="I20" s="208"/>
    </row>
    <row r="21" spans="1:9" x14ac:dyDescent="0.2">
      <c r="A21" s="830" t="s">
        <v>602</v>
      </c>
      <c r="B21" s="831"/>
      <c r="C21" s="831"/>
      <c r="D21" s="831"/>
      <c r="E21" s="831"/>
      <c r="F21" s="831"/>
      <c r="G21" s="831"/>
      <c r="H21" s="831"/>
      <c r="I21" s="831"/>
    </row>
    <row r="23" spans="1:9" x14ac:dyDescent="0.2">
      <c r="A23" s="830" t="s">
        <v>603</v>
      </c>
      <c r="B23" s="831"/>
      <c r="C23" s="831"/>
      <c r="D23" s="831"/>
      <c r="E23" s="831"/>
      <c r="F23" s="831"/>
      <c r="G23" s="831"/>
      <c r="H23" s="831"/>
      <c r="I23" s="831"/>
    </row>
    <row r="25" spans="1:9" x14ac:dyDescent="0.2">
      <c r="A25" s="47" t="s">
        <v>616</v>
      </c>
      <c r="G25" s="192"/>
    </row>
    <row r="26" spans="1:9" x14ac:dyDescent="0.2">
      <c r="A26" t="s">
        <v>604</v>
      </c>
    </row>
    <row r="28" spans="1:9" x14ac:dyDescent="0.2">
      <c r="A28" s="830" t="s">
        <v>605</v>
      </c>
      <c r="B28" s="831"/>
      <c r="C28" s="831"/>
      <c r="D28" s="831"/>
      <c r="E28" s="831"/>
      <c r="F28" s="831"/>
      <c r="G28" s="831"/>
      <c r="H28" s="831"/>
      <c r="I28" s="831"/>
    </row>
    <row r="30" spans="1:9" ht="15" customHeight="1" x14ac:dyDescent="0.2">
      <c r="A30" s="824" t="s">
        <v>617</v>
      </c>
      <c r="B30" s="824"/>
      <c r="C30" s="824"/>
      <c r="D30" s="824"/>
      <c r="E30" s="824"/>
      <c r="F30" s="824"/>
      <c r="G30" s="824"/>
      <c r="H30" s="824"/>
      <c r="I30" s="824"/>
    </row>
    <row r="32" spans="1:9" x14ac:dyDescent="0.2">
      <c r="A32" s="830" t="s">
        <v>606</v>
      </c>
      <c r="B32" s="831"/>
      <c r="C32" s="831"/>
      <c r="D32" s="831"/>
      <c r="E32" s="831"/>
      <c r="F32" s="831"/>
      <c r="G32" s="831"/>
      <c r="H32" s="831"/>
      <c r="I32" s="831"/>
    </row>
    <row r="34" spans="1:9" ht="40.5" customHeight="1" x14ac:dyDescent="0.2">
      <c r="A34" s="829" t="s">
        <v>618</v>
      </c>
      <c r="B34" s="828"/>
      <c r="C34" s="828"/>
      <c r="D34" s="828"/>
      <c r="E34" s="828"/>
      <c r="F34" s="828"/>
      <c r="G34" s="828"/>
      <c r="H34" s="828"/>
      <c r="I34" s="828"/>
    </row>
    <row r="36" spans="1:9" ht="25.5" customHeight="1" x14ac:dyDescent="0.2">
      <c r="A36" s="832" t="s">
        <v>619</v>
      </c>
      <c r="B36" s="823"/>
      <c r="C36" s="823"/>
      <c r="D36" s="823"/>
      <c r="E36" s="823"/>
      <c r="F36" s="823"/>
      <c r="G36" s="823"/>
      <c r="H36" s="823"/>
      <c r="I36" s="823"/>
    </row>
    <row r="38" spans="1:9" ht="25.5" customHeight="1" x14ac:dyDescent="0.2">
      <c r="A38" s="832" t="s">
        <v>620</v>
      </c>
      <c r="B38" s="823"/>
      <c r="C38" s="823"/>
      <c r="D38" s="823"/>
      <c r="E38" s="823"/>
      <c r="F38" s="823"/>
      <c r="G38" s="823"/>
      <c r="H38" s="823"/>
      <c r="I38" s="823"/>
    </row>
    <row r="40" spans="1:9" ht="25.5" customHeight="1" x14ac:dyDescent="0.2">
      <c r="A40" s="824" t="s">
        <v>607</v>
      </c>
      <c r="B40" s="824"/>
      <c r="C40" s="824"/>
      <c r="D40" s="824"/>
      <c r="E40" s="824"/>
      <c r="F40" s="824"/>
      <c r="G40" s="824"/>
      <c r="H40" s="824"/>
      <c r="I40" s="824"/>
    </row>
    <row r="41" spans="1:9" x14ac:dyDescent="0.2">
      <c r="A41" s="252"/>
      <c r="B41" s="252"/>
      <c r="C41" s="252"/>
      <c r="D41" s="252"/>
      <c r="E41" s="252"/>
      <c r="F41" s="252"/>
      <c r="G41" s="252"/>
      <c r="H41" s="252"/>
      <c r="I41" s="252"/>
    </row>
    <row r="42" spans="1:9" ht="12.75" customHeight="1" x14ac:dyDescent="0.2">
      <c r="A42" s="824" t="s">
        <v>608</v>
      </c>
      <c r="B42" s="824"/>
      <c r="C42" s="824"/>
      <c r="D42" s="824"/>
      <c r="E42" s="824"/>
      <c r="F42" s="824"/>
      <c r="G42" s="824"/>
      <c r="H42" s="824"/>
      <c r="I42" s="824"/>
    </row>
    <row r="44" spans="1:9" x14ac:dyDescent="0.2">
      <c r="A44" s="825" t="s">
        <v>246</v>
      </c>
      <c r="B44" s="826"/>
      <c r="C44" s="826"/>
      <c r="D44" s="826"/>
      <c r="E44" s="826"/>
      <c r="F44" s="826"/>
      <c r="G44" s="826"/>
      <c r="H44" s="826"/>
      <c r="I44" s="826"/>
    </row>
    <row r="45" spans="1:9" x14ac:dyDescent="0.2">
      <c r="A45" s="826"/>
      <c r="B45" s="826"/>
      <c r="C45" s="826"/>
      <c r="D45" s="826"/>
      <c r="E45" s="826"/>
      <c r="F45" s="826"/>
      <c r="G45" s="826"/>
      <c r="H45" s="826"/>
      <c r="I45" s="826"/>
    </row>
    <row r="46" spans="1:9" x14ac:dyDescent="0.2">
      <c r="A46" s="720"/>
      <c r="B46" s="720"/>
      <c r="C46" s="720"/>
      <c r="D46" s="720"/>
      <c r="E46" s="720"/>
      <c r="F46" s="720"/>
      <c r="G46" s="720"/>
      <c r="H46" s="720"/>
      <c r="I46" s="720"/>
    </row>
    <row r="47" spans="1:9" ht="37.5" customHeight="1" x14ac:dyDescent="0.2">
      <c r="A47" s="822" t="s">
        <v>609</v>
      </c>
      <c r="B47" s="822"/>
      <c r="C47" s="822"/>
      <c r="D47" s="822"/>
      <c r="E47" s="822"/>
      <c r="F47" s="822"/>
      <c r="G47" s="822"/>
      <c r="H47" s="822"/>
      <c r="I47" s="822"/>
    </row>
    <row r="48" spans="1:9" x14ac:dyDescent="0.2">
      <c r="A48" s="722"/>
      <c r="B48" s="722"/>
      <c r="C48" s="722"/>
      <c r="D48" s="722"/>
      <c r="E48" s="722"/>
      <c r="F48" s="722"/>
      <c r="G48" s="722"/>
      <c r="H48" s="722"/>
      <c r="I48" s="722"/>
    </row>
    <row r="49" spans="1:9" ht="24" customHeight="1" x14ac:dyDescent="0.2">
      <c r="A49" s="838" t="s">
        <v>807</v>
      </c>
      <c r="B49" s="838"/>
      <c r="C49" s="838"/>
      <c r="D49" s="838"/>
      <c r="E49" s="838"/>
      <c r="F49" s="838"/>
      <c r="G49" s="838"/>
      <c r="H49" s="838"/>
      <c r="I49" s="838"/>
    </row>
    <row r="50" spans="1:9" ht="12.75" customHeight="1" x14ac:dyDescent="0.2">
      <c r="A50" s="721"/>
      <c r="B50" s="721"/>
      <c r="C50" s="721"/>
      <c r="D50" s="721"/>
      <c r="E50" s="721"/>
      <c r="F50" s="721"/>
      <c r="G50" s="721"/>
      <c r="H50" s="721"/>
      <c r="I50" s="721"/>
    </row>
    <row r="51" spans="1:9" ht="42" customHeight="1" x14ac:dyDescent="0.2">
      <c r="A51" s="838" t="s">
        <v>610</v>
      </c>
      <c r="B51" s="838"/>
      <c r="C51" s="838"/>
      <c r="D51" s="838"/>
      <c r="E51" s="838"/>
      <c r="F51" s="838"/>
      <c r="G51" s="838"/>
      <c r="H51" s="838"/>
      <c r="I51" s="838"/>
    </row>
    <row r="52" spans="1:9" ht="12.75" customHeight="1" x14ac:dyDescent="0.2">
      <c r="A52" s="721"/>
      <c r="B52" s="721"/>
      <c r="C52" s="721"/>
      <c r="D52" s="721"/>
      <c r="E52" s="721"/>
      <c r="F52" s="721"/>
      <c r="G52" s="721"/>
      <c r="H52" s="721"/>
      <c r="I52" s="721"/>
    </row>
    <row r="53" spans="1:9" ht="26.25" customHeight="1" x14ac:dyDescent="0.2">
      <c r="A53" s="838" t="s">
        <v>611</v>
      </c>
      <c r="B53" s="838"/>
      <c r="C53" s="838"/>
      <c r="D53" s="838"/>
      <c r="E53" s="838"/>
      <c r="F53" s="838"/>
      <c r="G53" s="838"/>
      <c r="H53" s="838"/>
      <c r="I53" s="838"/>
    </row>
    <row r="54" spans="1:9" x14ac:dyDescent="0.2">
      <c r="A54" s="719"/>
      <c r="B54" s="719"/>
      <c r="C54" s="719"/>
      <c r="D54" s="719"/>
      <c r="E54" s="719"/>
      <c r="F54" s="719"/>
      <c r="G54" s="719"/>
      <c r="H54" s="719"/>
      <c r="I54" s="719"/>
    </row>
    <row r="55" spans="1:9" ht="14.25" x14ac:dyDescent="0.2">
      <c r="A55" s="830" t="s">
        <v>612</v>
      </c>
      <c r="B55" s="831"/>
      <c r="C55" s="831"/>
      <c r="D55" s="831"/>
      <c r="E55" s="831"/>
      <c r="F55" s="831"/>
      <c r="G55" s="831"/>
      <c r="H55" s="831"/>
      <c r="I55" s="831"/>
    </row>
    <row r="57" spans="1:9" x14ac:dyDescent="0.2">
      <c r="A57" s="829" t="s">
        <v>613</v>
      </c>
      <c r="B57" s="828"/>
      <c r="C57" s="828"/>
      <c r="D57" s="828"/>
      <c r="E57" s="828"/>
      <c r="F57" s="828"/>
      <c r="G57" s="828"/>
      <c r="H57" s="828"/>
      <c r="I57" s="828"/>
    </row>
    <row r="59" spans="1:9" ht="24.75" customHeight="1" x14ac:dyDescent="0.2">
      <c r="A59" s="833" t="s">
        <v>614</v>
      </c>
      <c r="B59" s="833"/>
      <c r="C59" s="833"/>
      <c r="D59" s="833"/>
      <c r="E59" s="833"/>
      <c r="F59" s="833"/>
      <c r="G59" s="833"/>
      <c r="H59" s="833"/>
      <c r="I59" s="833"/>
    </row>
    <row r="60" spans="1:9" x14ac:dyDescent="0.2">
      <c r="A60" s="68"/>
    </row>
    <row r="61" spans="1:9" x14ac:dyDescent="0.2">
      <c r="A61" s="47" t="s">
        <v>621</v>
      </c>
    </row>
  </sheetData>
  <mergeCells count="28">
    <mergeCell ref="A57:I57"/>
    <mergeCell ref="A59:I59"/>
    <mergeCell ref="A1:I1"/>
    <mergeCell ref="A2:I2"/>
    <mergeCell ref="A4:I5"/>
    <mergeCell ref="A7:I7"/>
    <mergeCell ref="A55:I55"/>
    <mergeCell ref="A51:I51"/>
    <mergeCell ref="A53:I53"/>
    <mergeCell ref="A9:I9"/>
    <mergeCell ref="A47:I47"/>
    <mergeCell ref="A49:I49"/>
    <mergeCell ref="A19:I19"/>
    <mergeCell ref="A21:I21"/>
    <mergeCell ref="A23:I23"/>
    <mergeCell ref="A28:I28"/>
    <mergeCell ref="A11:I11"/>
    <mergeCell ref="A40:I40"/>
    <mergeCell ref="A42:I42"/>
    <mergeCell ref="A44:I45"/>
    <mergeCell ref="A13:I13"/>
    <mergeCell ref="A15:I15"/>
    <mergeCell ref="A17:I17"/>
    <mergeCell ref="A30:I30"/>
    <mergeCell ref="A32:I32"/>
    <mergeCell ref="A34:I34"/>
    <mergeCell ref="A36:I36"/>
    <mergeCell ref="A38:I38"/>
  </mergeCells>
  <phoneticPr fontId="3" type="noConversion"/>
  <pageMargins left="0.59055118110236227" right="0.78740157480314965" top="0.78740157480314965" bottom="0.78740157480314965" header="0.39370078740157483" footer="0.39370078740157483"/>
  <pageSetup paperSize="9" scale="81" firstPageNumber="104" fitToHeight="2" orientation="portrait" useFirstPageNumber="1" r:id="rId1"/>
  <headerFooter>
    <oddHeader>&amp;R&amp;12Les finances des groupements à fiscalité propre en 2020</oddHeader>
    <oddFooter>&amp;LDirection Générale des Collectivités Locales / DESL&amp;C&amp;P&amp;RMise en ligne : avril 2022</oddFooter>
    <evenHeader>&amp;R&amp;12Les finances des groupements à fiscalité propre en 2019</evenHeader>
    <evenFooter>&amp;LDirection Générale des Collectivités Locales / DESL&amp;C105&amp;R&amp;12Mise en ligne : mai 2021</evenFooter>
    <firstHeader>&amp;R&amp;12Les finances des groupements à fiscalité propre en 2019</firstHeader>
    <firstFooter>&amp;L&amp;12Direction Générale des Collectivités Locales / DESL&amp;C&amp;12 104&amp;R&amp;12Mise en ligne : mai 2021</firstFooter>
  </headerFooter>
  <rowBreaks count="1" manualBreakCount="1">
    <brk id="33"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zoomScaleNormal="100" workbookViewId="0">
      <selection sqref="A1:I1"/>
    </sheetView>
  </sheetViews>
  <sheetFormatPr baseColWidth="10" defaultRowHeight="12.75" x14ac:dyDescent="0.2"/>
  <sheetData>
    <row r="1" spans="1:13" ht="21" customHeight="1" x14ac:dyDescent="0.2">
      <c r="A1" s="840" t="s">
        <v>260</v>
      </c>
      <c r="B1" s="841"/>
      <c r="C1" s="841"/>
      <c r="D1" s="841"/>
      <c r="E1" s="841"/>
      <c r="F1" s="841"/>
      <c r="G1" s="841"/>
      <c r="H1" s="841"/>
      <c r="I1" s="841"/>
    </row>
    <row r="3" spans="1:13" x14ac:dyDescent="0.2">
      <c r="A3" s="842" t="s">
        <v>432</v>
      </c>
      <c r="B3" s="842"/>
      <c r="C3" s="842"/>
      <c r="D3" s="842"/>
      <c r="E3" s="842"/>
      <c r="F3" s="842"/>
      <c r="G3" s="842"/>
      <c r="H3" s="842"/>
      <c r="I3" s="842"/>
    </row>
    <row r="4" spans="1:13" x14ac:dyDescent="0.2">
      <c r="A4" s="659"/>
      <c r="B4" s="659"/>
      <c r="C4" s="659"/>
      <c r="D4" s="659"/>
      <c r="E4" s="659"/>
      <c r="F4" s="659"/>
      <c r="G4" s="659"/>
      <c r="H4" s="659"/>
      <c r="I4" s="659"/>
    </row>
    <row r="5" spans="1:13" x14ac:dyDescent="0.2">
      <c r="A5" s="258" t="s">
        <v>487</v>
      </c>
    </row>
    <row r="6" spans="1:13" ht="93.75" customHeight="1" x14ac:dyDescent="0.2">
      <c r="A6" s="843" t="s">
        <v>747</v>
      </c>
      <c r="B6" s="843"/>
      <c r="C6" s="843"/>
      <c r="D6" s="843"/>
      <c r="E6" s="843"/>
      <c r="F6" s="843"/>
      <c r="G6" s="843"/>
      <c r="H6" s="843"/>
      <c r="I6" s="843"/>
      <c r="J6" s="774"/>
    </row>
    <row r="7" spans="1:13" ht="13.5" customHeight="1" x14ac:dyDescent="0.2">
      <c r="A7" s="253"/>
      <c r="B7" s="253"/>
      <c r="C7" s="253"/>
      <c r="D7" s="253"/>
      <c r="E7" s="253"/>
      <c r="F7" s="253"/>
      <c r="G7" s="47"/>
      <c r="H7" s="47"/>
      <c r="I7" s="47"/>
    </row>
    <row r="8" spans="1:13" ht="130.5" customHeight="1" x14ac:dyDescent="0.2">
      <c r="A8" s="811" t="s">
        <v>433</v>
      </c>
      <c r="B8" s="811"/>
      <c r="C8" s="811"/>
      <c r="D8" s="811"/>
      <c r="E8" s="811"/>
      <c r="F8" s="811"/>
      <c r="G8" s="811"/>
      <c r="H8" s="811"/>
      <c r="I8" s="811"/>
      <c r="J8" s="603"/>
      <c r="K8" s="603"/>
      <c r="L8" s="603"/>
      <c r="M8" s="603"/>
    </row>
    <row r="9" spans="1:13" ht="12.75" customHeight="1" x14ac:dyDescent="0.2">
      <c r="A9" s="660"/>
      <c r="B9" s="660"/>
      <c r="C9" s="660"/>
      <c r="D9" s="660"/>
      <c r="E9" s="660"/>
      <c r="F9" s="660"/>
      <c r="G9" s="660"/>
      <c r="H9" s="660"/>
      <c r="I9" s="660"/>
      <c r="J9" s="603"/>
      <c r="K9" s="603"/>
      <c r="L9" s="603"/>
      <c r="M9" s="603"/>
    </row>
    <row r="10" spans="1:13" x14ac:dyDescent="0.2">
      <c r="A10" s="661" t="s">
        <v>488</v>
      </c>
      <c r="K10" s="192"/>
      <c r="L10" s="192"/>
    </row>
    <row r="11" spans="1:13" ht="55.5" customHeight="1" x14ac:dyDescent="0.2">
      <c r="A11" s="810" t="s">
        <v>656</v>
      </c>
      <c r="B11" s="810"/>
      <c r="C11" s="810"/>
      <c r="D11" s="810"/>
      <c r="E11" s="810"/>
      <c r="F11" s="810"/>
      <c r="G11" s="810"/>
      <c r="H11" s="810"/>
      <c r="I11" s="810"/>
      <c r="J11" s="604"/>
      <c r="K11" s="604"/>
      <c r="L11" s="604"/>
      <c r="M11" s="604"/>
    </row>
    <row r="12" spans="1:13" x14ac:dyDescent="0.2">
      <c r="A12" s="47"/>
      <c r="B12" s="47"/>
      <c r="C12" s="47"/>
      <c r="D12" s="47"/>
      <c r="E12" s="47"/>
      <c r="F12" s="47"/>
      <c r="G12" s="47"/>
      <c r="H12" s="47"/>
      <c r="I12" s="47"/>
      <c r="K12" s="192"/>
      <c r="L12" s="192"/>
    </row>
    <row r="13" spans="1:13" x14ac:dyDescent="0.2">
      <c r="A13" s="258" t="s">
        <v>489</v>
      </c>
      <c r="B13" s="47"/>
      <c r="C13" s="47"/>
      <c r="D13" s="47"/>
      <c r="E13" s="47"/>
      <c r="F13" s="47"/>
      <c r="G13" s="47"/>
      <c r="H13" s="47"/>
      <c r="I13" s="47"/>
      <c r="K13" s="192"/>
      <c r="L13" s="192"/>
    </row>
    <row r="14" spans="1:13" ht="63.75" customHeight="1" x14ac:dyDescent="0.2">
      <c r="A14" s="809" t="s">
        <v>490</v>
      </c>
      <c r="B14" s="809"/>
      <c r="C14" s="809"/>
      <c r="D14" s="809"/>
      <c r="E14" s="809"/>
      <c r="F14" s="809"/>
      <c r="G14" s="809"/>
      <c r="H14" s="809"/>
      <c r="I14" s="809"/>
      <c r="J14" s="603"/>
      <c r="K14" s="603"/>
      <c r="L14" s="603"/>
      <c r="M14" s="603"/>
    </row>
    <row r="15" spans="1:13" x14ac:dyDescent="0.2">
      <c r="A15" s="47"/>
      <c r="B15" s="47"/>
      <c r="C15" s="47"/>
      <c r="D15" s="47"/>
      <c r="E15" s="47"/>
      <c r="F15" s="47"/>
      <c r="G15" s="47"/>
      <c r="H15" s="47"/>
      <c r="I15" s="47"/>
      <c r="K15" s="192"/>
      <c r="L15" s="192"/>
    </row>
    <row r="16" spans="1:13" ht="53.25" customHeight="1" x14ac:dyDescent="0.2">
      <c r="A16" s="809" t="s">
        <v>434</v>
      </c>
      <c r="B16" s="809"/>
      <c r="C16" s="809"/>
      <c r="D16" s="809"/>
      <c r="E16" s="809"/>
      <c r="F16" s="809"/>
      <c r="G16" s="809"/>
      <c r="H16" s="809"/>
      <c r="I16" s="809"/>
      <c r="J16" s="605"/>
      <c r="K16" s="605"/>
      <c r="L16" s="605"/>
      <c r="M16" s="605"/>
    </row>
    <row r="17" spans="1:13" x14ac:dyDescent="0.2">
      <c r="A17" s="47"/>
      <c r="B17" s="47"/>
      <c r="C17" s="47"/>
      <c r="D17" s="47"/>
      <c r="E17" s="47"/>
      <c r="F17" s="47"/>
      <c r="G17" s="47"/>
      <c r="H17" s="47"/>
      <c r="I17" s="47"/>
      <c r="K17" s="192"/>
      <c r="L17" s="192"/>
    </row>
    <row r="18" spans="1:13" x14ac:dyDescent="0.2">
      <c r="A18" s="47" t="s">
        <v>492</v>
      </c>
      <c r="B18" s="47"/>
      <c r="C18" s="47"/>
      <c r="D18" s="47"/>
      <c r="E18" s="47"/>
      <c r="F18" s="47"/>
      <c r="G18" s="47"/>
      <c r="H18" s="47"/>
      <c r="I18" s="47"/>
      <c r="K18" s="192"/>
      <c r="L18" s="192"/>
    </row>
    <row r="19" spans="1:13" ht="38.25" customHeight="1" x14ac:dyDescent="0.2">
      <c r="A19" s="809" t="s">
        <v>491</v>
      </c>
      <c r="B19" s="809"/>
      <c r="C19" s="809"/>
      <c r="D19" s="809"/>
      <c r="E19" s="809"/>
      <c r="F19" s="809"/>
      <c r="G19" s="809"/>
      <c r="H19" s="809"/>
      <c r="I19" s="809"/>
      <c r="J19" s="605"/>
      <c r="K19" s="605"/>
      <c r="L19" s="605"/>
      <c r="M19" s="605"/>
    </row>
    <row r="20" spans="1:13" x14ac:dyDescent="0.2">
      <c r="A20" s="47"/>
      <c r="B20" s="47"/>
      <c r="C20" s="47"/>
      <c r="D20" s="47"/>
      <c r="E20" s="47"/>
      <c r="F20" s="47"/>
      <c r="G20" s="47"/>
      <c r="H20" s="47"/>
      <c r="I20" s="47"/>
      <c r="K20" s="192"/>
      <c r="L20" s="192"/>
    </row>
    <row r="21" spans="1:13" x14ac:dyDescent="0.2">
      <c r="A21" s="258" t="s">
        <v>431</v>
      </c>
      <c r="B21" s="47"/>
      <c r="C21" s="47"/>
      <c r="D21" s="47"/>
      <c r="E21" s="47"/>
      <c r="F21" s="47"/>
      <c r="G21" s="47"/>
      <c r="H21" s="47"/>
      <c r="I21" s="47"/>
      <c r="K21" s="192"/>
      <c r="L21" s="192"/>
    </row>
    <row r="23" spans="1:13" x14ac:dyDescent="0.2">
      <c r="A23" s="258" t="s">
        <v>494</v>
      </c>
    </row>
    <row r="24" spans="1:13" ht="36.75" customHeight="1" x14ac:dyDescent="0.2">
      <c r="A24" s="810" t="s">
        <v>493</v>
      </c>
      <c r="B24" s="839"/>
      <c r="C24" s="839"/>
      <c r="D24" s="839"/>
      <c r="E24" s="839"/>
      <c r="F24" s="839"/>
      <c r="G24" s="839"/>
      <c r="H24" s="839"/>
      <c r="I24" s="839"/>
    </row>
    <row r="26" spans="1:13" x14ac:dyDescent="0.2">
      <c r="A26" s="258" t="s">
        <v>495</v>
      </c>
    </row>
    <row r="27" spans="1:13" ht="129" customHeight="1" x14ac:dyDescent="0.2">
      <c r="A27" s="810" t="s">
        <v>626</v>
      </c>
      <c r="B27" s="839"/>
      <c r="C27" s="839"/>
      <c r="D27" s="839"/>
      <c r="E27" s="839"/>
      <c r="F27" s="839"/>
      <c r="G27" s="839"/>
      <c r="H27" s="839"/>
      <c r="I27" s="839"/>
    </row>
  </sheetData>
  <mergeCells count="10">
    <mergeCell ref="A24:I24"/>
    <mergeCell ref="A27:I27"/>
    <mergeCell ref="A1:I1"/>
    <mergeCell ref="A3:I3"/>
    <mergeCell ref="A14:I14"/>
    <mergeCell ref="A16:I16"/>
    <mergeCell ref="A19:I19"/>
    <mergeCell ref="A6:I6"/>
    <mergeCell ref="A8:I8"/>
    <mergeCell ref="A11:I11"/>
  </mergeCells>
  <pageMargins left="0.51181102362204722" right="0.51181102362204722" top="0.74803149606299213" bottom="0.74803149606299213" header="0.31496062992125984" footer="0.31496062992125984"/>
  <pageSetup paperSize="9" scale="86" firstPageNumber="106" orientation="portrait" useFirstPageNumber="1" r:id="rId1"/>
  <headerFooter>
    <oddHeader>&amp;R&amp;12Les finances des groupements à fiscalité propre en 2020</oddHeader>
    <oddFooter>&amp;LDirection Générale des Collectivités Locales / DESL&amp;C&amp;P&amp;RMise en ligne : avril 2022</oddFooter>
    <firstHeader>&amp;R&amp;12Les finances des groupements à fiscalité propre en 2019</firstHeader>
    <firstFooter>&amp;L&amp;12Direction Générale des Collectivités Locales / DESL&amp;C&amp;12 106&amp;R&amp;12Mise en ligne : mai 2021</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zoomScaleNormal="100" workbookViewId="0">
      <selection activeCell="A17" sqref="A17"/>
    </sheetView>
  </sheetViews>
  <sheetFormatPr baseColWidth="10" defaultRowHeight="12.75" x14ac:dyDescent="0.2"/>
  <sheetData>
    <row r="1" spans="1:9" ht="21" customHeight="1" x14ac:dyDescent="0.2">
      <c r="A1" s="840" t="s">
        <v>261</v>
      </c>
      <c r="B1" s="841"/>
      <c r="C1" s="841"/>
      <c r="D1" s="841"/>
      <c r="E1" s="841"/>
      <c r="F1" s="841"/>
      <c r="G1" s="841"/>
      <c r="H1" s="841"/>
      <c r="I1" s="841"/>
    </row>
    <row r="3" spans="1:9" s="47" customFormat="1" ht="12.75" customHeight="1" x14ac:dyDescent="0.2">
      <c r="A3" s="258" t="s">
        <v>164</v>
      </c>
    </row>
    <row r="4" spans="1:9" s="47" customFormat="1" ht="72" customHeight="1" x14ac:dyDescent="0.2">
      <c r="A4" s="845" t="s">
        <v>165</v>
      </c>
      <c r="B4" s="845"/>
      <c r="C4" s="845"/>
      <c r="D4" s="845"/>
      <c r="E4" s="845"/>
      <c r="F4" s="845"/>
      <c r="G4" s="845"/>
      <c r="H4" s="845"/>
      <c r="I4" s="845"/>
    </row>
    <row r="5" spans="1:9" s="47" customFormat="1" ht="12.75" customHeight="1" x14ac:dyDescent="0.3">
      <c r="A5" s="207"/>
    </row>
    <row r="6" spans="1:9" s="47" customFormat="1" ht="42.75" customHeight="1" x14ac:dyDescent="0.2">
      <c r="A6" s="846" t="s">
        <v>228</v>
      </c>
      <c r="B6" s="846"/>
      <c r="C6" s="846"/>
      <c r="D6" s="846"/>
      <c r="E6" s="846"/>
      <c r="F6" s="846"/>
      <c r="G6" s="846"/>
      <c r="H6" s="846"/>
      <c r="I6" s="846"/>
    </row>
    <row r="7" spans="1:9" s="47" customFormat="1" ht="12.75" customHeight="1" x14ac:dyDescent="0.3">
      <c r="A7" s="207"/>
    </row>
    <row r="8" spans="1:9" s="47" customFormat="1" ht="38.25" customHeight="1" x14ac:dyDescent="0.2">
      <c r="A8" s="844" t="s">
        <v>651</v>
      </c>
      <c r="B8" s="844"/>
      <c r="C8" s="844"/>
      <c r="D8" s="844"/>
      <c r="E8" s="844"/>
      <c r="F8" s="844"/>
      <c r="G8" s="844"/>
      <c r="H8" s="844"/>
      <c r="I8" s="844"/>
    </row>
    <row r="9" spans="1:9" s="47" customFormat="1" ht="12.75" customHeight="1" x14ac:dyDescent="0.2">
      <c r="A9" s="254"/>
    </row>
    <row r="10" spans="1:9" s="47" customFormat="1" ht="12.75" customHeight="1" x14ac:dyDescent="0.2">
      <c r="A10" s="844" t="s">
        <v>229</v>
      </c>
      <c r="B10" s="844"/>
      <c r="C10" s="844"/>
      <c r="D10" s="844"/>
      <c r="E10" s="844"/>
      <c r="F10" s="844"/>
      <c r="G10" s="844"/>
      <c r="H10" s="844"/>
      <c r="I10" s="844"/>
    </row>
    <row r="11" spans="1:9" s="47" customFormat="1" ht="12.75" customHeight="1" x14ac:dyDescent="0.2">
      <c r="A11" s="255"/>
      <c r="B11" s="255"/>
      <c r="C11" s="255"/>
      <c r="D11" s="255"/>
      <c r="E11" s="255"/>
      <c r="F11" s="255"/>
    </row>
    <row r="12" spans="1:9" s="47" customFormat="1" ht="32.25" customHeight="1" x14ac:dyDescent="0.2">
      <c r="A12" s="844" t="s">
        <v>230</v>
      </c>
      <c r="B12" s="844"/>
      <c r="C12" s="844"/>
      <c r="D12" s="844"/>
      <c r="E12" s="844"/>
      <c r="F12" s="844"/>
      <c r="G12" s="844"/>
      <c r="H12" s="844"/>
      <c r="I12" s="844"/>
    </row>
    <row r="13" spans="1:9" s="47" customFormat="1" ht="12.75" customHeight="1" x14ac:dyDescent="0.2">
      <c r="A13" s="256"/>
    </row>
    <row r="14" spans="1:9" s="47" customFormat="1" ht="44.25" customHeight="1" x14ac:dyDescent="0.2">
      <c r="A14" s="844" t="s">
        <v>231</v>
      </c>
      <c r="B14" s="844"/>
      <c r="C14" s="844"/>
      <c r="D14" s="844"/>
      <c r="E14" s="844"/>
      <c r="F14" s="844"/>
      <c r="G14" s="844"/>
      <c r="H14" s="844"/>
      <c r="I14" s="844"/>
    </row>
    <row r="15" spans="1:9" s="47" customFormat="1" ht="12.75" customHeight="1" x14ac:dyDescent="0.2">
      <c r="A15" s="256"/>
    </row>
    <row r="16" spans="1:9" s="47" customFormat="1" ht="77.25" customHeight="1" x14ac:dyDescent="0.2">
      <c r="A16" s="844" t="s">
        <v>808</v>
      </c>
      <c r="B16" s="844"/>
      <c r="C16" s="844"/>
      <c r="D16" s="844"/>
      <c r="E16" s="844"/>
      <c r="F16" s="844"/>
      <c r="G16" s="844"/>
      <c r="H16" s="844"/>
      <c r="I16" s="844"/>
    </row>
    <row r="17" spans="1:9" s="47" customFormat="1" ht="12.75" customHeight="1" x14ac:dyDescent="0.2">
      <c r="A17" s="254"/>
    </row>
    <row r="18" spans="1:9" s="47" customFormat="1" ht="29.25" customHeight="1" x14ac:dyDescent="0.2">
      <c r="A18" s="844" t="s">
        <v>232</v>
      </c>
      <c r="B18" s="844"/>
      <c r="C18" s="844"/>
      <c r="D18" s="844"/>
      <c r="E18" s="844"/>
      <c r="F18" s="844"/>
      <c r="G18" s="844"/>
      <c r="H18" s="844"/>
      <c r="I18" s="844"/>
    </row>
    <row r="19" spans="1:9" s="47" customFormat="1" ht="12.75" customHeight="1" x14ac:dyDescent="0.2">
      <c r="A19" s="257"/>
    </row>
    <row r="20" spans="1:9" s="47" customFormat="1" ht="29.25" customHeight="1" x14ac:dyDescent="0.2">
      <c r="A20" s="844" t="s">
        <v>242</v>
      </c>
      <c r="B20" s="844"/>
      <c r="C20" s="844"/>
      <c r="D20" s="844"/>
      <c r="E20" s="844"/>
      <c r="F20" s="844"/>
      <c r="G20" s="844"/>
      <c r="H20" s="844"/>
      <c r="I20" s="844"/>
    </row>
    <row r="21" spans="1:9" s="47" customFormat="1" ht="12.75" customHeight="1" x14ac:dyDescent="0.2">
      <c r="A21" s="257"/>
    </row>
    <row r="22" spans="1:9" s="47" customFormat="1" ht="35.25" customHeight="1" x14ac:dyDescent="0.2">
      <c r="A22" s="844" t="s">
        <v>233</v>
      </c>
      <c r="B22" s="844"/>
      <c r="C22" s="844"/>
      <c r="D22" s="844"/>
      <c r="E22" s="844"/>
      <c r="F22" s="844"/>
      <c r="G22" s="844"/>
      <c r="H22" s="844"/>
      <c r="I22" s="844"/>
    </row>
    <row r="23" spans="1:9" s="47" customFormat="1" ht="12" customHeight="1" x14ac:dyDescent="0.2">
      <c r="A23" s="255"/>
      <c r="B23" s="255"/>
      <c r="C23" s="255"/>
      <c r="D23" s="255"/>
      <c r="E23" s="255"/>
      <c r="F23" s="255"/>
      <c r="G23" s="255"/>
      <c r="H23" s="255"/>
      <c r="I23" s="255"/>
    </row>
    <row r="24" spans="1:9" s="47" customFormat="1" ht="72.75" customHeight="1" x14ac:dyDescent="0.2">
      <c r="A24" s="844" t="s">
        <v>652</v>
      </c>
      <c r="B24" s="844"/>
      <c r="C24" s="844"/>
      <c r="D24" s="844"/>
      <c r="E24" s="844"/>
      <c r="F24" s="844"/>
      <c r="G24" s="844"/>
      <c r="H24" s="844"/>
      <c r="I24" s="844"/>
    </row>
    <row r="25" spans="1:9" s="47" customFormat="1" ht="12.75" customHeight="1" x14ac:dyDescent="0.2">
      <c r="A25" s="257"/>
    </row>
    <row r="26" spans="1:9" s="47" customFormat="1" ht="39" customHeight="1" x14ac:dyDescent="0.2">
      <c r="A26" s="844" t="s">
        <v>519</v>
      </c>
      <c r="B26" s="844"/>
      <c r="C26" s="844"/>
      <c r="D26" s="844"/>
      <c r="E26" s="844"/>
      <c r="F26" s="844"/>
      <c r="G26" s="844"/>
      <c r="H26" s="844"/>
      <c r="I26" s="844"/>
    </row>
    <row r="27" spans="1:9" s="47" customFormat="1" ht="12.75" customHeight="1" x14ac:dyDescent="0.2">
      <c r="A27" s="257"/>
    </row>
    <row r="28" spans="1:9" s="47" customFormat="1" ht="29.25" customHeight="1" x14ac:dyDescent="0.2">
      <c r="A28" s="844" t="s">
        <v>234</v>
      </c>
      <c r="B28" s="844"/>
      <c r="C28" s="844"/>
      <c r="D28" s="844"/>
      <c r="E28" s="844"/>
      <c r="F28" s="844"/>
      <c r="G28" s="844"/>
      <c r="H28" s="844"/>
      <c r="I28" s="844"/>
    </row>
  </sheetData>
  <mergeCells count="14">
    <mergeCell ref="A28:I28"/>
    <mergeCell ref="A1:I1"/>
    <mergeCell ref="A4:I4"/>
    <mergeCell ref="A6:I6"/>
    <mergeCell ref="A8:I8"/>
    <mergeCell ref="A10:I10"/>
    <mergeCell ref="A12:I12"/>
    <mergeCell ref="A14:I14"/>
    <mergeCell ref="A16:I16"/>
    <mergeCell ref="A18:I18"/>
    <mergeCell ref="A20:I20"/>
    <mergeCell ref="A22:I22"/>
    <mergeCell ref="A24:I24"/>
    <mergeCell ref="A26:I26"/>
  </mergeCells>
  <pageMargins left="0.51181102362204722" right="0.31496062992125984" top="0.74803149606299213" bottom="0.74803149606299213" header="0.31496062992125984" footer="0.31496062992125984"/>
  <pageSetup paperSize="9" scale="86" firstPageNumber="107" orientation="portrait" useFirstPageNumber="1" r:id="rId1"/>
  <headerFooter>
    <oddHeader>&amp;R&amp;12Les finances des groupements à fiscalité propre en 2020</oddHeader>
    <oddFooter>&amp;LDirection Générale des Collectivités Locales / DESL&amp;C&amp;P&amp;RMise en ligne : avril 2022</oddFooter>
    <firstHeader>&amp;R&amp;12Les finances des groupements à fiscalité propre en 2019</firstHeader>
    <firstFooter>&amp;L&amp;12Direction Générale des Collectivités Locales / DESL&amp;C107&amp;R&amp;12Mise en ligne : mai 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6"/>
  <sheetViews>
    <sheetView zoomScaleNormal="100" zoomScalePageLayoutView="85" workbookViewId="0"/>
  </sheetViews>
  <sheetFormatPr baseColWidth="10" defaultRowHeight="12.75" x14ac:dyDescent="0.2"/>
  <cols>
    <col min="1" max="1" width="29.140625" customWidth="1"/>
    <col min="2" max="7" width="14.7109375" customWidth="1"/>
    <col min="8" max="9" width="20" customWidth="1"/>
    <col min="10" max="10" width="13.7109375" customWidth="1"/>
  </cols>
  <sheetData>
    <row r="1" spans="1:10" ht="21" x14ac:dyDescent="0.25">
      <c r="A1" s="9" t="s">
        <v>692</v>
      </c>
    </row>
    <row r="2" spans="1:10" ht="14.25" x14ac:dyDescent="0.2">
      <c r="A2" s="22" t="s">
        <v>415</v>
      </c>
    </row>
    <row r="3" spans="1:10" x14ac:dyDescent="0.2">
      <c r="A3" s="1"/>
      <c r="B3" s="1"/>
      <c r="C3" s="1"/>
      <c r="D3" s="1"/>
      <c r="E3" s="1"/>
      <c r="F3" s="1"/>
      <c r="G3" s="2"/>
      <c r="H3" s="2"/>
      <c r="I3" s="1"/>
      <c r="J3" s="2"/>
    </row>
    <row r="4" spans="1:10" x14ac:dyDescent="0.2">
      <c r="A4" s="3"/>
      <c r="B4" s="10" t="s">
        <v>34</v>
      </c>
      <c r="C4" s="176" t="s">
        <v>533</v>
      </c>
      <c r="D4" s="176" t="s">
        <v>535</v>
      </c>
      <c r="E4" s="177" t="s">
        <v>97</v>
      </c>
      <c r="F4" s="177" t="s">
        <v>278</v>
      </c>
      <c r="G4" s="178">
        <v>300000</v>
      </c>
      <c r="H4" s="184" t="s">
        <v>247</v>
      </c>
      <c r="I4" s="181" t="s">
        <v>247</v>
      </c>
      <c r="J4" s="186" t="s">
        <v>208</v>
      </c>
    </row>
    <row r="5" spans="1:10" x14ac:dyDescent="0.2">
      <c r="A5" s="183" t="s">
        <v>113</v>
      </c>
      <c r="B5" s="176" t="s">
        <v>532</v>
      </c>
      <c r="C5" s="10" t="s">
        <v>35</v>
      </c>
      <c r="D5" s="10" t="s">
        <v>35</v>
      </c>
      <c r="E5" s="177" t="s">
        <v>35</v>
      </c>
      <c r="F5" s="177" t="s">
        <v>35</v>
      </c>
      <c r="G5" s="179" t="s">
        <v>36</v>
      </c>
      <c r="H5" s="184" t="s">
        <v>273</v>
      </c>
      <c r="I5" s="181" t="s">
        <v>274</v>
      </c>
      <c r="J5" s="185" t="s">
        <v>59</v>
      </c>
    </row>
    <row r="6" spans="1:10" x14ac:dyDescent="0.2">
      <c r="A6" s="3"/>
      <c r="B6" s="10" t="s">
        <v>36</v>
      </c>
      <c r="C6" s="176" t="s">
        <v>534</v>
      </c>
      <c r="D6" s="176" t="s">
        <v>99</v>
      </c>
      <c r="E6" s="177" t="s">
        <v>100</v>
      </c>
      <c r="F6" s="177" t="s">
        <v>279</v>
      </c>
      <c r="G6" s="179" t="s">
        <v>101</v>
      </c>
      <c r="H6" s="184" t="s">
        <v>280</v>
      </c>
      <c r="I6" s="181" t="s">
        <v>281</v>
      </c>
      <c r="J6" s="185" t="s">
        <v>275</v>
      </c>
    </row>
    <row r="7" spans="1:10" x14ac:dyDescent="0.2">
      <c r="A7" s="182"/>
      <c r="B7" s="4"/>
      <c r="C7" s="4"/>
      <c r="D7" s="4"/>
      <c r="E7" s="4"/>
      <c r="F7" s="4"/>
      <c r="G7" s="5"/>
      <c r="H7" s="5"/>
      <c r="I7" s="4"/>
      <c r="J7" s="5"/>
    </row>
    <row r="8" spans="1:10" x14ac:dyDescent="0.2">
      <c r="A8" s="180" t="s">
        <v>102</v>
      </c>
      <c r="B8" s="283">
        <v>53</v>
      </c>
      <c r="C8" s="283">
        <v>46</v>
      </c>
      <c r="D8" s="283">
        <v>27</v>
      </c>
      <c r="E8" s="283">
        <v>26</v>
      </c>
      <c r="F8" s="283">
        <v>9</v>
      </c>
      <c r="G8" s="283">
        <v>3</v>
      </c>
      <c r="H8" s="261">
        <v>152</v>
      </c>
      <c r="I8" s="262">
        <v>12</v>
      </c>
      <c r="J8" s="259">
        <v>164</v>
      </c>
    </row>
    <row r="9" spans="1:10" x14ac:dyDescent="0.2">
      <c r="A9" s="68" t="s">
        <v>103</v>
      </c>
      <c r="B9" s="346">
        <v>52</v>
      </c>
      <c r="C9" s="346">
        <v>43</v>
      </c>
      <c r="D9" s="346">
        <v>6</v>
      </c>
      <c r="E9" s="346">
        <v>7</v>
      </c>
      <c r="F9" s="346">
        <v>5</v>
      </c>
      <c r="G9" s="346" t="s">
        <v>84</v>
      </c>
      <c r="H9" s="263">
        <v>108</v>
      </c>
      <c r="I9" s="264">
        <v>5</v>
      </c>
      <c r="J9" s="260">
        <v>113</v>
      </c>
    </row>
    <row r="10" spans="1:10" x14ac:dyDescent="0.2">
      <c r="A10" s="180" t="s">
        <v>41</v>
      </c>
      <c r="B10" s="283">
        <v>2</v>
      </c>
      <c r="C10" s="283">
        <v>22</v>
      </c>
      <c r="D10" s="283">
        <v>16</v>
      </c>
      <c r="E10" s="283">
        <v>12</v>
      </c>
      <c r="F10" s="283">
        <v>6</v>
      </c>
      <c r="G10" s="283">
        <v>1</v>
      </c>
      <c r="H10" s="261">
        <v>52</v>
      </c>
      <c r="I10" s="262">
        <v>7</v>
      </c>
      <c r="J10" s="259">
        <v>59</v>
      </c>
    </row>
    <row r="11" spans="1:10" x14ac:dyDescent="0.2">
      <c r="A11" s="68" t="s">
        <v>104</v>
      </c>
      <c r="B11" s="346">
        <v>30</v>
      </c>
      <c r="C11" s="346">
        <v>29</v>
      </c>
      <c r="D11" s="346">
        <v>9</v>
      </c>
      <c r="E11" s="346">
        <v>5</v>
      </c>
      <c r="F11" s="346">
        <v>6</v>
      </c>
      <c r="G11" s="346" t="s">
        <v>84</v>
      </c>
      <c r="H11" s="263">
        <v>73</v>
      </c>
      <c r="I11" s="264">
        <v>6</v>
      </c>
      <c r="J11" s="260">
        <v>79</v>
      </c>
    </row>
    <row r="12" spans="1:10" x14ac:dyDescent="0.2">
      <c r="A12" s="180" t="s">
        <v>44</v>
      </c>
      <c r="B12" s="283">
        <v>15</v>
      </c>
      <c r="C12" s="283">
        <v>2</v>
      </c>
      <c r="D12" s="283" t="s">
        <v>84</v>
      </c>
      <c r="E12" s="283">
        <v>2</v>
      </c>
      <c r="F12" s="283" t="s">
        <v>84</v>
      </c>
      <c r="G12" s="283" t="s">
        <v>84</v>
      </c>
      <c r="H12" s="261">
        <v>19</v>
      </c>
      <c r="I12" s="262" t="s">
        <v>84</v>
      </c>
      <c r="J12" s="259">
        <v>19</v>
      </c>
    </row>
    <row r="13" spans="1:10" x14ac:dyDescent="0.2">
      <c r="A13" s="68" t="s">
        <v>105</v>
      </c>
      <c r="B13" s="346">
        <v>42</v>
      </c>
      <c r="C13" s="346">
        <v>60</v>
      </c>
      <c r="D13" s="346">
        <v>24</v>
      </c>
      <c r="E13" s="346">
        <v>14</v>
      </c>
      <c r="F13" s="346">
        <v>7</v>
      </c>
      <c r="G13" s="346">
        <v>2</v>
      </c>
      <c r="H13" s="263">
        <v>140</v>
      </c>
      <c r="I13" s="264">
        <v>9</v>
      </c>
      <c r="J13" s="260">
        <v>149</v>
      </c>
    </row>
    <row r="14" spans="1:10" x14ac:dyDescent="0.2">
      <c r="A14" s="180" t="s">
        <v>106</v>
      </c>
      <c r="B14" s="283">
        <v>4</v>
      </c>
      <c r="C14" s="283">
        <v>35</v>
      </c>
      <c r="D14" s="283">
        <v>20</v>
      </c>
      <c r="E14" s="283">
        <v>15</v>
      </c>
      <c r="F14" s="283">
        <v>15</v>
      </c>
      <c r="G14" s="283">
        <v>1</v>
      </c>
      <c r="H14" s="261">
        <v>74</v>
      </c>
      <c r="I14" s="262">
        <v>16</v>
      </c>
      <c r="J14" s="259">
        <v>90</v>
      </c>
    </row>
    <row r="15" spans="1:10" x14ac:dyDescent="0.2">
      <c r="A15" s="68" t="s">
        <v>107</v>
      </c>
      <c r="B15" s="346">
        <v>10</v>
      </c>
      <c r="C15" s="346">
        <v>29</v>
      </c>
      <c r="D15" s="346">
        <v>14</v>
      </c>
      <c r="E15" s="346">
        <v>10</v>
      </c>
      <c r="F15" s="346">
        <v>5</v>
      </c>
      <c r="G15" s="346">
        <v>1</v>
      </c>
      <c r="H15" s="263">
        <v>63</v>
      </c>
      <c r="I15" s="264">
        <v>6</v>
      </c>
      <c r="J15" s="260">
        <v>69</v>
      </c>
    </row>
    <row r="16" spans="1:10" x14ac:dyDescent="0.2">
      <c r="A16" s="180" t="s">
        <v>108</v>
      </c>
      <c r="B16" s="283">
        <v>50</v>
      </c>
      <c r="C16" s="283">
        <v>55</v>
      </c>
      <c r="D16" s="283">
        <v>22</v>
      </c>
      <c r="E16" s="283">
        <v>18</v>
      </c>
      <c r="F16" s="283">
        <v>8</v>
      </c>
      <c r="G16" s="283">
        <v>2</v>
      </c>
      <c r="H16" s="261">
        <v>145</v>
      </c>
      <c r="I16" s="262">
        <v>10</v>
      </c>
      <c r="J16" s="259">
        <v>155</v>
      </c>
    </row>
    <row r="17" spans="1:12" x14ac:dyDescent="0.2">
      <c r="A17" s="68" t="s">
        <v>109</v>
      </c>
      <c r="B17" s="346">
        <v>68</v>
      </c>
      <c r="C17" s="346">
        <v>49</v>
      </c>
      <c r="D17" s="346">
        <v>23</v>
      </c>
      <c r="E17" s="346">
        <v>10</v>
      </c>
      <c r="F17" s="346">
        <v>9</v>
      </c>
      <c r="G17" s="346">
        <v>2</v>
      </c>
      <c r="H17" s="263">
        <v>150</v>
      </c>
      <c r="I17" s="264">
        <v>11</v>
      </c>
      <c r="J17" s="260">
        <v>161</v>
      </c>
    </row>
    <row r="18" spans="1:12" x14ac:dyDescent="0.2">
      <c r="A18" s="180" t="s">
        <v>53</v>
      </c>
      <c r="B18" s="283">
        <v>2</v>
      </c>
      <c r="C18" s="283">
        <v>30</v>
      </c>
      <c r="D18" s="283">
        <v>20</v>
      </c>
      <c r="E18" s="283">
        <v>8</v>
      </c>
      <c r="F18" s="283">
        <v>7</v>
      </c>
      <c r="G18" s="283">
        <v>2</v>
      </c>
      <c r="H18" s="261">
        <v>60</v>
      </c>
      <c r="I18" s="262">
        <v>9</v>
      </c>
      <c r="J18" s="259">
        <v>69</v>
      </c>
    </row>
    <row r="19" spans="1:12" x14ac:dyDescent="0.2">
      <c r="A19" s="68" t="s">
        <v>75</v>
      </c>
      <c r="B19" s="346">
        <v>13</v>
      </c>
      <c r="C19" s="346">
        <v>12</v>
      </c>
      <c r="D19" s="346">
        <v>7</v>
      </c>
      <c r="E19" s="346">
        <v>10</v>
      </c>
      <c r="F19" s="346">
        <v>7</v>
      </c>
      <c r="G19" s="346">
        <v>3</v>
      </c>
      <c r="H19" s="263">
        <v>42</v>
      </c>
      <c r="I19" s="264">
        <v>10</v>
      </c>
      <c r="J19" s="260">
        <v>52</v>
      </c>
    </row>
    <row r="20" spans="1:12" x14ac:dyDescent="0.2">
      <c r="A20" s="347" t="s">
        <v>110</v>
      </c>
      <c r="B20" s="411" t="s">
        <v>84</v>
      </c>
      <c r="C20" s="283">
        <v>19</v>
      </c>
      <c r="D20" s="283">
        <v>9</v>
      </c>
      <c r="E20" s="283">
        <v>7</v>
      </c>
      <c r="F20" s="283">
        <v>11</v>
      </c>
      <c r="G20" s="283">
        <v>6</v>
      </c>
      <c r="H20" s="261">
        <v>35</v>
      </c>
      <c r="I20" s="262">
        <v>17</v>
      </c>
      <c r="J20" s="259">
        <v>52</v>
      </c>
    </row>
    <row r="21" spans="1:12" x14ac:dyDescent="0.2">
      <c r="A21" s="16" t="s">
        <v>176</v>
      </c>
      <c r="B21" s="346">
        <f t="shared" ref="B21:J21" si="0">SUM(B8:B20)</f>
        <v>341</v>
      </c>
      <c r="C21" s="346">
        <f t="shared" si="0"/>
        <v>431</v>
      </c>
      <c r="D21" s="346">
        <f t="shared" si="0"/>
        <v>197</v>
      </c>
      <c r="E21" s="346">
        <f t="shared" si="0"/>
        <v>144</v>
      </c>
      <c r="F21" s="346">
        <f t="shared" si="0"/>
        <v>95</v>
      </c>
      <c r="G21" s="346">
        <f t="shared" si="0"/>
        <v>23</v>
      </c>
      <c r="H21" s="263">
        <f t="shared" si="0"/>
        <v>1113</v>
      </c>
      <c r="I21" s="264">
        <f t="shared" si="0"/>
        <v>118</v>
      </c>
      <c r="J21" s="260">
        <f t="shared" si="0"/>
        <v>1231</v>
      </c>
      <c r="L21" s="534"/>
    </row>
    <row r="22" spans="1:12" ht="14.25" x14ac:dyDescent="0.2">
      <c r="A22" s="214" t="s">
        <v>541</v>
      </c>
      <c r="B22" s="283">
        <v>2</v>
      </c>
      <c r="C22" s="283" t="s">
        <v>84</v>
      </c>
      <c r="D22" s="283">
        <v>3</v>
      </c>
      <c r="E22" s="283">
        <v>8</v>
      </c>
      <c r="F22" s="283">
        <v>10</v>
      </c>
      <c r="G22" s="283" t="s">
        <v>84</v>
      </c>
      <c r="H22" s="684">
        <v>13</v>
      </c>
      <c r="I22" s="684">
        <v>10</v>
      </c>
      <c r="J22" s="684">
        <v>23</v>
      </c>
    </row>
    <row r="23" spans="1:12" x14ac:dyDescent="0.2">
      <c r="A23" s="68" t="s">
        <v>536</v>
      </c>
      <c r="B23" s="346">
        <v>1</v>
      </c>
      <c r="C23" s="346" t="s">
        <v>84</v>
      </c>
      <c r="D23" s="346" t="s">
        <v>84</v>
      </c>
      <c r="E23" s="346">
        <v>4</v>
      </c>
      <c r="F23" s="346">
        <v>1</v>
      </c>
      <c r="G23" s="346" t="s">
        <v>84</v>
      </c>
      <c r="H23" s="685">
        <v>5</v>
      </c>
      <c r="I23" s="685">
        <v>1</v>
      </c>
      <c r="J23" s="685">
        <v>6</v>
      </c>
    </row>
    <row r="24" spans="1:12" x14ac:dyDescent="0.2">
      <c r="A24" s="679" t="s">
        <v>537</v>
      </c>
      <c r="B24" s="680" t="s">
        <v>84</v>
      </c>
      <c r="C24" s="680" t="s">
        <v>84</v>
      </c>
      <c r="D24" s="680" t="s">
        <v>84</v>
      </c>
      <c r="E24" s="680" t="s">
        <v>84</v>
      </c>
      <c r="F24" s="680">
        <v>3</v>
      </c>
      <c r="G24" s="680" t="s">
        <v>84</v>
      </c>
      <c r="H24" s="686" t="s">
        <v>84</v>
      </c>
      <c r="I24" s="686">
        <v>3</v>
      </c>
      <c r="J24" s="686">
        <v>3</v>
      </c>
    </row>
    <row r="25" spans="1:12" x14ac:dyDescent="0.2">
      <c r="A25" s="68" t="s">
        <v>538</v>
      </c>
      <c r="B25" s="346">
        <v>1</v>
      </c>
      <c r="C25" s="346" t="s">
        <v>84</v>
      </c>
      <c r="D25" s="346">
        <v>1</v>
      </c>
      <c r="E25" s="346">
        <v>1</v>
      </c>
      <c r="F25" s="346">
        <v>1</v>
      </c>
      <c r="G25" s="346" t="s">
        <v>84</v>
      </c>
      <c r="H25" s="685">
        <v>3</v>
      </c>
      <c r="I25" s="685">
        <v>1</v>
      </c>
      <c r="J25" s="685">
        <v>4</v>
      </c>
    </row>
    <row r="26" spans="1:12" x14ac:dyDescent="0.2">
      <c r="A26" s="679" t="s">
        <v>539</v>
      </c>
      <c r="B26" s="680" t="s">
        <v>84</v>
      </c>
      <c r="C26" s="680" t="s">
        <v>84</v>
      </c>
      <c r="D26" s="680" t="s">
        <v>84</v>
      </c>
      <c r="E26" s="680" t="s">
        <v>84</v>
      </c>
      <c r="F26" s="680">
        <v>5</v>
      </c>
      <c r="G26" s="680" t="s">
        <v>84</v>
      </c>
      <c r="H26" s="686" t="s">
        <v>84</v>
      </c>
      <c r="I26" s="686">
        <v>5</v>
      </c>
      <c r="J26" s="686">
        <v>5</v>
      </c>
    </row>
    <row r="27" spans="1:12" x14ac:dyDescent="0.2">
      <c r="A27" s="68" t="s">
        <v>540</v>
      </c>
      <c r="B27" s="346" t="s">
        <v>84</v>
      </c>
      <c r="C27" s="346" t="s">
        <v>84</v>
      </c>
      <c r="D27" s="346">
        <v>2</v>
      </c>
      <c r="E27" s="346">
        <v>3</v>
      </c>
      <c r="F27" s="346" t="s">
        <v>84</v>
      </c>
      <c r="G27" s="346" t="s">
        <v>84</v>
      </c>
      <c r="H27" s="685">
        <v>5</v>
      </c>
      <c r="I27" s="685" t="s">
        <v>84</v>
      </c>
      <c r="J27" s="685">
        <v>5</v>
      </c>
    </row>
    <row r="28" spans="1:12" x14ac:dyDescent="0.2">
      <c r="A28" s="681" t="s">
        <v>57</v>
      </c>
      <c r="B28" s="682">
        <f t="shared" ref="B28:J28" si="1">SUM(B21:B22)</f>
        <v>343</v>
      </c>
      <c r="C28" s="682">
        <f t="shared" si="1"/>
        <v>431</v>
      </c>
      <c r="D28" s="682">
        <f t="shared" si="1"/>
        <v>200</v>
      </c>
      <c r="E28" s="682">
        <f t="shared" si="1"/>
        <v>152</v>
      </c>
      <c r="F28" s="682">
        <f t="shared" si="1"/>
        <v>105</v>
      </c>
      <c r="G28" s="682">
        <f t="shared" si="1"/>
        <v>23</v>
      </c>
      <c r="H28" s="683">
        <f t="shared" si="1"/>
        <v>1126</v>
      </c>
      <c r="I28" s="683">
        <f t="shared" si="1"/>
        <v>128</v>
      </c>
      <c r="J28" s="683">
        <f t="shared" si="1"/>
        <v>1254</v>
      </c>
    </row>
    <row r="29" spans="1:12" x14ac:dyDescent="0.2">
      <c r="A29" s="171" t="s">
        <v>416</v>
      </c>
      <c r="B29" s="3"/>
      <c r="D29" s="163"/>
    </row>
    <row r="30" spans="1:12" x14ac:dyDescent="0.2">
      <c r="A30" s="8" t="s">
        <v>417</v>
      </c>
    </row>
    <row r="31" spans="1:12" x14ac:dyDescent="0.2">
      <c r="A31" s="8" t="s">
        <v>625</v>
      </c>
    </row>
    <row r="32" spans="1:12" x14ac:dyDescent="0.2">
      <c r="A32" s="171" t="s">
        <v>689</v>
      </c>
      <c r="B32" s="3"/>
      <c r="D32" s="163"/>
    </row>
    <row r="34" spans="1:10" ht="18" x14ac:dyDescent="0.25">
      <c r="A34" s="9" t="s">
        <v>687</v>
      </c>
    </row>
    <row r="35" spans="1:10" x14ac:dyDescent="0.2">
      <c r="A35" s="200" t="s">
        <v>162</v>
      </c>
      <c r="I35" s="22"/>
    </row>
    <row r="36" spans="1:10" x14ac:dyDescent="0.2">
      <c r="A36" s="1"/>
      <c r="B36" s="1"/>
      <c r="C36" s="1"/>
      <c r="D36" s="1"/>
      <c r="E36" s="1"/>
      <c r="F36" s="1"/>
      <c r="G36" s="2"/>
      <c r="H36" s="2"/>
      <c r="I36" s="1"/>
      <c r="J36" s="2"/>
    </row>
    <row r="37" spans="1:10" x14ac:dyDescent="0.2">
      <c r="A37" s="3"/>
      <c r="B37" s="10" t="s">
        <v>34</v>
      </c>
      <c r="C37" s="176" t="s">
        <v>533</v>
      </c>
      <c r="D37" s="176" t="s">
        <v>535</v>
      </c>
      <c r="E37" s="177" t="s">
        <v>97</v>
      </c>
      <c r="F37" s="177" t="s">
        <v>278</v>
      </c>
      <c r="G37" s="178">
        <v>300000</v>
      </c>
      <c r="H37" s="184" t="s">
        <v>94</v>
      </c>
      <c r="I37" s="181" t="s">
        <v>94</v>
      </c>
      <c r="J37" s="186" t="s">
        <v>20</v>
      </c>
    </row>
    <row r="38" spans="1:10" x14ac:dyDescent="0.2">
      <c r="A38" s="183" t="s">
        <v>209</v>
      </c>
      <c r="B38" s="176" t="s">
        <v>532</v>
      </c>
      <c r="C38" s="10" t="s">
        <v>35</v>
      </c>
      <c r="D38" s="10" t="s">
        <v>35</v>
      </c>
      <c r="E38" s="177" t="s">
        <v>35</v>
      </c>
      <c r="F38" s="177" t="s">
        <v>35</v>
      </c>
      <c r="G38" s="179" t="s">
        <v>36</v>
      </c>
      <c r="H38" s="184" t="s">
        <v>273</v>
      </c>
      <c r="I38" s="181" t="s">
        <v>274</v>
      </c>
      <c r="J38" s="185" t="s">
        <v>112</v>
      </c>
    </row>
    <row r="39" spans="1:10" x14ac:dyDescent="0.2">
      <c r="A39" s="3"/>
      <c r="B39" s="10" t="s">
        <v>36</v>
      </c>
      <c r="C39" s="176" t="s">
        <v>534</v>
      </c>
      <c r="D39" s="176" t="s">
        <v>99</v>
      </c>
      <c r="E39" s="177" t="s">
        <v>100</v>
      </c>
      <c r="F39" s="177" t="s">
        <v>279</v>
      </c>
      <c r="G39" s="179" t="s">
        <v>101</v>
      </c>
      <c r="H39" s="184" t="s">
        <v>280</v>
      </c>
      <c r="I39" s="181" t="s">
        <v>281</v>
      </c>
      <c r="J39" s="185" t="s">
        <v>276</v>
      </c>
    </row>
    <row r="40" spans="1:10" x14ac:dyDescent="0.2">
      <c r="A40" s="200" t="s">
        <v>163</v>
      </c>
      <c r="B40" s="4"/>
      <c r="C40" s="4"/>
      <c r="D40" s="4"/>
      <c r="E40" s="4"/>
      <c r="F40" s="4"/>
      <c r="G40" s="5"/>
      <c r="H40" s="5"/>
      <c r="I40" s="4"/>
      <c r="J40" s="5"/>
    </row>
    <row r="41" spans="1:10" x14ac:dyDescent="0.2">
      <c r="A41" s="180" t="s">
        <v>102</v>
      </c>
      <c r="B41" s="283">
        <v>488.41399999999999</v>
      </c>
      <c r="C41" s="283">
        <v>982.00900000000001</v>
      </c>
      <c r="D41" s="283">
        <v>1071.778</v>
      </c>
      <c r="E41" s="283">
        <v>1867.9290000000001</v>
      </c>
      <c r="F41" s="283">
        <v>1433.796</v>
      </c>
      <c r="G41" s="283">
        <v>2262.5659999999998</v>
      </c>
      <c r="H41" s="261">
        <v>4410.13</v>
      </c>
      <c r="I41" s="262">
        <v>3696.3620000000001</v>
      </c>
      <c r="J41" s="259">
        <v>8106.4920000000002</v>
      </c>
    </row>
    <row r="42" spans="1:10" x14ac:dyDescent="0.2">
      <c r="A42" s="68" t="s">
        <v>103</v>
      </c>
      <c r="B42" s="346">
        <v>480.26499999999999</v>
      </c>
      <c r="C42" s="346">
        <v>887.57299999999998</v>
      </c>
      <c r="D42" s="346">
        <v>214.815</v>
      </c>
      <c r="E42" s="346">
        <v>482.70499999999998</v>
      </c>
      <c r="F42" s="346">
        <v>823.20399999999995</v>
      </c>
      <c r="G42" s="346" t="s">
        <v>84</v>
      </c>
      <c r="H42" s="263">
        <v>2065.3580000000002</v>
      </c>
      <c r="I42" s="264">
        <v>823.20399999999995</v>
      </c>
      <c r="J42" s="260">
        <v>2888.5619999999999</v>
      </c>
    </row>
    <row r="43" spans="1:10" x14ac:dyDescent="0.2">
      <c r="A43" s="180" t="s">
        <v>41</v>
      </c>
      <c r="B43" s="283">
        <v>13.603999999999999</v>
      </c>
      <c r="C43" s="283">
        <v>502.279</v>
      </c>
      <c r="D43" s="283">
        <v>635.03099999999995</v>
      </c>
      <c r="E43" s="283">
        <v>854.77599999999995</v>
      </c>
      <c r="F43" s="283">
        <v>959.09400000000005</v>
      </c>
      <c r="G43" s="283">
        <v>456.78399999999999</v>
      </c>
      <c r="H43" s="261">
        <v>2005.69</v>
      </c>
      <c r="I43" s="262">
        <v>1415.8779999999999</v>
      </c>
      <c r="J43" s="259">
        <v>3421.5680000000002</v>
      </c>
    </row>
    <row r="44" spans="1:10" x14ac:dyDescent="0.2">
      <c r="A44" s="68" t="s">
        <v>104</v>
      </c>
      <c r="B44" s="346">
        <v>265.154</v>
      </c>
      <c r="C44" s="346">
        <v>629.58299999999997</v>
      </c>
      <c r="D44" s="346">
        <v>381.62799999999999</v>
      </c>
      <c r="E44" s="346">
        <v>302.29599999999999</v>
      </c>
      <c r="F44" s="346">
        <v>1062.5809999999999</v>
      </c>
      <c r="G44" s="346" t="s">
        <v>84</v>
      </c>
      <c r="H44" s="263">
        <v>1578.6610000000001</v>
      </c>
      <c r="I44" s="264">
        <v>1062.5809999999999</v>
      </c>
      <c r="J44" s="260">
        <v>2641.2420000000002</v>
      </c>
    </row>
    <row r="45" spans="1:10" x14ac:dyDescent="0.2">
      <c r="A45" s="180" t="s">
        <v>44</v>
      </c>
      <c r="B45" s="283">
        <v>145.76900000000001</v>
      </c>
      <c r="C45" s="283">
        <v>45.642000000000003</v>
      </c>
      <c r="D45" s="283" t="s">
        <v>84</v>
      </c>
      <c r="E45" s="283">
        <v>148.822</v>
      </c>
      <c r="F45" s="283" t="s">
        <v>84</v>
      </c>
      <c r="G45" s="283" t="s">
        <v>84</v>
      </c>
      <c r="H45" s="261">
        <v>340.233</v>
      </c>
      <c r="I45" s="262" t="s">
        <v>84</v>
      </c>
      <c r="J45" s="259">
        <v>340.233</v>
      </c>
    </row>
    <row r="46" spans="1:10" x14ac:dyDescent="0.2">
      <c r="A46" s="68" t="s">
        <v>105</v>
      </c>
      <c r="B46" s="346">
        <v>400.22</v>
      </c>
      <c r="C46" s="346">
        <v>1252.579</v>
      </c>
      <c r="D46" s="346">
        <v>938.80399999999997</v>
      </c>
      <c r="E46" s="346">
        <v>971.15200000000004</v>
      </c>
      <c r="F46" s="346">
        <v>1295.135</v>
      </c>
      <c r="G46" s="346">
        <v>799.41399999999999</v>
      </c>
      <c r="H46" s="263">
        <v>3562.7550000000001</v>
      </c>
      <c r="I46" s="264">
        <v>2094.549</v>
      </c>
      <c r="J46" s="260">
        <v>5657.3040000000001</v>
      </c>
    </row>
    <row r="47" spans="1:10" x14ac:dyDescent="0.2">
      <c r="A47" s="180" t="s">
        <v>106</v>
      </c>
      <c r="B47" s="283">
        <v>33.28</v>
      </c>
      <c r="C47" s="283">
        <v>782.20699999999999</v>
      </c>
      <c r="D47" s="283">
        <v>733.94899999999996</v>
      </c>
      <c r="E47" s="283">
        <v>1029.2139999999999</v>
      </c>
      <c r="F47" s="283">
        <v>2316.4299999999998</v>
      </c>
      <c r="G47" s="283">
        <v>1181.692</v>
      </c>
      <c r="H47" s="261">
        <v>2578.65</v>
      </c>
      <c r="I47" s="262">
        <v>3498.1219999999998</v>
      </c>
      <c r="J47" s="259">
        <v>6076.7719999999999</v>
      </c>
    </row>
    <row r="48" spans="1:10" x14ac:dyDescent="0.2">
      <c r="A48" s="68" t="s">
        <v>107</v>
      </c>
      <c r="B48" s="346">
        <v>97.902000000000001</v>
      </c>
      <c r="C48" s="346">
        <v>654.59299999999996</v>
      </c>
      <c r="D48" s="346">
        <v>534.75800000000004</v>
      </c>
      <c r="E48" s="346">
        <v>686.44799999999998</v>
      </c>
      <c r="F48" s="346">
        <v>948.69299999999998</v>
      </c>
      <c r="G48" s="346">
        <v>497.18</v>
      </c>
      <c r="H48" s="263">
        <v>1973.701</v>
      </c>
      <c r="I48" s="264">
        <v>1445.873</v>
      </c>
      <c r="J48" s="260">
        <v>3419.5740000000001</v>
      </c>
    </row>
    <row r="49" spans="1:10" x14ac:dyDescent="0.2">
      <c r="A49" s="180" t="s">
        <v>108</v>
      </c>
      <c r="B49" s="283">
        <v>509.21600000000001</v>
      </c>
      <c r="C49" s="283">
        <v>1164.3689999999999</v>
      </c>
      <c r="D49" s="283">
        <v>810.40599999999995</v>
      </c>
      <c r="E49" s="283">
        <v>1254.98</v>
      </c>
      <c r="F49" s="283">
        <v>1236.1420000000001</v>
      </c>
      <c r="G49" s="283">
        <v>1120.0519999999999</v>
      </c>
      <c r="H49" s="261">
        <v>3738.971</v>
      </c>
      <c r="I49" s="262">
        <v>2356.194</v>
      </c>
      <c r="J49" s="259">
        <v>6095.165</v>
      </c>
    </row>
    <row r="50" spans="1:10" x14ac:dyDescent="0.2">
      <c r="A50" s="68" t="s">
        <v>109</v>
      </c>
      <c r="B50" s="346">
        <v>585.58699999999999</v>
      </c>
      <c r="C50" s="346">
        <v>1059.479</v>
      </c>
      <c r="D50" s="346">
        <v>883.70500000000004</v>
      </c>
      <c r="E50" s="346">
        <v>722.779</v>
      </c>
      <c r="F50" s="346">
        <v>1415.106</v>
      </c>
      <c r="G50" s="346">
        <v>1259.5429999999999</v>
      </c>
      <c r="H50" s="263">
        <v>3251.55</v>
      </c>
      <c r="I50" s="264">
        <v>2674.6489999999999</v>
      </c>
      <c r="J50" s="260">
        <v>5926.1989999999996</v>
      </c>
    </row>
    <row r="51" spans="1:10" x14ac:dyDescent="0.2">
      <c r="A51" s="180" t="s">
        <v>53</v>
      </c>
      <c r="B51" s="283">
        <v>23.837</v>
      </c>
      <c r="C51" s="283">
        <v>676.77300000000002</v>
      </c>
      <c r="D51" s="283">
        <v>772.65599999999995</v>
      </c>
      <c r="E51" s="283">
        <v>495.78100000000001</v>
      </c>
      <c r="F51" s="283">
        <v>887.53599999999994</v>
      </c>
      <c r="G51" s="283">
        <v>961.49800000000005</v>
      </c>
      <c r="H51" s="261">
        <v>1969.047</v>
      </c>
      <c r="I51" s="262">
        <v>1849.0340000000001</v>
      </c>
      <c r="J51" s="259">
        <v>3818.0810000000001</v>
      </c>
    </row>
    <row r="52" spans="1:10" x14ac:dyDescent="0.2">
      <c r="A52" s="68" t="s">
        <v>75</v>
      </c>
      <c r="B52" s="346">
        <v>117.714</v>
      </c>
      <c r="C52" s="346">
        <v>280.15100000000001</v>
      </c>
      <c r="D52" s="346">
        <v>278.59199999999998</v>
      </c>
      <c r="E52" s="346">
        <v>634.08699999999999</v>
      </c>
      <c r="F52" s="346">
        <v>964.91399999999999</v>
      </c>
      <c r="G52" s="346">
        <v>2884.5050000000001</v>
      </c>
      <c r="H52" s="263">
        <v>1310.5440000000001</v>
      </c>
      <c r="I52" s="264">
        <v>3849.4189999999999</v>
      </c>
      <c r="J52" s="260">
        <v>5159.9629999999997</v>
      </c>
    </row>
    <row r="53" spans="1:10" x14ac:dyDescent="0.2">
      <c r="A53" s="347" t="s">
        <v>110</v>
      </c>
      <c r="B53" s="283" t="s">
        <v>84</v>
      </c>
      <c r="C53" s="283">
        <v>460.77499999999998</v>
      </c>
      <c r="D53" s="283">
        <v>345.54599999999999</v>
      </c>
      <c r="E53" s="283">
        <v>460.76799999999997</v>
      </c>
      <c r="F53" s="283">
        <v>2128.5909999999999</v>
      </c>
      <c r="G53" s="283">
        <v>8899.8240000000005</v>
      </c>
      <c r="H53" s="261">
        <v>1267.0889999999999</v>
      </c>
      <c r="I53" s="262">
        <v>11028.415000000001</v>
      </c>
      <c r="J53" s="259">
        <v>12295.504000000001</v>
      </c>
    </row>
    <row r="54" spans="1:10" x14ac:dyDescent="0.2">
      <c r="A54" s="16" t="s">
        <v>176</v>
      </c>
      <c r="B54" s="346">
        <f t="shared" ref="B54:J54" si="2">SUM(B41:B53)</f>
        <v>3160.962</v>
      </c>
      <c r="C54" s="346">
        <f t="shared" si="2"/>
        <v>9378.0119999999988</v>
      </c>
      <c r="D54" s="346">
        <f t="shared" si="2"/>
        <v>7601.6679999999997</v>
      </c>
      <c r="E54" s="346">
        <f t="shared" si="2"/>
        <v>9911.737000000001</v>
      </c>
      <c r="F54" s="346">
        <f t="shared" si="2"/>
        <v>15471.222</v>
      </c>
      <c r="G54" s="346">
        <f t="shared" si="2"/>
        <v>20323.058000000001</v>
      </c>
      <c r="H54" s="263">
        <f t="shared" si="2"/>
        <v>30052.379000000004</v>
      </c>
      <c r="I54" s="264">
        <f t="shared" si="2"/>
        <v>35794.28</v>
      </c>
      <c r="J54" s="260">
        <f t="shared" si="2"/>
        <v>65846.659</v>
      </c>
    </row>
    <row r="55" spans="1:10" ht="14.25" x14ac:dyDescent="0.2">
      <c r="A55" s="214" t="s">
        <v>542</v>
      </c>
      <c r="B55" s="283">
        <v>18.143000000000001</v>
      </c>
      <c r="C55" s="283" t="s">
        <v>84</v>
      </c>
      <c r="D55" s="283">
        <v>92.921999999999997</v>
      </c>
      <c r="E55" s="283">
        <v>577.38400000000001</v>
      </c>
      <c r="F55" s="283">
        <v>1482.4970000000001</v>
      </c>
      <c r="G55" s="283" t="s">
        <v>84</v>
      </c>
      <c r="H55" s="261">
        <v>688.44899999999996</v>
      </c>
      <c r="I55" s="262">
        <v>1482.4970000000001</v>
      </c>
      <c r="J55" s="259">
        <v>2170.9459999999999</v>
      </c>
    </row>
    <row r="56" spans="1:10" x14ac:dyDescent="0.2">
      <c r="A56" s="68" t="s">
        <v>536</v>
      </c>
      <c r="B56" s="346">
        <v>10.993</v>
      </c>
      <c r="C56" s="346" t="s">
        <v>84</v>
      </c>
      <c r="D56" s="346" t="s">
        <v>84</v>
      </c>
      <c r="E56" s="346">
        <v>283.65899999999999</v>
      </c>
      <c r="F56" s="346">
        <v>101.501</v>
      </c>
      <c r="G56" s="346" t="s">
        <v>84</v>
      </c>
      <c r="H56" s="685">
        <v>294.65199999999999</v>
      </c>
      <c r="I56" s="685">
        <v>101.501</v>
      </c>
      <c r="J56" s="685">
        <v>396.15300000000002</v>
      </c>
    </row>
    <row r="57" spans="1:10" x14ac:dyDescent="0.2">
      <c r="A57" s="679" t="s">
        <v>537</v>
      </c>
      <c r="B57" s="680" t="s">
        <v>84</v>
      </c>
      <c r="C57" s="680" t="s">
        <v>84</v>
      </c>
      <c r="D57" s="680" t="s">
        <v>84</v>
      </c>
      <c r="E57" s="680" t="s">
        <v>84</v>
      </c>
      <c r="F57" s="680">
        <v>377.71100000000001</v>
      </c>
      <c r="G57" s="680" t="s">
        <v>84</v>
      </c>
      <c r="H57" s="686" t="s">
        <v>84</v>
      </c>
      <c r="I57" s="686">
        <v>377.71100000000001</v>
      </c>
      <c r="J57" s="686">
        <v>377.71100000000001</v>
      </c>
    </row>
    <row r="58" spans="1:10" x14ac:dyDescent="0.2">
      <c r="A58" s="68" t="s">
        <v>538</v>
      </c>
      <c r="B58" s="346">
        <v>7.15</v>
      </c>
      <c r="C58" s="346" t="s">
        <v>84</v>
      </c>
      <c r="D58" s="346">
        <v>30.937999999999999</v>
      </c>
      <c r="E58" s="346">
        <v>92.813999999999993</v>
      </c>
      <c r="F58" s="346">
        <v>140.22200000000001</v>
      </c>
      <c r="G58" s="346" t="s">
        <v>84</v>
      </c>
      <c r="H58" s="685">
        <v>130.90199999999999</v>
      </c>
      <c r="I58" s="685">
        <v>140.22200000000001</v>
      </c>
      <c r="J58" s="685">
        <v>271.12400000000002</v>
      </c>
    </row>
    <row r="59" spans="1:10" x14ac:dyDescent="0.2">
      <c r="A59" s="679" t="s">
        <v>539</v>
      </c>
      <c r="B59" s="680" t="s">
        <v>84</v>
      </c>
      <c r="C59" s="680" t="s">
        <v>84</v>
      </c>
      <c r="D59" s="680" t="s">
        <v>84</v>
      </c>
      <c r="E59" s="680" t="s">
        <v>84</v>
      </c>
      <c r="F59" s="680">
        <v>863.06299999999999</v>
      </c>
      <c r="G59" s="680" t="s">
        <v>84</v>
      </c>
      <c r="H59" s="686" t="s">
        <v>84</v>
      </c>
      <c r="I59" s="686">
        <v>863.06299999999999</v>
      </c>
      <c r="J59" s="686">
        <v>863.06299999999999</v>
      </c>
    </row>
    <row r="60" spans="1:10" x14ac:dyDescent="0.2">
      <c r="A60" s="68" t="s">
        <v>540</v>
      </c>
      <c r="B60" s="346" t="s">
        <v>84</v>
      </c>
      <c r="C60" s="346" t="s">
        <v>84</v>
      </c>
      <c r="D60" s="346">
        <v>61.984000000000002</v>
      </c>
      <c r="E60" s="346">
        <v>200.911</v>
      </c>
      <c r="F60" s="346" t="s">
        <v>84</v>
      </c>
      <c r="G60" s="346" t="s">
        <v>84</v>
      </c>
      <c r="H60" s="685">
        <v>262.89499999999998</v>
      </c>
      <c r="I60" s="685" t="s">
        <v>84</v>
      </c>
      <c r="J60" s="685">
        <v>262.89499999999998</v>
      </c>
    </row>
    <row r="61" spans="1:10" x14ac:dyDescent="0.2">
      <c r="A61" s="681" t="s">
        <v>57</v>
      </c>
      <c r="B61" s="682">
        <f t="shared" ref="B61:J61" si="3">SUM(B54:B55)</f>
        <v>3179.105</v>
      </c>
      <c r="C61" s="682">
        <f t="shared" si="3"/>
        <v>9378.0119999999988</v>
      </c>
      <c r="D61" s="682">
        <f t="shared" si="3"/>
        <v>7694.5899999999992</v>
      </c>
      <c r="E61" s="682">
        <f t="shared" si="3"/>
        <v>10489.121000000001</v>
      </c>
      <c r="F61" s="682">
        <f t="shared" si="3"/>
        <v>16953.719000000001</v>
      </c>
      <c r="G61" s="682">
        <f t="shared" si="3"/>
        <v>20323.058000000001</v>
      </c>
      <c r="H61" s="683">
        <f t="shared" si="3"/>
        <v>30740.828000000005</v>
      </c>
      <c r="I61" s="687">
        <f t="shared" si="3"/>
        <v>37276.777000000002</v>
      </c>
      <c r="J61" s="683">
        <f t="shared" si="3"/>
        <v>68017.604999999996</v>
      </c>
    </row>
    <row r="62" spans="1:10" ht="12.75" customHeight="1" x14ac:dyDescent="0.2">
      <c r="A62" s="8" t="s">
        <v>277</v>
      </c>
    </row>
    <row r="63" spans="1:10" ht="12.75" customHeight="1" x14ac:dyDescent="0.2">
      <c r="A63" s="8" t="s">
        <v>693</v>
      </c>
    </row>
    <row r="64" spans="1:10" x14ac:dyDescent="0.2">
      <c r="A64" s="171" t="s">
        <v>690</v>
      </c>
      <c r="B64" s="3"/>
      <c r="D64" s="163"/>
    </row>
    <row r="66" spans="1:10" ht="18.75" customHeight="1" x14ac:dyDescent="0.25">
      <c r="A66" s="9" t="s">
        <v>688</v>
      </c>
    </row>
    <row r="67" spans="1:10" ht="12.75" customHeight="1" x14ac:dyDescent="0.2">
      <c r="A67" s="200" t="s">
        <v>210</v>
      </c>
    </row>
    <row r="68" spans="1:10" ht="12.75" customHeight="1" x14ac:dyDescent="0.2">
      <c r="A68" s="1"/>
      <c r="B68" s="1"/>
      <c r="C68" s="1"/>
      <c r="D68" s="1"/>
      <c r="E68" s="1"/>
      <c r="F68" s="1"/>
      <c r="G68" s="2"/>
      <c r="H68" s="2"/>
      <c r="I68" s="1"/>
      <c r="J68" s="2"/>
    </row>
    <row r="69" spans="1:10" ht="12.75" customHeight="1" x14ac:dyDescent="0.2">
      <c r="A69" s="3"/>
      <c r="B69" s="10" t="s">
        <v>34</v>
      </c>
      <c r="C69" s="176" t="s">
        <v>533</v>
      </c>
      <c r="D69" s="176" t="s">
        <v>535</v>
      </c>
      <c r="E69" s="177" t="s">
        <v>97</v>
      </c>
      <c r="F69" s="177" t="s">
        <v>278</v>
      </c>
      <c r="G69" s="178">
        <v>300000</v>
      </c>
      <c r="H69" s="184" t="s">
        <v>114</v>
      </c>
      <c r="I69" s="181" t="s">
        <v>114</v>
      </c>
      <c r="J69" s="186" t="s">
        <v>115</v>
      </c>
    </row>
    <row r="70" spans="1:10" ht="12.75" customHeight="1" x14ac:dyDescent="0.2">
      <c r="A70" s="183" t="s">
        <v>113</v>
      </c>
      <c r="B70" s="176" t="s">
        <v>532</v>
      </c>
      <c r="C70" s="10" t="s">
        <v>35</v>
      </c>
      <c r="D70" s="10" t="s">
        <v>35</v>
      </c>
      <c r="E70" s="177" t="s">
        <v>35</v>
      </c>
      <c r="F70" s="177" t="s">
        <v>35</v>
      </c>
      <c r="G70" s="179" t="s">
        <v>36</v>
      </c>
      <c r="H70" s="184" t="s">
        <v>273</v>
      </c>
      <c r="I70" s="181" t="s">
        <v>274</v>
      </c>
      <c r="J70" s="185" t="s">
        <v>92</v>
      </c>
    </row>
    <row r="71" spans="1:10" ht="12.75" customHeight="1" x14ac:dyDescent="0.2">
      <c r="A71" s="3"/>
      <c r="B71" s="10" t="s">
        <v>36</v>
      </c>
      <c r="C71" s="176" t="s">
        <v>534</v>
      </c>
      <c r="D71" s="176" t="s">
        <v>99</v>
      </c>
      <c r="E71" s="177" t="s">
        <v>100</v>
      </c>
      <c r="F71" s="177" t="s">
        <v>279</v>
      </c>
      <c r="G71" s="179" t="s">
        <v>101</v>
      </c>
      <c r="H71" s="184" t="s">
        <v>280</v>
      </c>
      <c r="I71" s="181" t="s">
        <v>281</v>
      </c>
      <c r="J71" s="185" t="s">
        <v>276</v>
      </c>
    </row>
    <row r="72" spans="1:10" ht="12.75" customHeight="1" x14ac:dyDescent="0.2">
      <c r="A72" s="200" t="s">
        <v>623</v>
      </c>
      <c r="B72" s="4"/>
      <c r="C72" s="4"/>
      <c r="D72" s="4"/>
      <c r="E72" s="4"/>
      <c r="F72" s="4"/>
      <c r="G72" s="5"/>
      <c r="H72" s="5"/>
      <c r="I72" s="4"/>
      <c r="J72" s="5"/>
    </row>
    <row r="73" spans="1:10" ht="12.75" customHeight="1" x14ac:dyDescent="0.2">
      <c r="A73" s="180" t="s">
        <v>102</v>
      </c>
      <c r="B73" s="411">
        <f t="shared" ref="B73:J73" si="4">IF(B8&lt;&gt;"-",B41*1000/B8,"-")</f>
        <v>9215.3584905660373</v>
      </c>
      <c r="C73" s="283">
        <f t="shared" si="4"/>
        <v>21348.021739130436</v>
      </c>
      <c r="D73" s="283">
        <f t="shared" si="4"/>
        <v>39695.481481481482</v>
      </c>
      <c r="E73" s="283">
        <f t="shared" si="4"/>
        <v>71843.423076923078</v>
      </c>
      <c r="F73" s="283">
        <f t="shared" si="4"/>
        <v>159310.66666666666</v>
      </c>
      <c r="G73" s="283">
        <f t="shared" si="4"/>
        <v>754188.66666666663</v>
      </c>
      <c r="H73" s="261">
        <f t="shared" si="4"/>
        <v>29014.013157894737</v>
      </c>
      <c r="I73" s="262">
        <f t="shared" si="4"/>
        <v>308030.16666666669</v>
      </c>
      <c r="J73" s="259">
        <f t="shared" si="4"/>
        <v>49429.829268292684</v>
      </c>
    </row>
    <row r="74" spans="1:10" ht="12.75" customHeight="1" x14ac:dyDescent="0.2">
      <c r="A74" s="68" t="s">
        <v>103</v>
      </c>
      <c r="B74" s="346">
        <f t="shared" ref="B74:J74" si="5">IF(B9&lt;&gt;"-",B42*1000/B9,"-")</f>
        <v>9235.8653846153848</v>
      </c>
      <c r="C74" s="346">
        <f t="shared" si="5"/>
        <v>20641.232558139534</v>
      </c>
      <c r="D74" s="346">
        <f t="shared" si="5"/>
        <v>35802.5</v>
      </c>
      <c r="E74" s="346">
        <f t="shared" si="5"/>
        <v>68957.857142857145</v>
      </c>
      <c r="F74" s="346">
        <f t="shared" si="5"/>
        <v>164640.79999999999</v>
      </c>
      <c r="G74" s="346" t="str">
        <f t="shared" si="5"/>
        <v>-</v>
      </c>
      <c r="H74" s="263">
        <f t="shared" si="5"/>
        <v>19123.685185185186</v>
      </c>
      <c r="I74" s="264">
        <f t="shared" si="5"/>
        <v>164640.79999999999</v>
      </c>
      <c r="J74" s="260">
        <f t="shared" si="5"/>
        <v>25562.495575221237</v>
      </c>
    </row>
    <row r="75" spans="1:10" ht="12.75" customHeight="1" x14ac:dyDescent="0.2">
      <c r="A75" s="180" t="s">
        <v>41</v>
      </c>
      <c r="B75" s="283">
        <f t="shared" ref="B75:J75" si="6">IF(B10&lt;&gt;"-",B43*1000/B10,"-")</f>
        <v>6802</v>
      </c>
      <c r="C75" s="283">
        <f t="shared" si="6"/>
        <v>22830.863636363636</v>
      </c>
      <c r="D75" s="283">
        <f t="shared" si="6"/>
        <v>39689.4375</v>
      </c>
      <c r="E75" s="283">
        <f t="shared" si="6"/>
        <v>71231.333333333328</v>
      </c>
      <c r="F75" s="283">
        <f t="shared" si="6"/>
        <v>159849</v>
      </c>
      <c r="G75" s="283">
        <f t="shared" si="6"/>
        <v>456784</v>
      </c>
      <c r="H75" s="261">
        <f t="shared" si="6"/>
        <v>38570.961538461539</v>
      </c>
      <c r="I75" s="262">
        <f t="shared" si="6"/>
        <v>202268.28571428571</v>
      </c>
      <c r="J75" s="259">
        <f t="shared" si="6"/>
        <v>57992.677966101692</v>
      </c>
    </row>
    <row r="76" spans="1:10" ht="12.75" customHeight="1" x14ac:dyDescent="0.2">
      <c r="A76" s="68" t="s">
        <v>104</v>
      </c>
      <c r="B76" s="346">
        <f t="shared" ref="B76:J76" si="7">IF(B11&lt;&gt;"-",B44*1000/B11,"-")</f>
        <v>8838.4666666666672</v>
      </c>
      <c r="C76" s="346">
        <f t="shared" si="7"/>
        <v>21709.758620689656</v>
      </c>
      <c r="D76" s="346">
        <f t="shared" si="7"/>
        <v>42403.111111111109</v>
      </c>
      <c r="E76" s="346">
        <f t="shared" si="7"/>
        <v>60459.199999999997</v>
      </c>
      <c r="F76" s="346">
        <f t="shared" si="7"/>
        <v>177096.83333333334</v>
      </c>
      <c r="G76" s="346" t="str">
        <f t="shared" si="7"/>
        <v>-</v>
      </c>
      <c r="H76" s="263">
        <f t="shared" si="7"/>
        <v>21625.493150684932</v>
      </c>
      <c r="I76" s="264">
        <f t="shared" si="7"/>
        <v>177096.83333333334</v>
      </c>
      <c r="J76" s="260">
        <f t="shared" si="7"/>
        <v>33433.443037974685</v>
      </c>
    </row>
    <row r="77" spans="1:10" ht="12.75" customHeight="1" x14ac:dyDescent="0.2">
      <c r="A77" s="180" t="s">
        <v>44</v>
      </c>
      <c r="B77" s="283">
        <f t="shared" ref="B77:J77" si="8">IF(B12&lt;&gt;"-",B45*1000/B12,"-")</f>
        <v>9717.9333333333325</v>
      </c>
      <c r="C77" s="283">
        <f t="shared" si="8"/>
        <v>22821</v>
      </c>
      <c r="D77" s="283" t="str">
        <f t="shared" si="8"/>
        <v>-</v>
      </c>
      <c r="E77" s="283">
        <f t="shared" si="8"/>
        <v>74411</v>
      </c>
      <c r="F77" s="283" t="str">
        <f t="shared" si="8"/>
        <v>-</v>
      </c>
      <c r="G77" s="283" t="str">
        <f t="shared" si="8"/>
        <v>-</v>
      </c>
      <c r="H77" s="261">
        <f t="shared" si="8"/>
        <v>17907</v>
      </c>
      <c r="I77" s="262" t="str">
        <f t="shared" si="8"/>
        <v>-</v>
      </c>
      <c r="J77" s="259">
        <f t="shared" si="8"/>
        <v>17907</v>
      </c>
    </row>
    <row r="78" spans="1:10" ht="12.75" customHeight="1" x14ac:dyDescent="0.2">
      <c r="A78" s="68" t="s">
        <v>105</v>
      </c>
      <c r="B78" s="346">
        <f t="shared" ref="B78:J78" si="9">IF(B13&lt;&gt;"-",B46*1000/B13,"-")</f>
        <v>9529.0476190476184</v>
      </c>
      <c r="C78" s="346">
        <f t="shared" si="9"/>
        <v>20876.316666666666</v>
      </c>
      <c r="D78" s="346">
        <f t="shared" si="9"/>
        <v>39116.833333333336</v>
      </c>
      <c r="E78" s="346">
        <f t="shared" si="9"/>
        <v>69368</v>
      </c>
      <c r="F78" s="346">
        <f t="shared" si="9"/>
        <v>185019.28571428571</v>
      </c>
      <c r="G78" s="346">
        <f t="shared" si="9"/>
        <v>399707</v>
      </c>
      <c r="H78" s="263">
        <f t="shared" si="9"/>
        <v>25448.25</v>
      </c>
      <c r="I78" s="264">
        <f t="shared" si="9"/>
        <v>232727.66666666666</v>
      </c>
      <c r="J78" s="260">
        <f t="shared" si="9"/>
        <v>37968.483221476512</v>
      </c>
    </row>
    <row r="79" spans="1:10" ht="12.75" customHeight="1" x14ac:dyDescent="0.2">
      <c r="A79" s="180" t="s">
        <v>106</v>
      </c>
      <c r="B79" s="283">
        <f t="shared" ref="B79:J79" si="10">IF(B14&lt;&gt;"-",B47*1000/B14,"-")</f>
        <v>8320</v>
      </c>
      <c r="C79" s="283">
        <f t="shared" si="10"/>
        <v>22348.771428571428</v>
      </c>
      <c r="D79" s="283">
        <f t="shared" si="10"/>
        <v>36697.449999999997</v>
      </c>
      <c r="E79" s="283">
        <f t="shared" si="10"/>
        <v>68614.266666666663</v>
      </c>
      <c r="F79" s="283">
        <f t="shared" si="10"/>
        <v>154428.66666666666</v>
      </c>
      <c r="G79" s="283">
        <f t="shared" si="10"/>
        <v>1181692</v>
      </c>
      <c r="H79" s="261">
        <f t="shared" si="10"/>
        <v>34846.62162162162</v>
      </c>
      <c r="I79" s="262">
        <f t="shared" si="10"/>
        <v>218632.625</v>
      </c>
      <c r="J79" s="259">
        <f t="shared" si="10"/>
        <v>67519.688888888893</v>
      </c>
    </row>
    <row r="80" spans="1:10" ht="12.75" customHeight="1" x14ac:dyDescent="0.2">
      <c r="A80" s="68" t="s">
        <v>107</v>
      </c>
      <c r="B80" s="346">
        <f t="shared" ref="B80:J80" si="11">IF(B15&lt;&gt;"-",B48*1000/B15,"-")</f>
        <v>9790.2000000000007</v>
      </c>
      <c r="C80" s="346">
        <f t="shared" si="11"/>
        <v>22572.172413793105</v>
      </c>
      <c r="D80" s="346">
        <f t="shared" si="11"/>
        <v>38197</v>
      </c>
      <c r="E80" s="346">
        <f t="shared" si="11"/>
        <v>68644.800000000003</v>
      </c>
      <c r="F80" s="346">
        <f t="shared" si="11"/>
        <v>189738.6</v>
      </c>
      <c r="G80" s="346">
        <f t="shared" si="11"/>
        <v>497180</v>
      </c>
      <c r="H80" s="263">
        <f t="shared" si="11"/>
        <v>31328.5873015873</v>
      </c>
      <c r="I80" s="264">
        <f t="shared" si="11"/>
        <v>240978.83333333334</v>
      </c>
      <c r="J80" s="260">
        <f t="shared" si="11"/>
        <v>49559.043478260872</v>
      </c>
    </row>
    <row r="81" spans="1:10" ht="12.75" customHeight="1" x14ac:dyDescent="0.2">
      <c r="A81" s="180" t="s">
        <v>108</v>
      </c>
      <c r="B81" s="283">
        <f t="shared" ref="B81:J81" si="12">IF(B16&lt;&gt;"-",B49*1000/B16,"-")</f>
        <v>10184.32</v>
      </c>
      <c r="C81" s="283">
        <f t="shared" si="12"/>
        <v>21170.345454545455</v>
      </c>
      <c r="D81" s="283">
        <f t="shared" si="12"/>
        <v>36836.63636363636</v>
      </c>
      <c r="E81" s="283">
        <f t="shared" si="12"/>
        <v>69721.111111111109</v>
      </c>
      <c r="F81" s="283">
        <f t="shared" si="12"/>
        <v>154517.75</v>
      </c>
      <c r="G81" s="283">
        <f t="shared" si="12"/>
        <v>560026</v>
      </c>
      <c r="H81" s="261">
        <f t="shared" si="12"/>
        <v>25786.006896551724</v>
      </c>
      <c r="I81" s="262">
        <f t="shared" si="12"/>
        <v>235619.4</v>
      </c>
      <c r="J81" s="259">
        <f t="shared" si="12"/>
        <v>39323.645161290326</v>
      </c>
    </row>
    <row r="82" spans="1:10" ht="12.75" customHeight="1" x14ac:dyDescent="0.2">
      <c r="A82" s="68" t="s">
        <v>109</v>
      </c>
      <c r="B82" s="346">
        <f t="shared" ref="B82:J82" si="13">IF(B17&lt;&gt;"-",B50*1000/B17,"-")</f>
        <v>8611.573529411764</v>
      </c>
      <c r="C82" s="346">
        <f t="shared" si="13"/>
        <v>21622.020408163266</v>
      </c>
      <c r="D82" s="346">
        <f t="shared" si="13"/>
        <v>38421.956521739128</v>
      </c>
      <c r="E82" s="346">
        <f t="shared" si="13"/>
        <v>72277.899999999994</v>
      </c>
      <c r="F82" s="346">
        <f t="shared" si="13"/>
        <v>157234</v>
      </c>
      <c r="G82" s="346">
        <f t="shared" si="13"/>
        <v>629771.5</v>
      </c>
      <c r="H82" s="263">
        <f t="shared" si="13"/>
        <v>21677</v>
      </c>
      <c r="I82" s="264">
        <f t="shared" si="13"/>
        <v>243149.90909090909</v>
      </c>
      <c r="J82" s="260">
        <f t="shared" si="13"/>
        <v>36808.689440993789</v>
      </c>
    </row>
    <row r="83" spans="1:10" ht="12.75" customHeight="1" x14ac:dyDescent="0.2">
      <c r="A83" s="180" t="s">
        <v>53</v>
      </c>
      <c r="B83" s="283">
        <f t="shared" ref="B83:J83" si="14">IF(B18&lt;&gt;"-",B51*1000/B18,"-")</f>
        <v>11918.5</v>
      </c>
      <c r="C83" s="283">
        <f t="shared" si="14"/>
        <v>22559.1</v>
      </c>
      <c r="D83" s="283">
        <f t="shared" si="14"/>
        <v>38632.800000000003</v>
      </c>
      <c r="E83" s="283">
        <f t="shared" si="14"/>
        <v>61972.625</v>
      </c>
      <c r="F83" s="283">
        <f t="shared" si="14"/>
        <v>126790.85714285714</v>
      </c>
      <c r="G83" s="283">
        <f t="shared" si="14"/>
        <v>480749</v>
      </c>
      <c r="H83" s="261">
        <f t="shared" si="14"/>
        <v>32817.449999999997</v>
      </c>
      <c r="I83" s="262">
        <f t="shared" si="14"/>
        <v>205448.22222222222</v>
      </c>
      <c r="J83" s="259">
        <f t="shared" si="14"/>
        <v>55334.507246376808</v>
      </c>
    </row>
    <row r="84" spans="1:10" ht="12.75" customHeight="1" x14ac:dyDescent="0.2">
      <c r="A84" s="68" t="s">
        <v>75</v>
      </c>
      <c r="B84" s="346">
        <f t="shared" ref="B84:J84" si="15">IF(B19&lt;&gt;"-",B52*1000/B19,"-")</f>
        <v>9054.9230769230762</v>
      </c>
      <c r="C84" s="346">
        <f t="shared" si="15"/>
        <v>23345.916666666668</v>
      </c>
      <c r="D84" s="346">
        <f t="shared" si="15"/>
        <v>39798.857142857145</v>
      </c>
      <c r="E84" s="346">
        <f t="shared" si="15"/>
        <v>63408.7</v>
      </c>
      <c r="F84" s="346">
        <f t="shared" si="15"/>
        <v>137844.85714285713</v>
      </c>
      <c r="G84" s="346">
        <f t="shared" si="15"/>
        <v>961501.66666666663</v>
      </c>
      <c r="H84" s="263">
        <f t="shared" si="15"/>
        <v>31203.428571428572</v>
      </c>
      <c r="I84" s="264">
        <f t="shared" si="15"/>
        <v>384941.9</v>
      </c>
      <c r="J84" s="260">
        <f t="shared" si="15"/>
        <v>99230.057692307688</v>
      </c>
    </row>
    <row r="85" spans="1:10" ht="12.75" customHeight="1" x14ac:dyDescent="0.2">
      <c r="A85" s="347" t="s">
        <v>110</v>
      </c>
      <c r="B85" s="283" t="str">
        <f t="shared" ref="B85:J85" si="16">IF(B20&lt;&gt;"-",B53*1000/B20,"-")</f>
        <v>-</v>
      </c>
      <c r="C85" s="283">
        <f t="shared" si="16"/>
        <v>24251.315789473683</v>
      </c>
      <c r="D85" s="283">
        <f t="shared" si="16"/>
        <v>38394</v>
      </c>
      <c r="E85" s="283">
        <f t="shared" si="16"/>
        <v>65824</v>
      </c>
      <c r="F85" s="283">
        <f t="shared" si="16"/>
        <v>193508.27272727274</v>
      </c>
      <c r="G85" s="283">
        <f t="shared" si="16"/>
        <v>1483304</v>
      </c>
      <c r="H85" s="261">
        <f t="shared" si="16"/>
        <v>36202.542857142857</v>
      </c>
      <c r="I85" s="262">
        <f t="shared" si="16"/>
        <v>648730.29411764711</v>
      </c>
      <c r="J85" s="259">
        <f t="shared" si="16"/>
        <v>236452</v>
      </c>
    </row>
    <row r="86" spans="1:10" ht="12.75" customHeight="1" x14ac:dyDescent="0.2">
      <c r="A86" s="16" t="s">
        <v>176</v>
      </c>
      <c r="B86" s="346">
        <f t="shared" ref="B86:J86" si="17">IF(B21&lt;&gt;"-",B54*1000/B21,"-")</f>
        <v>9269.6832844574783</v>
      </c>
      <c r="C86" s="346">
        <f t="shared" si="17"/>
        <v>21758.72853828306</v>
      </c>
      <c r="D86" s="346">
        <f t="shared" si="17"/>
        <v>38587.147208121831</v>
      </c>
      <c r="E86" s="346">
        <f t="shared" si="17"/>
        <v>68831.506944444453</v>
      </c>
      <c r="F86" s="346">
        <f t="shared" si="17"/>
        <v>162854.96842105262</v>
      </c>
      <c r="G86" s="346">
        <f t="shared" si="17"/>
        <v>883611.21739130432</v>
      </c>
      <c r="H86" s="263">
        <f t="shared" si="17"/>
        <v>27001.238993710696</v>
      </c>
      <c r="I86" s="264">
        <f t="shared" si="17"/>
        <v>303341.35593220341</v>
      </c>
      <c r="J86" s="260">
        <f t="shared" si="17"/>
        <v>53490.380991064172</v>
      </c>
    </row>
    <row r="87" spans="1:10" ht="12.75" customHeight="1" x14ac:dyDescent="0.2">
      <c r="A87" s="214" t="s">
        <v>543</v>
      </c>
      <c r="B87" s="283">
        <f t="shared" ref="B87:J87" si="18">IF(B22&lt;&gt;"-",B55*1000/B22,"-")</f>
        <v>9071.5</v>
      </c>
      <c r="C87" s="283" t="str">
        <f t="shared" si="18"/>
        <v>-</v>
      </c>
      <c r="D87" s="283">
        <f t="shared" si="18"/>
        <v>30974</v>
      </c>
      <c r="E87" s="283">
        <f t="shared" si="18"/>
        <v>72173</v>
      </c>
      <c r="F87" s="283">
        <f t="shared" si="18"/>
        <v>148249.70000000001</v>
      </c>
      <c r="G87" s="283" t="str">
        <f t="shared" si="18"/>
        <v>-</v>
      </c>
      <c r="H87" s="261">
        <f t="shared" si="18"/>
        <v>52957.615384615383</v>
      </c>
      <c r="I87" s="262">
        <f t="shared" si="18"/>
        <v>148249.70000000001</v>
      </c>
      <c r="J87" s="259">
        <f t="shared" si="18"/>
        <v>94388.956521739135</v>
      </c>
    </row>
    <row r="88" spans="1:10" ht="12.75" customHeight="1" x14ac:dyDescent="0.2">
      <c r="A88" s="68" t="s">
        <v>536</v>
      </c>
      <c r="B88" s="346">
        <f t="shared" ref="B88:J88" si="19">IF(B23&lt;&gt;"-",B56*1000/B23,"-")</f>
        <v>10993</v>
      </c>
      <c r="C88" s="346" t="str">
        <f t="shared" si="19"/>
        <v>-</v>
      </c>
      <c r="D88" s="346" t="str">
        <f t="shared" si="19"/>
        <v>-</v>
      </c>
      <c r="E88" s="346">
        <f t="shared" si="19"/>
        <v>70914.75</v>
      </c>
      <c r="F88" s="346">
        <f t="shared" si="19"/>
        <v>101501</v>
      </c>
      <c r="G88" s="346" t="str">
        <f t="shared" si="19"/>
        <v>-</v>
      </c>
      <c r="H88" s="685">
        <f t="shared" si="19"/>
        <v>58930.400000000001</v>
      </c>
      <c r="I88" s="685">
        <f t="shared" si="19"/>
        <v>101501</v>
      </c>
      <c r="J88" s="685">
        <f t="shared" si="19"/>
        <v>66025.5</v>
      </c>
    </row>
    <row r="89" spans="1:10" ht="12.75" customHeight="1" x14ac:dyDescent="0.2">
      <c r="A89" s="679" t="s">
        <v>537</v>
      </c>
      <c r="B89" s="680" t="str">
        <f t="shared" ref="B89:J89" si="20">IF(B24&lt;&gt;"-",B57*1000/B24,"-")</f>
        <v>-</v>
      </c>
      <c r="C89" s="680" t="str">
        <f t="shared" si="20"/>
        <v>-</v>
      </c>
      <c r="D89" s="680" t="str">
        <f t="shared" si="20"/>
        <v>-</v>
      </c>
      <c r="E89" s="680" t="str">
        <f t="shared" si="20"/>
        <v>-</v>
      </c>
      <c r="F89" s="680">
        <f t="shared" si="20"/>
        <v>125903.66666666667</v>
      </c>
      <c r="G89" s="680" t="str">
        <f t="shared" si="20"/>
        <v>-</v>
      </c>
      <c r="H89" s="686" t="str">
        <f t="shared" si="20"/>
        <v>-</v>
      </c>
      <c r="I89" s="686">
        <f t="shared" si="20"/>
        <v>125903.66666666667</v>
      </c>
      <c r="J89" s="686">
        <f t="shared" si="20"/>
        <v>125903.66666666667</v>
      </c>
    </row>
    <row r="90" spans="1:10" ht="12.75" customHeight="1" x14ac:dyDescent="0.2">
      <c r="A90" s="68" t="s">
        <v>538</v>
      </c>
      <c r="B90" s="346">
        <f t="shared" ref="B90:J90" si="21">IF(B25&lt;&gt;"-",B58*1000/B25,"-")</f>
        <v>7150</v>
      </c>
      <c r="C90" s="346" t="str">
        <f t="shared" si="21"/>
        <v>-</v>
      </c>
      <c r="D90" s="346">
        <f t="shared" si="21"/>
        <v>30938</v>
      </c>
      <c r="E90" s="346">
        <f t="shared" si="21"/>
        <v>92814</v>
      </c>
      <c r="F90" s="346">
        <f t="shared" si="21"/>
        <v>140222</v>
      </c>
      <c r="G90" s="346" t="str">
        <f t="shared" si="21"/>
        <v>-</v>
      </c>
      <c r="H90" s="685">
        <f t="shared" si="21"/>
        <v>43633.999999999993</v>
      </c>
      <c r="I90" s="685">
        <f t="shared" si="21"/>
        <v>140222</v>
      </c>
      <c r="J90" s="685">
        <f t="shared" si="21"/>
        <v>67781</v>
      </c>
    </row>
    <row r="91" spans="1:10" ht="12.75" customHeight="1" x14ac:dyDescent="0.2">
      <c r="A91" s="679" t="s">
        <v>539</v>
      </c>
      <c r="B91" s="680" t="str">
        <f t="shared" ref="B91:J91" si="22">IF(B26&lt;&gt;"-",B59*1000/B26,"-")</f>
        <v>-</v>
      </c>
      <c r="C91" s="680" t="str">
        <f t="shared" si="22"/>
        <v>-</v>
      </c>
      <c r="D91" s="680" t="str">
        <f t="shared" si="22"/>
        <v>-</v>
      </c>
      <c r="E91" s="680" t="str">
        <f t="shared" si="22"/>
        <v>-</v>
      </c>
      <c r="F91" s="680">
        <f t="shared" si="22"/>
        <v>172612.6</v>
      </c>
      <c r="G91" s="680" t="str">
        <f t="shared" si="22"/>
        <v>-</v>
      </c>
      <c r="H91" s="686" t="str">
        <f t="shared" si="22"/>
        <v>-</v>
      </c>
      <c r="I91" s="686">
        <f t="shared" si="22"/>
        <v>172612.6</v>
      </c>
      <c r="J91" s="686">
        <f t="shared" si="22"/>
        <v>172612.6</v>
      </c>
    </row>
    <row r="92" spans="1:10" ht="12.75" customHeight="1" x14ac:dyDescent="0.2">
      <c r="A92" s="68" t="s">
        <v>540</v>
      </c>
      <c r="B92" s="346" t="str">
        <f t="shared" ref="B92:J92" si="23">IF(B27&lt;&gt;"-",B60*1000/B27,"-")</f>
        <v>-</v>
      </c>
      <c r="C92" s="346" t="str">
        <f t="shared" si="23"/>
        <v>-</v>
      </c>
      <c r="D92" s="346">
        <f t="shared" si="23"/>
        <v>30992</v>
      </c>
      <c r="E92" s="346">
        <f t="shared" si="23"/>
        <v>66970.333333333328</v>
      </c>
      <c r="F92" s="346" t="str">
        <f t="shared" si="23"/>
        <v>-</v>
      </c>
      <c r="G92" s="346" t="str">
        <f t="shared" si="23"/>
        <v>-</v>
      </c>
      <c r="H92" s="685">
        <f t="shared" si="23"/>
        <v>52579</v>
      </c>
      <c r="I92" s="685" t="str">
        <f t="shared" si="23"/>
        <v>-</v>
      </c>
      <c r="J92" s="685">
        <f t="shared" si="23"/>
        <v>52579</v>
      </c>
    </row>
    <row r="93" spans="1:10" ht="12.75" customHeight="1" x14ac:dyDescent="0.2">
      <c r="A93" s="681" t="s">
        <v>57</v>
      </c>
      <c r="B93" s="682">
        <f t="shared" ref="B93:J93" si="24">IF(B28&lt;&gt;"-",B61*1000/B28,"-")</f>
        <v>9268.5276967930022</v>
      </c>
      <c r="C93" s="682">
        <f t="shared" si="24"/>
        <v>21758.72853828306</v>
      </c>
      <c r="D93" s="682">
        <f t="shared" si="24"/>
        <v>38472.949999999997</v>
      </c>
      <c r="E93" s="682">
        <f t="shared" si="24"/>
        <v>69007.375000000015</v>
      </c>
      <c r="F93" s="682">
        <f t="shared" si="24"/>
        <v>161463.99047619046</v>
      </c>
      <c r="G93" s="682">
        <f t="shared" si="24"/>
        <v>883611.21739130432</v>
      </c>
      <c r="H93" s="683">
        <f t="shared" si="24"/>
        <v>27300.912966252225</v>
      </c>
      <c r="I93" s="687">
        <f t="shared" si="24"/>
        <v>291224.8203125</v>
      </c>
      <c r="J93" s="683">
        <f t="shared" si="24"/>
        <v>54240.514354066989</v>
      </c>
    </row>
    <row r="94" spans="1:10" ht="12.75" customHeight="1" x14ac:dyDescent="0.2">
      <c r="A94" s="8" t="s">
        <v>277</v>
      </c>
    </row>
    <row r="95" spans="1:10" ht="12.75" customHeight="1" x14ac:dyDescent="0.2">
      <c r="A95" s="8" t="s">
        <v>694</v>
      </c>
    </row>
    <row r="96" spans="1:10" x14ac:dyDescent="0.2">
      <c r="A96" s="171" t="s">
        <v>691</v>
      </c>
      <c r="B96" s="3"/>
      <c r="D96" s="163"/>
    </row>
  </sheetData>
  <phoneticPr fontId="3" type="noConversion"/>
  <pageMargins left="0.59055118110236227" right="0.59055118110236227" top="1.5748031496062993" bottom="0.78740157480314965" header="0.39370078740157483" footer="0.39370078740157483"/>
  <pageSetup paperSize="9" scale="70" firstPageNumber="3" fitToHeight="3" orientation="landscape" useFirstPageNumber="1" r:id="rId1"/>
  <headerFooter alignWithMargins="0">
    <oddHeader>&amp;R&amp;12Les finances des groupements à fiscalité propre en 2020</oddHeader>
    <oddFooter>&amp;L&amp;12Direction Générale des Collectivités Locales / DESL&amp;C&amp;12&amp;P&amp;R&amp;12Mise en ligne : avril 2022</oddFooter>
  </headerFooter>
  <rowBreaks count="2" manualBreakCount="2">
    <brk id="32"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5"/>
  <sheetViews>
    <sheetView zoomScaleNormal="100" zoomScaleSheetLayoutView="85" workbookViewId="0"/>
  </sheetViews>
  <sheetFormatPr baseColWidth="10" defaultRowHeight="12.75" x14ac:dyDescent="0.2"/>
  <cols>
    <col min="1" max="1" width="34" customWidth="1"/>
    <col min="2" max="7" width="14.7109375" customWidth="1"/>
    <col min="8" max="9" width="19.42578125" style="192" customWidth="1"/>
    <col min="10" max="10" width="14.7109375" customWidth="1"/>
  </cols>
  <sheetData>
    <row r="1" spans="1:12" ht="20.25" customHeight="1" x14ac:dyDescent="0.25">
      <c r="A1" s="9" t="s">
        <v>696</v>
      </c>
    </row>
    <row r="3" spans="1:12" x14ac:dyDescent="0.2">
      <c r="A3" s="1"/>
      <c r="B3" s="1"/>
      <c r="C3" s="1"/>
      <c r="D3" s="1"/>
      <c r="E3" s="1"/>
      <c r="F3" s="1"/>
      <c r="G3" s="2"/>
      <c r="H3" s="2"/>
      <c r="I3" s="1"/>
      <c r="J3" s="2"/>
    </row>
    <row r="4" spans="1:12" x14ac:dyDescent="0.2">
      <c r="A4" s="3"/>
      <c r="B4" s="10" t="s">
        <v>34</v>
      </c>
      <c r="C4" s="176" t="s">
        <v>533</v>
      </c>
      <c r="D4" s="176" t="s">
        <v>535</v>
      </c>
      <c r="E4" s="177" t="s">
        <v>97</v>
      </c>
      <c r="F4" s="177" t="s">
        <v>278</v>
      </c>
      <c r="G4" s="178">
        <v>300000</v>
      </c>
      <c r="H4" s="184" t="s">
        <v>247</v>
      </c>
      <c r="I4" s="181" t="s">
        <v>247</v>
      </c>
      <c r="J4" s="186" t="s">
        <v>208</v>
      </c>
    </row>
    <row r="5" spans="1:12" x14ac:dyDescent="0.2">
      <c r="A5" s="190" t="s">
        <v>283</v>
      </c>
      <c r="B5" s="176" t="s">
        <v>532</v>
      </c>
      <c r="C5" s="10" t="s">
        <v>35</v>
      </c>
      <c r="D5" s="10" t="s">
        <v>35</v>
      </c>
      <c r="E5" s="177" t="s">
        <v>35</v>
      </c>
      <c r="F5" s="177" t="s">
        <v>35</v>
      </c>
      <c r="G5" s="179" t="s">
        <v>36</v>
      </c>
      <c r="H5" s="184" t="s">
        <v>273</v>
      </c>
      <c r="I5" s="181" t="s">
        <v>274</v>
      </c>
      <c r="J5" s="185" t="s">
        <v>59</v>
      </c>
    </row>
    <row r="6" spans="1:12" x14ac:dyDescent="0.2">
      <c r="A6" s="3"/>
      <c r="B6" s="10" t="s">
        <v>36</v>
      </c>
      <c r="C6" s="176" t="s">
        <v>534</v>
      </c>
      <c r="D6" s="176" t="s">
        <v>99</v>
      </c>
      <c r="E6" s="177" t="s">
        <v>100</v>
      </c>
      <c r="F6" s="177" t="s">
        <v>279</v>
      </c>
      <c r="G6" s="179" t="s">
        <v>101</v>
      </c>
      <c r="H6" s="184" t="s">
        <v>280</v>
      </c>
      <c r="I6" s="181" t="s">
        <v>281</v>
      </c>
      <c r="J6" s="185" t="s">
        <v>275</v>
      </c>
    </row>
    <row r="7" spans="1:12" x14ac:dyDescent="0.2">
      <c r="A7" s="4"/>
      <c r="B7" s="4"/>
      <c r="C7" s="4"/>
      <c r="D7" s="4"/>
      <c r="E7" s="4"/>
      <c r="F7" s="4"/>
      <c r="G7" s="5"/>
      <c r="H7" s="5"/>
      <c r="I7" s="4"/>
      <c r="J7" s="5"/>
    </row>
    <row r="8" spans="1:12" x14ac:dyDescent="0.2">
      <c r="A8" s="22" t="s">
        <v>284</v>
      </c>
      <c r="J8" s="47"/>
    </row>
    <row r="9" spans="1:12" ht="14.25" customHeight="1" x14ac:dyDescent="0.2">
      <c r="A9" s="180" t="s">
        <v>282</v>
      </c>
      <c r="B9" s="265" t="s">
        <v>84</v>
      </c>
      <c r="C9" s="265" t="s">
        <v>84</v>
      </c>
      <c r="D9" s="265" t="s">
        <v>84</v>
      </c>
      <c r="E9" s="265">
        <v>2</v>
      </c>
      <c r="F9" s="265">
        <v>16</v>
      </c>
      <c r="G9" s="265">
        <v>18</v>
      </c>
      <c r="H9" s="262">
        <v>2</v>
      </c>
      <c r="I9" s="262">
        <v>34</v>
      </c>
      <c r="J9" s="261">
        <v>36</v>
      </c>
    </row>
    <row r="10" spans="1:12" x14ac:dyDescent="0.2">
      <c r="A10" s="47" t="s">
        <v>316</v>
      </c>
      <c r="B10" s="266" t="s">
        <v>84</v>
      </c>
      <c r="C10" s="266">
        <v>1</v>
      </c>
      <c r="D10" s="266">
        <v>18</v>
      </c>
      <c r="E10" s="266">
        <v>111</v>
      </c>
      <c r="F10" s="266">
        <v>87</v>
      </c>
      <c r="G10" s="266">
        <v>5</v>
      </c>
      <c r="H10" s="267">
        <v>130</v>
      </c>
      <c r="I10" s="267">
        <v>92</v>
      </c>
      <c r="J10" s="268">
        <v>222</v>
      </c>
    </row>
    <row r="11" spans="1:12" x14ac:dyDescent="0.2">
      <c r="A11" s="191" t="s">
        <v>118</v>
      </c>
      <c r="B11" s="265">
        <v>242</v>
      </c>
      <c r="C11" s="265">
        <v>368</v>
      </c>
      <c r="D11" s="265">
        <v>167</v>
      </c>
      <c r="E11" s="265">
        <v>38</v>
      </c>
      <c r="F11" s="265">
        <v>2</v>
      </c>
      <c r="G11" s="269" t="s">
        <v>84</v>
      </c>
      <c r="H11" s="262">
        <v>815</v>
      </c>
      <c r="I11" s="262">
        <v>2</v>
      </c>
      <c r="J11" s="261">
        <v>817</v>
      </c>
    </row>
    <row r="12" spans="1:12" x14ac:dyDescent="0.2">
      <c r="A12" s="47" t="s">
        <v>119</v>
      </c>
      <c r="B12" s="266">
        <v>101</v>
      </c>
      <c r="C12" s="266">
        <v>62</v>
      </c>
      <c r="D12" s="266">
        <v>15</v>
      </c>
      <c r="E12" s="266">
        <v>1</v>
      </c>
      <c r="F12" s="266" t="s">
        <v>84</v>
      </c>
      <c r="G12" s="270" t="s">
        <v>84</v>
      </c>
      <c r="H12" s="267">
        <v>179</v>
      </c>
      <c r="I12" s="267" t="s">
        <v>84</v>
      </c>
      <c r="J12" s="268">
        <v>179</v>
      </c>
    </row>
    <row r="13" spans="1:12" ht="14.25" x14ac:dyDescent="0.2">
      <c r="A13" s="412" t="s">
        <v>475</v>
      </c>
      <c r="B13" s="413">
        <f t="shared" ref="B13:J13" si="0">SUM(B9:B12)</f>
        <v>343</v>
      </c>
      <c r="C13" s="413">
        <f t="shared" si="0"/>
        <v>431</v>
      </c>
      <c r="D13" s="413">
        <f t="shared" si="0"/>
        <v>200</v>
      </c>
      <c r="E13" s="413">
        <f t="shared" si="0"/>
        <v>152</v>
      </c>
      <c r="F13" s="413">
        <f t="shared" si="0"/>
        <v>105</v>
      </c>
      <c r="G13" s="278">
        <f t="shared" si="0"/>
        <v>23</v>
      </c>
      <c r="H13" s="414">
        <f t="shared" si="0"/>
        <v>1126</v>
      </c>
      <c r="I13" s="414">
        <f t="shared" si="0"/>
        <v>128</v>
      </c>
      <c r="J13" s="281">
        <f t="shared" si="0"/>
        <v>1254</v>
      </c>
      <c r="L13" s="47"/>
    </row>
    <row r="14" spans="1:12" x14ac:dyDescent="0.2">
      <c r="A14" s="230"/>
      <c r="B14" s="415"/>
      <c r="C14" s="415"/>
      <c r="D14" s="415"/>
      <c r="E14" s="415"/>
      <c r="F14" s="415"/>
      <c r="G14" s="415"/>
      <c r="H14" s="416"/>
      <c r="I14" s="416"/>
      <c r="J14" s="417"/>
    </row>
    <row r="15" spans="1:12" x14ac:dyDescent="0.2">
      <c r="A15" s="200" t="s">
        <v>285</v>
      </c>
      <c r="B15" s="418"/>
      <c r="C15" s="418"/>
      <c r="D15" s="418"/>
      <c r="E15" s="418"/>
      <c r="F15" s="418"/>
      <c r="G15" s="418"/>
      <c r="H15" s="419"/>
      <c r="I15" s="419"/>
      <c r="J15" s="420"/>
    </row>
    <row r="16" spans="1:12" ht="14.25" x14ac:dyDescent="0.2">
      <c r="A16" s="180" t="s">
        <v>282</v>
      </c>
      <c r="B16" s="271" t="str">
        <f>IF(B9&lt;&gt;"-",B9/B$13,"-")</f>
        <v>-</v>
      </c>
      <c r="C16" s="271" t="str">
        <f t="shared" ref="C16:J16" si="1">IF(C9&lt;&gt;"-",C9/C$13,"-")</f>
        <v>-</v>
      </c>
      <c r="D16" s="272" t="str">
        <f t="shared" si="1"/>
        <v>-</v>
      </c>
      <c r="E16" s="271">
        <f t="shared" si="1"/>
        <v>1.3157894736842105E-2</v>
      </c>
      <c r="F16" s="271">
        <f t="shared" si="1"/>
        <v>0.15238095238095239</v>
      </c>
      <c r="G16" s="271">
        <f t="shared" si="1"/>
        <v>0.78260869565217395</v>
      </c>
      <c r="H16" s="273">
        <f t="shared" si="1"/>
        <v>1.7761989342806395E-3</v>
      </c>
      <c r="I16" s="273">
        <f t="shared" si="1"/>
        <v>0.265625</v>
      </c>
      <c r="J16" s="274">
        <f t="shared" si="1"/>
        <v>2.8708133971291867E-2</v>
      </c>
    </row>
    <row r="17" spans="1:10" x14ac:dyDescent="0.2">
      <c r="A17" s="47" t="s">
        <v>315</v>
      </c>
      <c r="B17" s="275" t="str">
        <f t="shared" ref="B17:J17" si="2">IF(B10&lt;&gt;"-",B10/B$13,"-")</f>
        <v>-</v>
      </c>
      <c r="C17" s="275">
        <f t="shared" si="2"/>
        <v>2.3201856148491878E-3</v>
      </c>
      <c r="D17" s="275">
        <f t="shared" si="2"/>
        <v>0.09</v>
      </c>
      <c r="E17" s="275">
        <f t="shared" si="2"/>
        <v>0.73026315789473684</v>
      </c>
      <c r="F17" s="275">
        <f t="shared" si="2"/>
        <v>0.82857142857142863</v>
      </c>
      <c r="G17" s="275">
        <f t="shared" si="2"/>
        <v>0.21739130434782608</v>
      </c>
      <c r="H17" s="276">
        <f t="shared" si="2"/>
        <v>0.11545293072824156</v>
      </c>
      <c r="I17" s="276">
        <f t="shared" si="2"/>
        <v>0.71875</v>
      </c>
      <c r="J17" s="277">
        <f t="shared" si="2"/>
        <v>0.17703349282296652</v>
      </c>
    </row>
    <row r="18" spans="1:10" x14ac:dyDescent="0.2">
      <c r="A18" s="180" t="s">
        <v>118</v>
      </c>
      <c r="B18" s="271">
        <f t="shared" ref="B18:J18" si="3">IF(B11&lt;&gt;"-",B11/B$13,"-")</f>
        <v>0.70553935860058314</v>
      </c>
      <c r="C18" s="271">
        <f t="shared" si="3"/>
        <v>0.85382830626450112</v>
      </c>
      <c r="D18" s="272">
        <f t="shared" si="3"/>
        <v>0.83499999999999996</v>
      </c>
      <c r="E18" s="271">
        <f t="shared" si="3"/>
        <v>0.25</v>
      </c>
      <c r="F18" s="271">
        <f t="shared" si="3"/>
        <v>1.9047619047619049E-2</v>
      </c>
      <c r="G18" s="269" t="str">
        <f t="shared" si="3"/>
        <v>-</v>
      </c>
      <c r="H18" s="273">
        <f t="shared" si="3"/>
        <v>0.72380106571936054</v>
      </c>
      <c r="I18" s="273">
        <f t="shared" si="3"/>
        <v>1.5625E-2</v>
      </c>
      <c r="J18" s="274">
        <f t="shared" si="3"/>
        <v>0.65151515151515149</v>
      </c>
    </row>
    <row r="19" spans="1:10" x14ac:dyDescent="0.2">
      <c r="A19" s="47" t="s">
        <v>119</v>
      </c>
      <c r="B19" s="275">
        <f t="shared" ref="B19:J19" si="4">IF(B12&lt;&gt;"-",B12/B$13,"-")</f>
        <v>0.29446064139941691</v>
      </c>
      <c r="C19" s="275">
        <f t="shared" si="4"/>
        <v>0.14385150812064965</v>
      </c>
      <c r="D19" s="275">
        <f t="shared" si="4"/>
        <v>7.4999999999999997E-2</v>
      </c>
      <c r="E19" s="275">
        <f t="shared" si="4"/>
        <v>6.5789473684210523E-3</v>
      </c>
      <c r="F19" s="275" t="str">
        <f t="shared" si="4"/>
        <v>-</v>
      </c>
      <c r="G19" s="270" t="str">
        <f t="shared" si="4"/>
        <v>-</v>
      </c>
      <c r="H19" s="276">
        <f t="shared" si="4"/>
        <v>0.15896980461811722</v>
      </c>
      <c r="I19" s="276" t="str">
        <f t="shared" si="4"/>
        <v>-</v>
      </c>
      <c r="J19" s="277">
        <f t="shared" si="4"/>
        <v>0.14274322169059012</v>
      </c>
    </row>
    <row r="20" spans="1:10" ht="14.25" x14ac:dyDescent="0.2">
      <c r="A20" s="412" t="s">
        <v>475</v>
      </c>
      <c r="B20" s="421">
        <f t="shared" ref="B20:J20" si="5">IF(B13&lt;&gt;"-",B13/B$13,"-")</f>
        <v>1</v>
      </c>
      <c r="C20" s="421">
        <f t="shared" si="5"/>
        <v>1</v>
      </c>
      <c r="D20" s="421">
        <f t="shared" si="5"/>
        <v>1</v>
      </c>
      <c r="E20" s="421">
        <f t="shared" si="5"/>
        <v>1</v>
      </c>
      <c r="F20" s="421">
        <f t="shared" si="5"/>
        <v>1</v>
      </c>
      <c r="G20" s="279">
        <f t="shared" si="5"/>
        <v>1</v>
      </c>
      <c r="H20" s="422">
        <f t="shared" si="5"/>
        <v>1</v>
      </c>
      <c r="I20" s="422">
        <f t="shared" si="5"/>
        <v>1</v>
      </c>
      <c r="J20" s="280">
        <f t="shared" si="5"/>
        <v>1</v>
      </c>
    </row>
    <row r="21" spans="1:10" x14ac:dyDescent="0.2">
      <c r="A21" s="171" t="s">
        <v>418</v>
      </c>
      <c r="B21" s="3"/>
      <c r="D21" s="163"/>
      <c r="H21"/>
      <c r="I21"/>
    </row>
    <row r="22" spans="1:10" x14ac:dyDescent="0.2">
      <c r="A22" s="8" t="s">
        <v>517</v>
      </c>
    </row>
    <row r="23" spans="1:10" x14ac:dyDescent="0.2">
      <c r="A23" s="15" t="s">
        <v>419</v>
      </c>
    </row>
    <row r="24" spans="1:10" x14ac:dyDescent="0.2">
      <c r="A24" s="15" t="s">
        <v>62</v>
      </c>
    </row>
    <row r="25" spans="1:10" x14ac:dyDescent="0.2">
      <c r="A25" s="8" t="s">
        <v>703</v>
      </c>
    </row>
    <row r="26" spans="1:10" s="14" customFormat="1" ht="11.25" x14ac:dyDescent="0.2">
      <c r="A26" s="171" t="s">
        <v>689</v>
      </c>
      <c r="B26" s="199"/>
      <c r="D26" s="163"/>
    </row>
    <row r="28" spans="1:10" ht="20.25" customHeight="1" x14ac:dyDescent="0.25">
      <c r="A28" s="9" t="s">
        <v>695</v>
      </c>
    </row>
    <row r="29" spans="1:10" x14ac:dyDescent="0.2">
      <c r="A29" s="200" t="s">
        <v>210</v>
      </c>
    </row>
    <row r="30" spans="1:10" x14ac:dyDescent="0.2">
      <c r="A30" s="1"/>
      <c r="B30" s="1"/>
      <c r="C30" s="1"/>
      <c r="D30" s="1"/>
      <c r="E30" s="1"/>
      <c r="F30" s="1"/>
      <c r="G30" s="2"/>
      <c r="H30" s="2"/>
      <c r="I30" s="1"/>
      <c r="J30" s="2"/>
    </row>
    <row r="31" spans="1:10" x14ac:dyDescent="0.2">
      <c r="A31" s="3"/>
      <c r="B31" s="10" t="s">
        <v>34</v>
      </c>
      <c r="C31" s="176" t="s">
        <v>533</v>
      </c>
      <c r="D31" s="176" t="s">
        <v>535</v>
      </c>
      <c r="E31" s="177" t="s">
        <v>97</v>
      </c>
      <c r="F31" s="177" t="s">
        <v>278</v>
      </c>
      <c r="G31" s="178">
        <v>300000</v>
      </c>
      <c r="H31" s="184" t="s">
        <v>94</v>
      </c>
      <c r="I31" s="181" t="s">
        <v>94</v>
      </c>
      <c r="J31" s="186" t="s">
        <v>20</v>
      </c>
    </row>
    <row r="32" spans="1:10" x14ac:dyDescent="0.2">
      <c r="A32" s="190" t="s">
        <v>283</v>
      </c>
      <c r="B32" s="176" t="s">
        <v>532</v>
      </c>
      <c r="C32" s="10" t="s">
        <v>35</v>
      </c>
      <c r="D32" s="10" t="s">
        <v>35</v>
      </c>
      <c r="E32" s="177" t="s">
        <v>35</v>
      </c>
      <c r="F32" s="177" t="s">
        <v>35</v>
      </c>
      <c r="G32" s="179" t="s">
        <v>36</v>
      </c>
      <c r="H32" s="184" t="s">
        <v>273</v>
      </c>
      <c r="I32" s="181" t="s">
        <v>274</v>
      </c>
      <c r="J32" s="185" t="s">
        <v>112</v>
      </c>
    </row>
    <row r="33" spans="1:11" x14ac:dyDescent="0.2">
      <c r="A33" s="3"/>
      <c r="B33" s="10" t="s">
        <v>36</v>
      </c>
      <c r="C33" s="176" t="s">
        <v>534</v>
      </c>
      <c r="D33" s="176" t="s">
        <v>99</v>
      </c>
      <c r="E33" s="177" t="s">
        <v>100</v>
      </c>
      <c r="F33" s="177" t="s">
        <v>279</v>
      </c>
      <c r="G33" s="179" t="s">
        <v>101</v>
      </c>
      <c r="H33" s="184" t="s">
        <v>280</v>
      </c>
      <c r="I33" s="181" t="s">
        <v>281</v>
      </c>
      <c r="J33" s="185" t="s">
        <v>276</v>
      </c>
    </row>
    <row r="34" spans="1:11" x14ac:dyDescent="0.2">
      <c r="A34" s="4"/>
      <c r="B34" s="4"/>
      <c r="C34" s="4"/>
      <c r="D34" s="4"/>
      <c r="E34" s="4"/>
      <c r="F34" s="4"/>
      <c r="G34" s="5"/>
      <c r="H34" s="193"/>
      <c r="I34" s="193"/>
      <c r="J34" s="5"/>
    </row>
    <row r="35" spans="1:11" x14ac:dyDescent="0.2">
      <c r="A35" s="22" t="s">
        <v>116</v>
      </c>
      <c r="J35" s="47"/>
    </row>
    <row r="36" spans="1:11" ht="14.25" x14ac:dyDescent="0.2">
      <c r="A36" s="180" t="s">
        <v>248</v>
      </c>
      <c r="B36" s="265" t="s">
        <v>84</v>
      </c>
      <c r="C36" s="265" t="s">
        <v>84</v>
      </c>
      <c r="D36" s="265" t="s">
        <v>84</v>
      </c>
      <c r="E36" s="265">
        <v>153919</v>
      </c>
      <c r="F36" s="265">
        <v>3789197</v>
      </c>
      <c r="G36" s="265">
        <v>18634584</v>
      </c>
      <c r="H36" s="262">
        <v>153919</v>
      </c>
      <c r="I36" s="262">
        <v>22423781</v>
      </c>
      <c r="J36" s="261">
        <v>22577700</v>
      </c>
    </row>
    <row r="37" spans="1:11" x14ac:dyDescent="0.2">
      <c r="A37" s="47" t="s">
        <v>316</v>
      </c>
      <c r="B37" s="266" t="s">
        <v>84</v>
      </c>
      <c r="C37" s="266">
        <v>29289</v>
      </c>
      <c r="D37" s="266">
        <v>763402</v>
      </c>
      <c r="E37" s="266">
        <v>7933311</v>
      </c>
      <c r="F37" s="266">
        <v>12955813</v>
      </c>
      <c r="G37" s="266">
        <v>1688474</v>
      </c>
      <c r="H37" s="267">
        <v>8726002</v>
      </c>
      <c r="I37" s="267">
        <v>14644287</v>
      </c>
      <c r="J37" s="268">
        <v>23370289</v>
      </c>
    </row>
    <row r="38" spans="1:11" x14ac:dyDescent="0.2">
      <c r="A38" s="191" t="s">
        <v>118</v>
      </c>
      <c r="B38" s="265">
        <v>2334606</v>
      </c>
      <c r="C38" s="265">
        <v>8035373</v>
      </c>
      <c r="D38" s="265">
        <v>6368187</v>
      </c>
      <c r="E38" s="265">
        <v>2332015</v>
      </c>
      <c r="F38" s="265">
        <v>208709</v>
      </c>
      <c r="G38" s="269" t="s">
        <v>84</v>
      </c>
      <c r="H38" s="262">
        <v>19070181</v>
      </c>
      <c r="I38" s="262">
        <v>208709</v>
      </c>
      <c r="J38" s="261">
        <v>19278890</v>
      </c>
    </row>
    <row r="39" spans="1:11" x14ac:dyDescent="0.2">
      <c r="A39" s="47" t="s">
        <v>119</v>
      </c>
      <c r="B39" s="266">
        <v>844499</v>
      </c>
      <c r="C39" s="266">
        <v>1313350</v>
      </c>
      <c r="D39" s="266">
        <v>563001</v>
      </c>
      <c r="E39" s="266">
        <v>69876</v>
      </c>
      <c r="F39" s="266" t="s">
        <v>84</v>
      </c>
      <c r="G39" s="270" t="s">
        <v>84</v>
      </c>
      <c r="H39" s="267">
        <v>2790726</v>
      </c>
      <c r="I39" s="267" t="s">
        <v>84</v>
      </c>
      <c r="J39" s="268">
        <v>2790726</v>
      </c>
    </row>
    <row r="40" spans="1:11" ht="14.25" x14ac:dyDescent="0.2">
      <c r="A40" s="412" t="s">
        <v>476</v>
      </c>
      <c r="B40" s="413">
        <f t="shared" ref="B40:J40" si="6">SUM(B36:B39)</f>
        <v>3179105</v>
      </c>
      <c r="C40" s="413">
        <f t="shared" si="6"/>
        <v>9378012</v>
      </c>
      <c r="D40" s="413">
        <f t="shared" si="6"/>
        <v>7694590</v>
      </c>
      <c r="E40" s="413">
        <f t="shared" si="6"/>
        <v>10489121</v>
      </c>
      <c r="F40" s="413">
        <f t="shared" si="6"/>
        <v>16953719</v>
      </c>
      <c r="G40" s="278">
        <f t="shared" si="6"/>
        <v>20323058</v>
      </c>
      <c r="H40" s="414">
        <f t="shared" si="6"/>
        <v>30740828</v>
      </c>
      <c r="I40" s="414">
        <f t="shared" si="6"/>
        <v>37276777</v>
      </c>
      <c r="J40" s="281">
        <f t="shared" si="6"/>
        <v>68017605</v>
      </c>
      <c r="K40" t="s">
        <v>263</v>
      </c>
    </row>
    <row r="41" spans="1:11" x14ac:dyDescent="0.2">
      <c r="A41" s="230"/>
      <c r="B41" s="415"/>
      <c r="C41" s="415"/>
      <c r="D41" s="415"/>
      <c r="E41" s="415"/>
      <c r="F41" s="415"/>
      <c r="G41" s="415"/>
      <c r="H41" s="416"/>
      <c r="I41" s="416"/>
      <c r="J41" s="417"/>
      <c r="K41" s="410"/>
    </row>
    <row r="42" spans="1:11" x14ac:dyDescent="0.2">
      <c r="A42" s="209" t="s">
        <v>117</v>
      </c>
      <c r="B42" s="282"/>
      <c r="C42" s="282"/>
      <c r="D42" s="282"/>
      <c r="E42" s="282"/>
      <c r="F42" s="282"/>
      <c r="G42" s="282"/>
      <c r="H42" s="284"/>
      <c r="I42" s="284"/>
      <c r="J42" s="285"/>
    </row>
    <row r="43" spans="1:11" ht="14.25" x14ac:dyDescent="0.2">
      <c r="A43" s="180" t="s">
        <v>248</v>
      </c>
      <c r="B43" s="271" t="str">
        <f>IF(B36&lt;&gt;"-",B36/B$40,"-")</f>
        <v>-</v>
      </c>
      <c r="C43" s="271" t="str">
        <f t="shared" ref="C43:J43" si="7">IF(C36&lt;&gt;"-",C36/C$40,"-")</f>
        <v>-</v>
      </c>
      <c r="D43" s="272" t="str">
        <f t="shared" si="7"/>
        <v>-</v>
      </c>
      <c r="E43" s="271">
        <f t="shared" si="7"/>
        <v>1.4674156204318741E-2</v>
      </c>
      <c r="F43" s="271">
        <f t="shared" si="7"/>
        <v>0.22350240675806884</v>
      </c>
      <c r="G43" s="271">
        <f t="shared" si="7"/>
        <v>0.91691831022673853</v>
      </c>
      <c r="H43" s="273">
        <f t="shared" si="7"/>
        <v>5.0069894018469506E-3</v>
      </c>
      <c r="I43" s="273">
        <f t="shared" si="7"/>
        <v>0.60154827763140573</v>
      </c>
      <c r="J43" s="274">
        <f t="shared" si="7"/>
        <v>0.3319390619531517</v>
      </c>
    </row>
    <row r="44" spans="1:11" x14ac:dyDescent="0.2">
      <c r="A44" s="47" t="s">
        <v>315</v>
      </c>
      <c r="B44" s="275" t="str">
        <f t="shared" ref="B44:J44" si="8">IF(B37&lt;&gt;"-",B37/B$40,"-")</f>
        <v>-</v>
      </c>
      <c r="C44" s="275">
        <f t="shared" si="8"/>
        <v>3.1231565922500417E-3</v>
      </c>
      <c r="D44" s="275">
        <f t="shared" si="8"/>
        <v>9.9212823555251156E-2</v>
      </c>
      <c r="E44" s="275">
        <f t="shared" si="8"/>
        <v>0.75633706580370275</v>
      </c>
      <c r="F44" s="275">
        <f t="shared" si="8"/>
        <v>0.76418707895300142</v>
      </c>
      <c r="G44" s="275">
        <f t="shared" si="8"/>
        <v>8.3081689773261483E-2</v>
      </c>
      <c r="H44" s="276">
        <f t="shared" si="8"/>
        <v>0.28385709064180054</v>
      </c>
      <c r="I44" s="276">
        <f t="shared" si="8"/>
        <v>0.39285282093996482</v>
      </c>
      <c r="J44" s="277">
        <f t="shared" si="8"/>
        <v>0.34359176569066202</v>
      </c>
    </row>
    <row r="45" spans="1:11" x14ac:dyDescent="0.2">
      <c r="A45" s="180" t="s">
        <v>118</v>
      </c>
      <c r="B45" s="271">
        <f t="shared" ref="B45:J45" si="9">IF(B38&lt;&gt;"-",B38/B$40,"-")</f>
        <v>0.7343595131334133</v>
      </c>
      <c r="C45" s="271">
        <f t="shared" si="9"/>
        <v>0.85683117061483816</v>
      </c>
      <c r="D45" s="272">
        <f t="shared" si="9"/>
        <v>0.82761875551523867</v>
      </c>
      <c r="E45" s="271">
        <f t="shared" si="9"/>
        <v>0.22232701863197116</v>
      </c>
      <c r="F45" s="271">
        <f t="shared" si="9"/>
        <v>1.2310514288929762E-2</v>
      </c>
      <c r="G45" s="269" t="str">
        <f t="shared" si="9"/>
        <v>-</v>
      </c>
      <c r="H45" s="273">
        <f t="shared" si="9"/>
        <v>0.62035352463505533</v>
      </c>
      <c r="I45" s="273">
        <f t="shared" si="9"/>
        <v>5.5989014286294122E-3</v>
      </c>
      <c r="J45" s="274">
        <f t="shared" si="9"/>
        <v>0.28343970652891998</v>
      </c>
    </row>
    <row r="46" spans="1:11" x14ac:dyDescent="0.2">
      <c r="A46" s="47" t="s">
        <v>119</v>
      </c>
      <c r="B46" s="275">
        <f t="shared" ref="B46:J46" si="10">IF(B39&lt;&gt;"-",B39/B$40,"-")</f>
        <v>0.26564048686658664</v>
      </c>
      <c r="C46" s="275">
        <f t="shared" si="10"/>
        <v>0.14004567279291175</v>
      </c>
      <c r="D46" s="275">
        <f t="shared" si="10"/>
        <v>7.3168420929510217E-2</v>
      </c>
      <c r="E46" s="275">
        <f t="shared" si="10"/>
        <v>6.661759360007383E-3</v>
      </c>
      <c r="F46" s="275" t="str">
        <f t="shared" si="10"/>
        <v>-</v>
      </c>
      <c r="G46" s="270" t="str">
        <f t="shared" si="10"/>
        <v>-</v>
      </c>
      <c r="H46" s="276">
        <f t="shared" si="10"/>
        <v>9.078239532129713E-2</v>
      </c>
      <c r="I46" s="276" t="str">
        <f t="shared" si="10"/>
        <v>-</v>
      </c>
      <c r="J46" s="277">
        <f t="shared" si="10"/>
        <v>4.102946582726634E-2</v>
      </c>
    </row>
    <row r="47" spans="1:11" ht="14.25" x14ac:dyDescent="0.2">
      <c r="A47" s="412" t="s">
        <v>476</v>
      </c>
      <c r="B47" s="421">
        <f t="shared" ref="B47:J47" si="11">IF(B40&lt;&gt;"-",B40/B$40,"-")</f>
        <v>1</v>
      </c>
      <c r="C47" s="421">
        <f t="shared" si="11"/>
        <v>1</v>
      </c>
      <c r="D47" s="421">
        <f t="shared" si="11"/>
        <v>1</v>
      </c>
      <c r="E47" s="421">
        <f t="shared" si="11"/>
        <v>1</v>
      </c>
      <c r="F47" s="421">
        <f t="shared" si="11"/>
        <v>1</v>
      </c>
      <c r="G47" s="279">
        <f t="shared" si="11"/>
        <v>1</v>
      </c>
      <c r="H47" s="422">
        <f t="shared" si="11"/>
        <v>1</v>
      </c>
      <c r="I47" s="422">
        <f t="shared" si="11"/>
        <v>1</v>
      </c>
      <c r="J47" s="280">
        <f t="shared" si="11"/>
        <v>1</v>
      </c>
    </row>
    <row r="48" spans="1:11" x14ac:dyDescent="0.2">
      <c r="A48" s="8" t="s">
        <v>518</v>
      </c>
    </row>
    <row r="49" spans="1:10" x14ac:dyDescent="0.2">
      <c r="A49" s="15" t="s">
        <v>420</v>
      </c>
    </row>
    <row r="50" spans="1:10" x14ac:dyDescent="0.2">
      <c r="A50" s="15" t="s">
        <v>62</v>
      </c>
    </row>
    <row r="51" spans="1:10" x14ac:dyDescent="0.2">
      <c r="A51" s="8" t="s">
        <v>704</v>
      </c>
    </row>
    <row r="52" spans="1:10" s="14" customFormat="1" ht="11.25" x14ac:dyDescent="0.2">
      <c r="A52" s="171" t="s">
        <v>691</v>
      </c>
      <c r="B52" s="199"/>
      <c r="D52" s="163"/>
    </row>
    <row r="53" spans="1:10" s="14" customFormat="1" ht="11.25" x14ac:dyDescent="0.2">
      <c r="A53" s="171"/>
      <c r="B53" s="199"/>
      <c r="D53" s="163"/>
    </row>
    <row r="55" spans="1:10" ht="82.5" customHeight="1" x14ac:dyDescent="0.2">
      <c r="A55" s="809" t="s">
        <v>701</v>
      </c>
      <c r="B55" s="809"/>
      <c r="C55" s="809"/>
      <c r="D55" s="809"/>
      <c r="E55" s="809"/>
      <c r="F55" s="809"/>
      <c r="G55" s="809"/>
      <c r="H55" s="809"/>
      <c r="I55" s="809"/>
      <c r="J55" s="809"/>
    </row>
    <row r="56" spans="1:10" x14ac:dyDescent="0.2">
      <c r="A56" s="47"/>
      <c r="B56" s="47"/>
      <c r="C56" s="47"/>
      <c r="D56" s="47"/>
      <c r="E56" s="47"/>
      <c r="F56" s="47"/>
      <c r="G56" s="47"/>
      <c r="J56" s="47"/>
    </row>
    <row r="57" spans="1:10" ht="39" customHeight="1" x14ac:dyDescent="0.2">
      <c r="A57" s="810" t="s">
        <v>697</v>
      </c>
      <c r="B57" s="810"/>
      <c r="C57" s="810"/>
      <c r="D57" s="810"/>
      <c r="E57" s="810"/>
      <c r="F57" s="810"/>
      <c r="G57" s="810"/>
      <c r="H57" s="810"/>
      <c r="I57" s="810"/>
      <c r="J57" s="810"/>
    </row>
    <row r="58" spans="1:10" x14ac:dyDescent="0.2">
      <c r="A58" s="47"/>
      <c r="B58" s="47"/>
      <c r="C58" s="47"/>
      <c r="D58" s="47"/>
      <c r="E58" s="47"/>
      <c r="F58" s="47"/>
      <c r="G58" s="47"/>
      <c r="J58" s="47"/>
    </row>
    <row r="59" spans="1:10" ht="39.75" customHeight="1" x14ac:dyDescent="0.2">
      <c r="A59" s="809" t="s">
        <v>702</v>
      </c>
      <c r="B59" s="811"/>
      <c r="C59" s="811"/>
      <c r="D59" s="811"/>
      <c r="E59" s="811"/>
      <c r="F59" s="811"/>
      <c r="G59" s="811"/>
      <c r="H59" s="811"/>
      <c r="I59" s="811"/>
      <c r="J59" s="811"/>
    </row>
    <row r="60" spans="1:10" x14ac:dyDescent="0.2">
      <c r="A60" s="47"/>
      <c r="B60" s="47"/>
      <c r="C60" s="47"/>
      <c r="D60" s="47"/>
      <c r="E60" s="47"/>
      <c r="F60" s="47"/>
      <c r="G60" s="47"/>
      <c r="J60" s="47"/>
    </row>
    <row r="61" spans="1:10" ht="36.75" customHeight="1" x14ac:dyDescent="0.2">
      <c r="A61" s="809" t="s">
        <v>698</v>
      </c>
      <c r="B61" s="809"/>
      <c r="C61" s="809"/>
      <c r="D61" s="809"/>
      <c r="E61" s="809"/>
      <c r="F61" s="809"/>
      <c r="G61" s="809"/>
      <c r="H61" s="809"/>
      <c r="I61" s="809"/>
      <c r="J61" s="809"/>
    </row>
    <row r="62" spans="1:10" x14ac:dyDescent="0.2">
      <c r="A62" s="47"/>
      <c r="B62" s="47"/>
      <c r="C62" s="47"/>
      <c r="D62" s="47"/>
      <c r="E62" s="47"/>
      <c r="F62" s="47"/>
      <c r="G62" s="47"/>
      <c r="J62" s="47"/>
    </row>
    <row r="63" spans="1:10" ht="27" customHeight="1" x14ac:dyDescent="0.2">
      <c r="A63" s="809" t="s">
        <v>699</v>
      </c>
      <c r="B63" s="809"/>
      <c r="C63" s="809"/>
      <c r="D63" s="809"/>
      <c r="E63" s="809"/>
      <c r="F63" s="809"/>
      <c r="G63" s="809"/>
      <c r="H63" s="809"/>
      <c r="I63" s="809"/>
      <c r="J63" s="809"/>
    </row>
    <row r="64" spans="1:10" x14ac:dyDescent="0.2">
      <c r="A64" s="47"/>
      <c r="B64" s="47"/>
      <c r="C64" s="47"/>
      <c r="D64" s="47"/>
      <c r="E64" s="47"/>
      <c r="F64" s="47"/>
      <c r="G64" s="47"/>
      <c r="J64" s="47"/>
    </row>
    <row r="65" spans="1:10" ht="170.25" customHeight="1" x14ac:dyDescent="0.2">
      <c r="A65" s="809" t="s">
        <v>700</v>
      </c>
      <c r="B65" s="809"/>
      <c r="C65" s="809"/>
      <c r="D65" s="809"/>
      <c r="E65" s="809"/>
      <c r="F65" s="809"/>
      <c r="G65" s="809"/>
      <c r="H65" s="809"/>
      <c r="I65" s="809"/>
      <c r="J65" s="809"/>
    </row>
  </sheetData>
  <mergeCells count="6">
    <mergeCell ref="A65:J65"/>
    <mergeCell ref="A55:J55"/>
    <mergeCell ref="A57:J57"/>
    <mergeCell ref="A59:J59"/>
    <mergeCell ref="A61:J61"/>
    <mergeCell ref="A63:J63"/>
  </mergeCells>
  <phoneticPr fontId="3" type="noConversion"/>
  <pageMargins left="0.59055118110236227" right="0.59055118110236227" top="0.78740157480314965" bottom="0.78740157480314965" header="0.39370078740157483" footer="0.39370078740157483"/>
  <pageSetup paperSize="9" scale="72" firstPageNumber="6" fitToHeight="2" orientation="landscape" useFirstPageNumber="1" r:id="rId1"/>
  <headerFooter alignWithMargins="0">
    <oddHeader>&amp;RLes finances des groupements à fiscalité propre en 2020</oddHeader>
    <oddFooter>&amp;LDirection Générale des collectivités locale / DESL&amp;C&amp;P&amp;RMise en ligne : avril 2022</oddFooter>
    <evenHeader>&amp;RLes finances des groupements à fiscalité propre en 2019</evenHeader>
    <evenFooter>&amp;LDirection Générale des collectivités locale / DESL&amp;C7&amp;RMise en ligne : mai 2021</evenFooter>
    <firstHeader>&amp;RLes finances des groupements à fiscalité propre en 2019</firstHeader>
    <firstFooter>&amp;LDirection Générale des collectivités locale / DESL&amp;C6&amp;RMise en ligne : mai 2021</firstFooter>
  </headerFooter>
  <rowBreaks count="1" manualBreakCount="1">
    <brk id="5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1"/>
  <sheetViews>
    <sheetView zoomScaleNormal="100" zoomScaleSheetLayoutView="85" zoomScalePageLayoutView="70" workbookViewId="0">
      <selection activeCell="D65" sqref="D65"/>
    </sheetView>
  </sheetViews>
  <sheetFormatPr baseColWidth="10" defaultColWidth="11.42578125" defaultRowHeight="12.75" customHeight="1" x14ac:dyDescent="0.2"/>
  <cols>
    <col min="1" max="1" width="77.42578125" style="423" customWidth="1"/>
    <col min="2" max="7" width="14.7109375" style="423" customWidth="1"/>
    <col min="8" max="8" width="15.42578125" style="423" customWidth="1"/>
    <col min="9" max="9" width="16.5703125" style="423" customWidth="1"/>
    <col min="10" max="10" width="14.5703125" style="423" customWidth="1"/>
    <col min="11" max="16384" width="11.42578125" style="423"/>
  </cols>
  <sheetData>
    <row r="1" spans="1:12" ht="19.5" customHeight="1" x14ac:dyDescent="0.25">
      <c r="A1" s="436" t="s">
        <v>705</v>
      </c>
    </row>
    <row r="2" spans="1:12" ht="12.75" customHeight="1" thickBot="1" x14ac:dyDescent="0.25">
      <c r="J2" s="437" t="s">
        <v>64</v>
      </c>
    </row>
    <row r="3" spans="1:12" ht="14.25" customHeight="1" x14ac:dyDescent="0.2">
      <c r="A3" s="438" t="s">
        <v>706</v>
      </c>
      <c r="B3" s="482" t="s">
        <v>34</v>
      </c>
      <c r="C3" s="482" t="s">
        <v>533</v>
      </c>
      <c r="D3" s="482" t="s">
        <v>535</v>
      </c>
      <c r="E3" s="482" t="s">
        <v>97</v>
      </c>
      <c r="F3" s="482" t="s">
        <v>278</v>
      </c>
      <c r="G3" s="483">
        <v>300000</v>
      </c>
      <c r="H3" s="484" t="s">
        <v>294</v>
      </c>
      <c r="I3" s="484" t="s">
        <v>294</v>
      </c>
      <c r="J3" s="484" t="s">
        <v>61</v>
      </c>
    </row>
    <row r="4" spans="1:12" ht="14.25" customHeight="1" x14ac:dyDescent="0.2">
      <c r="A4" s="439" t="s">
        <v>158</v>
      </c>
      <c r="B4" s="485" t="s">
        <v>532</v>
      </c>
      <c r="C4" s="485" t="s">
        <v>35</v>
      </c>
      <c r="D4" s="485" t="s">
        <v>35</v>
      </c>
      <c r="E4" s="485" t="s">
        <v>35</v>
      </c>
      <c r="F4" s="485" t="s">
        <v>35</v>
      </c>
      <c r="G4" s="485" t="s">
        <v>36</v>
      </c>
      <c r="H4" s="486" t="s">
        <v>292</v>
      </c>
      <c r="I4" s="486" t="s">
        <v>293</v>
      </c>
      <c r="J4" s="486" t="s">
        <v>111</v>
      </c>
    </row>
    <row r="5" spans="1:12" ht="14.25" customHeight="1" thickBot="1" x14ac:dyDescent="0.25">
      <c r="A5" s="440" t="s">
        <v>65</v>
      </c>
      <c r="B5" s="487" t="s">
        <v>36</v>
      </c>
      <c r="C5" s="487" t="s">
        <v>534</v>
      </c>
      <c r="D5" s="487" t="s">
        <v>99</v>
      </c>
      <c r="E5" s="487" t="s">
        <v>100</v>
      </c>
      <c r="F5" s="487" t="s">
        <v>279</v>
      </c>
      <c r="G5" s="487" t="s">
        <v>101</v>
      </c>
      <c r="H5" s="488" t="s">
        <v>100</v>
      </c>
      <c r="I5" s="488" t="s">
        <v>101</v>
      </c>
      <c r="J5" s="488" t="s">
        <v>276</v>
      </c>
    </row>
    <row r="6" spans="1:12" ht="12.75" customHeight="1" x14ac:dyDescent="0.2">
      <c r="B6" s="424"/>
      <c r="C6" s="424"/>
      <c r="D6" s="424"/>
      <c r="E6" s="424"/>
      <c r="F6" s="424"/>
      <c r="G6" s="424"/>
      <c r="H6" s="424"/>
      <c r="I6" s="424"/>
      <c r="J6" s="424"/>
    </row>
    <row r="7" spans="1:12" ht="14.1" customHeight="1" x14ac:dyDescent="0.25">
      <c r="A7" s="332" t="s">
        <v>120</v>
      </c>
      <c r="B7" s="470">
        <v>1132.9752086799999</v>
      </c>
      <c r="C7" s="470">
        <v>2948.0898624800002</v>
      </c>
      <c r="D7" s="470">
        <v>2375.1885273100002</v>
      </c>
      <c r="E7" s="470">
        <v>3863.9376488500002</v>
      </c>
      <c r="F7" s="470">
        <v>7276.0755237800004</v>
      </c>
      <c r="G7" s="470">
        <v>9058.0029122199994</v>
      </c>
      <c r="H7" s="471">
        <v>10320.191247319999</v>
      </c>
      <c r="I7" s="471">
        <v>16334.078436</v>
      </c>
      <c r="J7" s="471">
        <v>26654.269683319999</v>
      </c>
      <c r="L7" s="512"/>
    </row>
    <row r="8" spans="1:12" ht="14.1" customHeight="1" x14ac:dyDescent="0.2">
      <c r="A8" s="333" t="s">
        <v>121</v>
      </c>
      <c r="B8" s="472">
        <v>276.81544647999999</v>
      </c>
      <c r="C8" s="472">
        <v>774.35662807000006</v>
      </c>
      <c r="D8" s="472">
        <v>621.68367861000002</v>
      </c>
      <c r="E8" s="472">
        <v>1076.45410573</v>
      </c>
      <c r="F8" s="472">
        <v>1963.6944061700001</v>
      </c>
      <c r="G8" s="472">
        <v>2234.81359122</v>
      </c>
      <c r="H8" s="330">
        <v>2749.3098588900002</v>
      </c>
      <c r="I8" s="330">
        <v>4198.5079973900001</v>
      </c>
      <c r="J8" s="330">
        <v>6947.8178562800003</v>
      </c>
    </row>
    <row r="9" spans="1:12" ht="14.1" customHeight="1" x14ac:dyDescent="0.2">
      <c r="A9" s="334" t="s">
        <v>122</v>
      </c>
      <c r="B9" s="473">
        <v>444.15057158000002</v>
      </c>
      <c r="C9" s="473">
        <v>1181.6047386</v>
      </c>
      <c r="D9" s="473">
        <v>1011.4029925900001</v>
      </c>
      <c r="E9" s="473">
        <v>1555.5851846099999</v>
      </c>
      <c r="F9" s="473">
        <v>2826.96221139</v>
      </c>
      <c r="G9" s="473">
        <v>3021.03027815</v>
      </c>
      <c r="H9" s="474">
        <v>4192.7434873800003</v>
      </c>
      <c r="I9" s="474">
        <v>5847.99248954</v>
      </c>
      <c r="J9" s="474">
        <v>10040.735976919999</v>
      </c>
    </row>
    <row r="10" spans="1:12" ht="14.1" customHeight="1" x14ac:dyDescent="0.2">
      <c r="A10" s="333" t="s">
        <v>123</v>
      </c>
      <c r="B10" s="472">
        <v>18.383908600000002</v>
      </c>
      <c r="C10" s="472">
        <v>44.937425130000001</v>
      </c>
      <c r="D10" s="472">
        <v>32.672150619999996</v>
      </c>
      <c r="E10" s="472">
        <v>61.538284750000003</v>
      </c>
      <c r="F10" s="472">
        <v>162.73731137999999</v>
      </c>
      <c r="G10" s="472">
        <v>232.80662190000001</v>
      </c>
      <c r="H10" s="330">
        <v>157.53176909999999</v>
      </c>
      <c r="I10" s="330">
        <v>395.54393327999998</v>
      </c>
      <c r="J10" s="330">
        <v>553.07570238000005</v>
      </c>
    </row>
    <row r="11" spans="1:12" ht="14.1" customHeight="1" x14ac:dyDescent="0.2">
      <c r="A11" s="334" t="s">
        <v>124</v>
      </c>
      <c r="B11" s="473">
        <v>310.29505089999998</v>
      </c>
      <c r="C11" s="473">
        <v>777.87853634999999</v>
      </c>
      <c r="D11" s="473">
        <v>553.35322087999998</v>
      </c>
      <c r="E11" s="473">
        <v>938.31137879000005</v>
      </c>
      <c r="F11" s="473">
        <v>1855.6502387200001</v>
      </c>
      <c r="G11" s="473">
        <v>3260.4873379999999</v>
      </c>
      <c r="H11" s="474">
        <v>2579.8381869200002</v>
      </c>
      <c r="I11" s="474">
        <v>5116.1375767199997</v>
      </c>
      <c r="J11" s="474">
        <v>7695.97576364</v>
      </c>
    </row>
    <row r="12" spans="1:12" ht="14.1" customHeight="1" x14ac:dyDescent="0.2">
      <c r="A12" s="333" t="s">
        <v>125</v>
      </c>
      <c r="B12" s="472">
        <v>83.330231119999993</v>
      </c>
      <c r="C12" s="472">
        <v>169.31253433000001</v>
      </c>
      <c r="D12" s="472">
        <v>156.07648460999999</v>
      </c>
      <c r="E12" s="472">
        <v>232.04869497000001</v>
      </c>
      <c r="F12" s="472">
        <v>467.03135612</v>
      </c>
      <c r="G12" s="472">
        <v>308.86508294999999</v>
      </c>
      <c r="H12" s="330">
        <v>640.76794502999996</v>
      </c>
      <c r="I12" s="330">
        <v>775.89643907000004</v>
      </c>
      <c r="J12" s="330">
        <v>1416.6643841</v>
      </c>
    </row>
    <row r="13" spans="1:12" ht="14.1" customHeight="1" x14ac:dyDescent="0.25">
      <c r="A13" s="335" t="s">
        <v>126</v>
      </c>
      <c r="B13" s="475">
        <v>1348.3422795700001</v>
      </c>
      <c r="C13" s="475">
        <v>3536.6584831599998</v>
      </c>
      <c r="D13" s="475">
        <v>2828.5342079299999</v>
      </c>
      <c r="E13" s="475">
        <v>4598.1063308499997</v>
      </c>
      <c r="F13" s="475">
        <v>8815.0962902899992</v>
      </c>
      <c r="G13" s="475">
        <v>11215.7926116</v>
      </c>
      <c r="H13" s="476">
        <v>12311.641301510001</v>
      </c>
      <c r="I13" s="476">
        <v>20030.888901890001</v>
      </c>
      <c r="J13" s="476">
        <v>32342.530203400001</v>
      </c>
    </row>
    <row r="14" spans="1:12" ht="14.1" customHeight="1" x14ac:dyDescent="0.2">
      <c r="A14" s="333" t="s">
        <v>63</v>
      </c>
      <c r="B14" s="472">
        <v>893.56764262000002</v>
      </c>
      <c r="C14" s="472">
        <v>2278.1636783700001</v>
      </c>
      <c r="D14" s="472">
        <v>1719.38154633</v>
      </c>
      <c r="E14" s="472">
        <v>2735.0522335199998</v>
      </c>
      <c r="F14" s="472">
        <v>5244.1309609700002</v>
      </c>
      <c r="G14" s="472">
        <v>5796.6881942299997</v>
      </c>
      <c r="H14" s="330">
        <v>7626.1651008400004</v>
      </c>
      <c r="I14" s="330">
        <v>11040.819155200001</v>
      </c>
      <c r="J14" s="330">
        <v>18666.984256039999</v>
      </c>
    </row>
    <row r="15" spans="1:12" ht="14.1" customHeight="1" x14ac:dyDescent="0.2">
      <c r="A15" s="334" t="s">
        <v>127</v>
      </c>
      <c r="B15" s="473">
        <v>665.59235769999998</v>
      </c>
      <c r="C15" s="473">
        <v>1670.2544093199999</v>
      </c>
      <c r="D15" s="473">
        <v>1278.20594854</v>
      </c>
      <c r="E15" s="473">
        <v>1936.7763518500001</v>
      </c>
      <c r="F15" s="473">
        <v>3796.0845141499999</v>
      </c>
      <c r="G15" s="473">
        <v>4148.8620955899996</v>
      </c>
      <c r="H15" s="474">
        <v>5550.8290674099999</v>
      </c>
      <c r="I15" s="474">
        <v>7944.94660974</v>
      </c>
      <c r="J15" s="474">
        <v>13495.775677150001</v>
      </c>
    </row>
    <row r="16" spans="1:12" ht="14.1" customHeight="1" x14ac:dyDescent="0.2">
      <c r="A16" s="548" t="s">
        <v>128</v>
      </c>
      <c r="B16" s="549">
        <v>227.97528492000001</v>
      </c>
      <c r="C16" s="549">
        <v>607.90926905000003</v>
      </c>
      <c r="D16" s="549">
        <v>441.17559778999998</v>
      </c>
      <c r="E16" s="549">
        <v>798.27588166999999</v>
      </c>
      <c r="F16" s="549">
        <v>1448.04644682</v>
      </c>
      <c r="G16" s="549">
        <v>1647.8260986400001</v>
      </c>
      <c r="H16" s="370">
        <v>2075.33603343</v>
      </c>
      <c r="I16" s="370">
        <v>3095.8725454599999</v>
      </c>
      <c r="J16" s="370">
        <v>5171.2085788900004</v>
      </c>
    </row>
    <row r="17" spans="1:10" ht="14.1" customHeight="1" x14ac:dyDescent="0.2">
      <c r="A17" s="550" t="s">
        <v>129</v>
      </c>
      <c r="B17" s="551">
        <v>189.06672080999999</v>
      </c>
      <c r="C17" s="551">
        <v>568.62074140000004</v>
      </c>
      <c r="D17" s="551">
        <v>530.49493256999995</v>
      </c>
      <c r="E17" s="551">
        <v>1042.6621473800001</v>
      </c>
      <c r="F17" s="551">
        <v>2204.6955113899999</v>
      </c>
      <c r="G17" s="551">
        <v>3817.0519467499998</v>
      </c>
      <c r="H17" s="552">
        <v>2330.8445421599999</v>
      </c>
      <c r="I17" s="552">
        <v>6021.7474581400002</v>
      </c>
      <c r="J17" s="552">
        <v>8352.5920002999992</v>
      </c>
    </row>
    <row r="18" spans="1:10" ht="14.1" customHeight="1" x14ac:dyDescent="0.2">
      <c r="A18" s="548" t="s">
        <v>130</v>
      </c>
      <c r="B18" s="549">
        <v>137.16725518000001</v>
      </c>
      <c r="C18" s="549">
        <v>411.33579381999999</v>
      </c>
      <c r="D18" s="549">
        <v>401.23492262000002</v>
      </c>
      <c r="E18" s="549">
        <v>776.82658205999996</v>
      </c>
      <c r="F18" s="549">
        <v>1635.7732734599999</v>
      </c>
      <c r="G18" s="549">
        <v>3182.1941795100001</v>
      </c>
      <c r="H18" s="370">
        <v>1726.56455368</v>
      </c>
      <c r="I18" s="370">
        <v>4817.9674529699996</v>
      </c>
      <c r="J18" s="370">
        <v>6544.5320066499999</v>
      </c>
    </row>
    <row r="19" spans="1:10" ht="14.1" customHeight="1" x14ac:dyDescent="0.2">
      <c r="A19" s="569" t="s">
        <v>131</v>
      </c>
      <c r="B19" s="570">
        <v>4.6815556599999999</v>
      </c>
      <c r="C19" s="570">
        <v>10.42588082</v>
      </c>
      <c r="D19" s="570">
        <v>8.0257584699999995</v>
      </c>
      <c r="E19" s="570">
        <v>11.19474967</v>
      </c>
      <c r="F19" s="570">
        <v>25.445916629999999</v>
      </c>
      <c r="G19" s="570">
        <v>41.549347410000003</v>
      </c>
      <c r="H19" s="571">
        <v>34.327944619999997</v>
      </c>
      <c r="I19" s="571">
        <v>66.995264039999995</v>
      </c>
      <c r="J19" s="571">
        <v>101.32320866000001</v>
      </c>
    </row>
    <row r="20" spans="1:10" ht="14.1" customHeight="1" x14ac:dyDescent="0.2">
      <c r="A20" s="688" t="s">
        <v>544</v>
      </c>
      <c r="B20" s="549">
        <v>47.217909970000001</v>
      </c>
      <c r="C20" s="549">
        <v>146.85906675999999</v>
      </c>
      <c r="D20" s="549">
        <v>121.23425148</v>
      </c>
      <c r="E20" s="549">
        <v>254.64081565000001</v>
      </c>
      <c r="F20" s="549">
        <v>543.4763213</v>
      </c>
      <c r="G20" s="549">
        <v>593.30841983000005</v>
      </c>
      <c r="H20" s="370">
        <v>569.95204386</v>
      </c>
      <c r="I20" s="370">
        <v>1136.7847411299999</v>
      </c>
      <c r="J20" s="370">
        <v>1706.7367849899999</v>
      </c>
    </row>
    <row r="21" spans="1:10" ht="14.1" customHeight="1" x14ac:dyDescent="0.2">
      <c r="A21" s="569" t="s">
        <v>132</v>
      </c>
      <c r="B21" s="570">
        <v>100.17178858</v>
      </c>
      <c r="C21" s="570">
        <v>289.85120597000002</v>
      </c>
      <c r="D21" s="570">
        <v>236.27258940999999</v>
      </c>
      <c r="E21" s="570">
        <v>335.89119248999998</v>
      </c>
      <c r="F21" s="570">
        <v>358.34573750999999</v>
      </c>
      <c r="G21" s="570">
        <v>275.90280546000002</v>
      </c>
      <c r="H21" s="571">
        <v>962.18677645000002</v>
      </c>
      <c r="I21" s="571">
        <v>634.24854297000002</v>
      </c>
      <c r="J21" s="571">
        <v>1596.43531942</v>
      </c>
    </row>
    <row r="22" spans="1:10" ht="14.1" customHeight="1" x14ac:dyDescent="0.2">
      <c r="A22" s="548" t="s">
        <v>133</v>
      </c>
      <c r="B22" s="549">
        <v>123.10100102</v>
      </c>
      <c r="C22" s="549">
        <v>310.13424293999998</v>
      </c>
      <c r="D22" s="549">
        <v>274.69520333999998</v>
      </c>
      <c r="E22" s="549">
        <v>386.36560874999998</v>
      </c>
      <c r="F22" s="549">
        <v>794.15440310999998</v>
      </c>
      <c r="G22" s="549">
        <v>993.94709195999997</v>
      </c>
      <c r="H22" s="370">
        <v>1094.2960560500001</v>
      </c>
      <c r="I22" s="370">
        <v>1788.1014950700001</v>
      </c>
      <c r="J22" s="370">
        <v>2882.3975511200001</v>
      </c>
    </row>
    <row r="23" spans="1:10" ht="14.1" customHeight="1" x14ac:dyDescent="0.2">
      <c r="A23" s="572" t="s">
        <v>134</v>
      </c>
      <c r="B23" s="573">
        <v>42.435126539999999</v>
      </c>
      <c r="C23" s="573">
        <v>89.888614480000001</v>
      </c>
      <c r="D23" s="573">
        <v>67.689936279999998</v>
      </c>
      <c r="E23" s="573">
        <v>98.135148709999996</v>
      </c>
      <c r="F23" s="573">
        <v>213.76967730999999</v>
      </c>
      <c r="G23" s="573">
        <v>332.20257320000002</v>
      </c>
      <c r="H23" s="574">
        <v>298.14882600999999</v>
      </c>
      <c r="I23" s="574">
        <v>545.97225050999998</v>
      </c>
      <c r="J23" s="574">
        <v>844.12107651999997</v>
      </c>
    </row>
    <row r="24" spans="1:10" ht="14.1" customHeight="1" x14ac:dyDescent="0.25">
      <c r="A24" s="556" t="s">
        <v>135</v>
      </c>
      <c r="B24" s="557">
        <v>215.36707089000001</v>
      </c>
      <c r="C24" s="557">
        <v>588.56862067999998</v>
      </c>
      <c r="D24" s="557">
        <v>453.34568062</v>
      </c>
      <c r="E24" s="557">
        <v>734.16868199999999</v>
      </c>
      <c r="F24" s="557">
        <v>1539.0207665099999</v>
      </c>
      <c r="G24" s="557">
        <v>2157.78969938</v>
      </c>
      <c r="H24" s="354">
        <v>1991.4500541899999</v>
      </c>
      <c r="I24" s="354">
        <v>3696.8104658900002</v>
      </c>
      <c r="J24" s="354">
        <v>5688.2605200799999</v>
      </c>
    </row>
    <row r="25" spans="1:10" ht="14.1" customHeight="1" x14ac:dyDescent="0.25">
      <c r="A25" s="575" t="s">
        <v>136</v>
      </c>
      <c r="B25" s="576">
        <v>133.39376213</v>
      </c>
      <c r="C25" s="576">
        <v>410.55138383000002</v>
      </c>
      <c r="D25" s="576">
        <v>318.67408569999998</v>
      </c>
      <c r="E25" s="576">
        <v>487.01651135999998</v>
      </c>
      <c r="F25" s="576">
        <v>840.83743595999999</v>
      </c>
      <c r="G25" s="576">
        <v>1119.5676017400001</v>
      </c>
      <c r="H25" s="577">
        <v>1349.6357430200001</v>
      </c>
      <c r="I25" s="577">
        <v>1960.4050377000001</v>
      </c>
      <c r="J25" s="577">
        <v>3310.0407807199999</v>
      </c>
    </row>
    <row r="26" spans="1:10" ht="14.1" customHeight="1" x14ac:dyDescent="0.25">
      <c r="A26" s="556" t="s">
        <v>137</v>
      </c>
      <c r="B26" s="557">
        <v>357.99396772</v>
      </c>
      <c r="C26" s="557">
        <v>973.82237224000005</v>
      </c>
      <c r="D26" s="557">
        <v>702.25506385000006</v>
      </c>
      <c r="E26" s="557">
        <v>1256.5682097900001</v>
      </c>
      <c r="F26" s="557">
        <v>2693.78965526</v>
      </c>
      <c r="G26" s="557">
        <v>4276.9011317000004</v>
      </c>
      <c r="H26" s="354">
        <v>3290.6396135999998</v>
      </c>
      <c r="I26" s="354">
        <v>6970.69078696</v>
      </c>
      <c r="J26" s="354">
        <v>10261.33040056</v>
      </c>
    </row>
    <row r="27" spans="1:10" ht="14.1" customHeight="1" x14ac:dyDescent="0.2">
      <c r="A27" s="569" t="s">
        <v>138</v>
      </c>
      <c r="B27" s="570">
        <v>284.68542710000003</v>
      </c>
      <c r="C27" s="570">
        <v>764.89348867000001</v>
      </c>
      <c r="D27" s="570">
        <v>527.75706592999995</v>
      </c>
      <c r="E27" s="570">
        <v>900.07714880000003</v>
      </c>
      <c r="F27" s="570">
        <v>1857.4106604399999</v>
      </c>
      <c r="G27" s="570">
        <v>2938.7126591199999</v>
      </c>
      <c r="H27" s="571">
        <v>2477.4131305000001</v>
      </c>
      <c r="I27" s="571">
        <v>4796.1233195599998</v>
      </c>
      <c r="J27" s="571">
        <v>7273.5364500599999</v>
      </c>
    </row>
    <row r="28" spans="1:10" ht="14.1" customHeight="1" x14ac:dyDescent="0.2">
      <c r="A28" s="548" t="s">
        <v>139</v>
      </c>
      <c r="B28" s="549">
        <v>38.521431640000003</v>
      </c>
      <c r="C28" s="549">
        <v>132.19317472</v>
      </c>
      <c r="D28" s="549">
        <v>133.42347921000001</v>
      </c>
      <c r="E28" s="549">
        <v>272.45650905999997</v>
      </c>
      <c r="F28" s="549">
        <v>611.38378637000005</v>
      </c>
      <c r="G28" s="549">
        <v>971.18813237999996</v>
      </c>
      <c r="H28" s="370">
        <v>576.59459462999996</v>
      </c>
      <c r="I28" s="370">
        <v>1582.5719187499999</v>
      </c>
      <c r="J28" s="370">
        <v>2159.1665133800002</v>
      </c>
    </row>
    <row r="29" spans="1:10" ht="14.1" customHeight="1" x14ac:dyDescent="0.2">
      <c r="A29" s="569" t="s">
        <v>140</v>
      </c>
      <c r="B29" s="570">
        <v>34.787108979999999</v>
      </c>
      <c r="C29" s="570">
        <v>76.735708849999995</v>
      </c>
      <c r="D29" s="570">
        <v>41.07451871</v>
      </c>
      <c r="E29" s="570">
        <v>84.034551930000006</v>
      </c>
      <c r="F29" s="570">
        <v>224.99520845000001</v>
      </c>
      <c r="G29" s="570">
        <v>367.00034019999998</v>
      </c>
      <c r="H29" s="571">
        <v>236.63188847000001</v>
      </c>
      <c r="I29" s="571">
        <v>591.99554865000005</v>
      </c>
      <c r="J29" s="571">
        <v>828.62743711999997</v>
      </c>
    </row>
    <row r="30" spans="1:10" ht="14.1" customHeight="1" x14ac:dyDescent="0.25">
      <c r="A30" s="556" t="s">
        <v>141</v>
      </c>
      <c r="B30" s="557">
        <v>203.22099915000001</v>
      </c>
      <c r="C30" s="557">
        <v>429.55425123999999</v>
      </c>
      <c r="D30" s="557">
        <v>294.20046897999998</v>
      </c>
      <c r="E30" s="557">
        <v>496.93207109999997</v>
      </c>
      <c r="F30" s="557">
        <v>1010.93079558</v>
      </c>
      <c r="G30" s="557">
        <v>1601.7569553999999</v>
      </c>
      <c r="H30" s="354">
        <v>1423.90779047</v>
      </c>
      <c r="I30" s="354">
        <v>2612.6877509800001</v>
      </c>
      <c r="J30" s="354">
        <v>4036.5955414499999</v>
      </c>
    </row>
    <row r="31" spans="1:10" ht="14.1" customHeight="1" x14ac:dyDescent="0.2">
      <c r="A31" s="569" t="s">
        <v>142</v>
      </c>
      <c r="B31" s="570">
        <v>45.23254507</v>
      </c>
      <c r="C31" s="570">
        <v>111.41151118000001</v>
      </c>
      <c r="D31" s="570">
        <v>74.337119279999996</v>
      </c>
      <c r="E31" s="570">
        <v>135.69155775999999</v>
      </c>
      <c r="F31" s="570">
        <v>238.82716590000001</v>
      </c>
      <c r="G31" s="570">
        <v>400.52669058999999</v>
      </c>
      <c r="H31" s="571">
        <v>366.67273329</v>
      </c>
      <c r="I31" s="571">
        <v>639.35385649</v>
      </c>
      <c r="J31" s="571">
        <v>1006.02658978</v>
      </c>
    </row>
    <row r="32" spans="1:10" ht="14.1" customHeight="1" x14ac:dyDescent="0.2">
      <c r="A32" s="548" t="s">
        <v>143</v>
      </c>
      <c r="B32" s="549">
        <v>121.60493839999999</v>
      </c>
      <c r="C32" s="549">
        <v>240.78968502999999</v>
      </c>
      <c r="D32" s="549">
        <v>167.44635686999999</v>
      </c>
      <c r="E32" s="549">
        <v>253.79908053</v>
      </c>
      <c r="F32" s="549">
        <v>491.30796306000002</v>
      </c>
      <c r="G32" s="549">
        <v>801.38984115000005</v>
      </c>
      <c r="H32" s="370">
        <v>783.64006083000004</v>
      </c>
      <c r="I32" s="370">
        <v>1292.69780421</v>
      </c>
      <c r="J32" s="370">
        <v>2076.33786504</v>
      </c>
    </row>
    <row r="33" spans="1:10" ht="14.1" customHeight="1" x14ac:dyDescent="0.2">
      <c r="A33" s="572" t="s">
        <v>144</v>
      </c>
      <c r="B33" s="573">
        <v>36.383515680000002</v>
      </c>
      <c r="C33" s="573">
        <v>77.353055029999993</v>
      </c>
      <c r="D33" s="573">
        <v>52.416992829999998</v>
      </c>
      <c r="E33" s="573">
        <v>107.44143280999999</v>
      </c>
      <c r="F33" s="573">
        <v>280.79566662000002</v>
      </c>
      <c r="G33" s="573">
        <v>399.84042366</v>
      </c>
      <c r="H33" s="574">
        <v>273.59499634999997</v>
      </c>
      <c r="I33" s="574">
        <v>680.63609027999996</v>
      </c>
      <c r="J33" s="574">
        <v>954.23108663000005</v>
      </c>
    </row>
    <row r="34" spans="1:10" ht="14.1" customHeight="1" x14ac:dyDescent="0.25">
      <c r="A34" s="561" t="s">
        <v>145</v>
      </c>
      <c r="B34" s="557">
        <v>1490.9691763999999</v>
      </c>
      <c r="C34" s="557">
        <v>3921.91223472</v>
      </c>
      <c r="D34" s="557">
        <v>3077.4435911599999</v>
      </c>
      <c r="E34" s="557">
        <v>5120.50585864</v>
      </c>
      <c r="F34" s="557">
        <v>9969.8651790399999</v>
      </c>
      <c r="G34" s="557">
        <v>13334.90404392</v>
      </c>
      <c r="H34" s="354">
        <v>13610.830860919999</v>
      </c>
      <c r="I34" s="354">
        <v>23304.76922296</v>
      </c>
      <c r="J34" s="354">
        <v>36915.600083880003</v>
      </c>
    </row>
    <row r="35" spans="1:10" ht="14.1" customHeight="1" x14ac:dyDescent="0.25">
      <c r="A35" s="578" t="s">
        <v>146</v>
      </c>
      <c r="B35" s="579">
        <v>1551.56327872</v>
      </c>
      <c r="C35" s="579">
        <v>3966.2127344</v>
      </c>
      <c r="D35" s="579">
        <v>3122.73467691</v>
      </c>
      <c r="E35" s="579">
        <v>5095.0384019499998</v>
      </c>
      <c r="F35" s="579">
        <v>9826.0270858700005</v>
      </c>
      <c r="G35" s="579">
        <v>12817.549567</v>
      </c>
      <c r="H35" s="580">
        <v>13735.54909198</v>
      </c>
      <c r="I35" s="580">
        <v>22643.576652870001</v>
      </c>
      <c r="J35" s="580">
        <v>36379.125744849996</v>
      </c>
    </row>
    <row r="36" spans="1:10" ht="14.1" customHeight="1" x14ac:dyDescent="0.25">
      <c r="A36" s="558" t="s">
        <v>147</v>
      </c>
      <c r="B36" s="559">
        <v>60.594102319999998</v>
      </c>
      <c r="C36" s="559">
        <v>44.300499680000001</v>
      </c>
      <c r="D36" s="559">
        <v>45.291085750000001</v>
      </c>
      <c r="E36" s="559">
        <v>-25.467456689999999</v>
      </c>
      <c r="F36" s="559">
        <v>-143.83809317000001</v>
      </c>
      <c r="G36" s="559">
        <v>-517.35447692000002</v>
      </c>
      <c r="H36" s="560">
        <v>124.71823105999999</v>
      </c>
      <c r="I36" s="560">
        <v>-661.19257009</v>
      </c>
      <c r="J36" s="560">
        <v>-536.47433903000001</v>
      </c>
    </row>
    <row r="37" spans="1:10" ht="14.1" customHeight="1" x14ac:dyDescent="0.2">
      <c r="A37" s="569" t="s">
        <v>148</v>
      </c>
      <c r="B37" s="570">
        <v>81.973308759999995</v>
      </c>
      <c r="C37" s="570">
        <v>178.01723684999999</v>
      </c>
      <c r="D37" s="570">
        <v>134.67159491999999</v>
      </c>
      <c r="E37" s="570">
        <v>247.15217064000001</v>
      </c>
      <c r="F37" s="570">
        <v>698.18333055000005</v>
      </c>
      <c r="G37" s="570">
        <v>1038.2220976399999</v>
      </c>
      <c r="H37" s="571">
        <v>641.81431117</v>
      </c>
      <c r="I37" s="571">
        <v>1736.4054281900001</v>
      </c>
      <c r="J37" s="571">
        <v>2378.2197393599999</v>
      </c>
    </row>
    <row r="38" spans="1:10" ht="14.1" customHeight="1" x14ac:dyDescent="0.2">
      <c r="A38" s="548" t="s">
        <v>149</v>
      </c>
      <c r="B38" s="549">
        <v>69.313130349999994</v>
      </c>
      <c r="C38" s="549">
        <v>176.01142186000001</v>
      </c>
      <c r="D38" s="549">
        <v>134.20018583999999</v>
      </c>
      <c r="E38" s="549">
        <v>303.07693962000002</v>
      </c>
      <c r="F38" s="549">
        <v>1019.10418967</v>
      </c>
      <c r="G38" s="549">
        <v>1818.6163930800001</v>
      </c>
      <c r="H38" s="370">
        <v>682.60167766999996</v>
      </c>
      <c r="I38" s="370">
        <v>2837.7205827500002</v>
      </c>
      <c r="J38" s="370">
        <v>3520.32226042</v>
      </c>
    </row>
    <row r="39" spans="1:10" ht="14.1" customHeight="1" x14ac:dyDescent="0.2">
      <c r="A39" s="572" t="s">
        <v>150</v>
      </c>
      <c r="B39" s="573">
        <v>-12.66017841</v>
      </c>
      <c r="C39" s="573">
        <v>-2.0058149900000002</v>
      </c>
      <c r="D39" s="573">
        <v>-0.47140907999999998</v>
      </c>
      <c r="E39" s="573">
        <v>55.924768980000003</v>
      </c>
      <c r="F39" s="573">
        <v>320.92085911999999</v>
      </c>
      <c r="G39" s="573">
        <v>780.39429543999995</v>
      </c>
      <c r="H39" s="574">
        <v>40.787366499999997</v>
      </c>
      <c r="I39" s="574">
        <v>1101.3151545600001</v>
      </c>
      <c r="J39" s="574">
        <v>1142.1025210600001</v>
      </c>
    </row>
    <row r="40" spans="1:10" ht="14.1" customHeight="1" x14ac:dyDescent="0.25">
      <c r="A40" s="561" t="s">
        <v>151</v>
      </c>
      <c r="B40" s="557">
        <v>1572.9424851599999</v>
      </c>
      <c r="C40" s="557">
        <v>4099.9294715699998</v>
      </c>
      <c r="D40" s="557">
        <v>3212.1151860800001</v>
      </c>
      <c r="E40" s="557">
        <v>5367.6580292799999</v>
      </c>
      <c r="F40" s="557">
        <v>10668.04850959</v>
      </c>
      <c r="G40" s="557">
        <v>14373.12614156</v>
      </c>
      <c r="H40" s="354">
        <v>14252.64517209</v>
      </c>
      <c r="I40" s="354">
        <v>25041.174651149999</v>
      </c>
      <c r="J40" s="354">
        <v>39293.819823240003</v>
      </c>
    </row>
    <row r="41" spans="1:10" ht="14.1" customHeight="1" x14ac:dyDescent="0.25">
      <c r="A41" s="578" t="s">
        <v>152</v>
      </c>
      <c r="B41" s="579">
        <v>1620.8764090699999</v>
      </c>
      <c r="C41" s="579">
        <v>4142.2241562600002</v>
      </c>
      <c r="D41" s="579">
        <v>3256.9348627499999</v>
      </c>
      <c r="E41" s="579">
        <v>5398.1153415700001</v>
      </c>
      <c r="F41" s="579">
        <v>10845.131275539999</v>
      </c>
      <c r="G41" s="579">
        <v>14636.165960079999</v>
      </c>
      <c r="H41" s="580">
        <v>14418.150769649999</v>
      </c>
      <c r="I41" s="580">
        <v>25481.297235620001</v>
      </c>
      <c r="J41" s="580">
        <v>39899.448005270002</v>
      </c>
    </row>
    <row r="42" spans="1:10" ht="14.1" customHeight="1" x14ac:dyDescent="0.2">
      <c r="A42" s="553" t="s">
        <v>153</v>
      </c>
      <c r="B42" s="554">
        <v>47.933923909999997</v>
      </c>
      <c r="C42" s="554">
        <v>42.294684689999997</v>
      </c>
      <c r="D42" s="554">
        <v>44.81967667</v>
      </c>
      <c r="E42" s="554">
        <v>30.457312290000001</v>
      </c>
      <c r="F42" s="554">
        <v>177.08276595000001</v>
      </c>
      <c r="G42" s="554">
        <v>263.03981851999998</v>
      </c>
      <c r="H42" s="555">
        <v>165.50559756000001</v>
      </c>
      <c r="I42" s="555">
        <v>440.12258446999999</v>
      </c>
      <c r="J42" s="555">
        <v>605.62818202999995</v>
      </c>
    </row>
    <row r="43" spans="1:10" s="441" customFormat="1" ht="14.1" customHeight="1" x14ac:dyDescent="0.25">
      <c r="A43" s="581" t="s">
        <v>262</v>
      </c>
      <c r="B43" s="576">
        <v>743.52253543999996</v>
      </c>
      <c r="C43" s="576">
        <v>1916.50117914</v>
      </c>
      <c r="D43" s="576">
        <v>1429.81859446</v>
      </c>
      <c r="E43" s="576">
        <v>2763.0890439999998</v>
      </c>
      <c r="F43" s="576">
        <v>8018.2791321100003</v>
      </c>
      <c r="G43" s="576">
        <v>12385.777981339999</v>
      </c>
      <c r="H43" s="577">
        <v>6852.9313530400004</v>
      </c>
      <c r="I43" s="577">
        <v>20404.057113449999</v>
      </c>
      <c r="J43" s="577">
        <v>27256.988466489998</v>
      </c>
    </row>
    <row r="44" spans="1:10" ht="14.1" customHeight="1" x14ac:dyDescent="0.2">
      <c r="A44" s="562" t="s">
        <v>154</v>
      </c>
      <c r="B44" s="549"/>
      <c r="C44" s="549"/>
      <c r="D44" s="549"/>
      <c r="E44" s="549"/>
      <c r="F44" s="549"/>
      <c r="G44" s="549"/>
      <c r="H44" s="563"/>
      <c r="I44" s="563"/>
      <c r="J44" s="563"/>
    </row>
    <row r="45" spans="1:10" ht="14.1" customHeight="1" x14ac:dyDescent="0.2">
      <c r="A45" s="582" t="s">
        <v>155</v>
      </c>
      <c r="B45" s="583">
        <v>0.15972729899999999</v>
      </c>
      <c r="C45" s="583">
        <v>0.16641941099999999</v>
      </c>
      <c r="D45" s="583">
        <v>0.16027583500000001</v>
      </c>
      <c r="E45" s="583">
        <v>0.15966761700000001</v>
      </c>
      <c r="F45" s="583">
        <v>0.17458921799999999</v>
      </c>
      <c r="G45" s="583">
        <v>0.19238851600000001</v>
      </c>
      <c r="H45" s="584">
        <v>0.16175341700000001</v>
      </c>
      <c r="I45" s="584">
        <v>0.18455548699999999</v>
      </c>
      <c r="J45" s="584">
        <v>0.17587555699999999</v>
      </c>
    </row>
    <row r="46" spans="1:10" ht="14.1" customHeight="1" x14ac:dyDescent="0.2">
      <c r="A46" s="564" t="s">
        <v>156</v>
      </c>
      <c r="B46" s="565">
        <v>9.8931675999999996E-2</v>
      </c>
      <c r="C46" s="565">
        <v>0.116084543</v>
      </c>
      <c r="D46" s="565">
        <v>0.11266403799999999</v>
      </c>
      <c r="E46" s="565">
        <v>0.105916757</v>
      </c>
      <c r="F46" s="565">
        <v>9.5386075000000001E-2</v>
      </c>
      <c r="G46" s="565">
        <v>9.9820640000000002E-2</v>
      </c>
      <c r="H46" s="566">
        <v>0.109622731</v>
      </c>
      <c r="I46" s="566">
        <v>9.7869098000000002E-2</v>
      </c>
      <c r="J46" s="566">
        <v>0.10234328500000001</v>
      </c>
    </row>
    <row r="47" spans="1:10" ht="14.1" customHeight="1" x14ac:dyDescent="0.2">
      <c r="A47" s="582" t="s">
        <v>157</v>
      </c>
      <c r="B47" s="583">
        <v>0.55143456300000004</v>
      </c>
      <c r="C47" s="583">
        <v>0.54189602699999995</v>
      </c>
      <c r="D47" s="583">
        <v>0.50549807400000002</v>
      </c>
      <c r="E47" s="583">
        <v>0.60091890999999997</v>
      </c>
      <c r="F47" s="583">
        <v>0.90960766299999996</v>
      </c>
      <c r="G47" s="583">
        <v>1.1043158879999999</v>
      </c>
      <c r="H47" s="584">
        <v>0.55662207699999999</v>
      </c>
      <c r="I47" s="584">
        <v>1.0186296379999999</v>
      </c>
      <c r="J47" s="584">
        <v>0.84275992899999996</v>
      </c>
    </row>
    <row r="48" spans="1:10" ht="14.1" customHeight="1" x14ac:dyDescent="0.2">
      <c r="A48" s="533" t="s">
        <v>627</v>
      </c>
      <c r="B48" s="567">
        <v>3.4523501310000002</v>
      </c>
      <c r="C48" s="567">
        <v>3.2562068580000001</v>
      </c>
      <c r="D48" s="567">
        <v>3.1539257030000001</v>
      </c>
      <c r="E48" s="567">
        <v>3.7635615790000001</v>
      </c>
      <c r="F48" s="567">
        <v>5.2099876150000002</v>
      </c>
      <c r="G48" s="567">
        <v>5.7400301730000001</v>
      </c>
      <c r="H48" s="568">
        <v>3.4411766130000001</v>
      </c>
      <c r="I48" s="568">
        <v>5.5193679260000001</v>
      </c>
      <c r="J48" s="568">
        <v>4.7917967839999998</v>
      </c>
    </row>
    <row r="49" spans="1:11" ht="14.1" customHeight="1" x14ac:dyDescent="0.2">
      <c r="A49" s="585" t="s">
        <v>286</v>
      </c>
      <c r="B49" s="586">
        <v>0.39202143900000003</v>
      </c>
      <c r="C49" s="586">
        <v>0.40080350100000001</v>
      </c>
      <c r="D49" s="586">
        <v>0.42582008999999998</v>
      </c>
      <c r="E49" s="586">
        <v>0.40259065399999999</v>
      </c>
      <c r="F49" s="586">
        <v>0.38852843199999998</v>
      </c>
      <c r="G49" s="586">
        <v>0.33352056800000002</v>
      </c>
      <c r="H49" s="587">
        <v>0.40626606500000001</v>
      </c>
      <c r="I49" s="587">
        <v>0.358024024</v>
      </c>
      <c r="J49" s="587">
        <v>0.37670272300000002</v>
      </c>
    </row>
    <row r="50" spans="1:11" ht="14.1" customHeight="1" x14ac:dyDescent="0.2">
      <c r="A50" s="533" t="s">
        <v>287</v>
      </c>
      <c r="B50" s="349">
        <v>0.90106832400000003</v>
      </c>
      <c r="C50" s="349">
        <v>0.88391545699999996</v>
      </c>
      <c r="D50" s="349">
        <v>0.88733596199999998</v>
      </c>
      <c r="E50" s="349">
        <v>0.89408324299999997</v>
      </c>
      <c r="F50" s="349">
        <v>0.90461392500000004</v>
      </c>
      <c r="G50" s="349">
        <v>0.90017935999999998</v>
      </c>
      <c r="H50" s="350">
        <v>0.89037726900000003</v>
      </c>
      <c r="I50" s="350">
        <v>0.90213090200000001</v>
      </c>
      <c r="J50" s="350">
        <v>0.89765671499999999</v>
      </c>
    </row>
    <row r="51" spans="1:11" ht="14.1" customHeight="1" x14ac:dyDescent="0.2">
      <c r="A51" s="588" t="s">
        <v>545</v>
      </c>
      <c r="B51" s="589">
        <v>0.221828371</v>
      </c>
      <c r="C51" s="589">
        <v>0.223422545</v>
      </c>
      <c r="D51" s="589">
        <v>0.191538598</v>
      </c>
      <c r="E51" s="589">
        <v>0.20128755600000001</v>
      </c>
      <c r="F51" s="589">
        <v>0.220562965</v>
      </c>
      <c r="G51" s="589">
        <v>0.26846895700000001</v>
      </c>
      <c r="H51" s="590">
        <v>0.20765589300000001</v>
      </c>
      <c r="I51" s="590">
        <v>0.247386721</v>
      </c>
      <c r="J51" s="590">
        <v>0.23226262</v>
      </c>
    </row>
    <row r="52" spans="1:11" ht="12.75" customHeight="1" x14ac:dyDescent="0.2">
      <c r="A52" s="444" t="s">
        <v>477</v>
      </c>
    </row>
    <row r="53" spans="1:11" ht="12.75" customHeight="1" x14ac:dyDescent="0.2">
      <c r="A53" s="444" t="s">
        <v>721</v>
      </c>
    </row>
    <row r="54" spans="1:11" x14ac:dyDescent="0.2">
      <c r="A54" s="445" t="s">
        <v>708</v>
      </c>
      <c r="B54" s="443"/>
      <c r="D54" s="446"/>
    </row>
    <row r="56" spans="1:11" ht="17.25" customHeight="1" x14ac:dyDescent="0.25">
      <c r="A56" s="436" t="s">
        <v>707</v>
      </c>
    </row>
    <row r="57" spans="1:11" ht="12.75" customHeight="1" thickBot="1" x14ac:dyDescent="0.25">
      <c r="J57" s="437" t="s">
        <v>81</v>
      </c>
    </row>
    <row r="58" spans="1:11" ht="13.5" customHeight="1" x14ac:dyDescent="0.2">
      <c r="A58" s="438" t="s">
        <v>706</v>
      </c>
      <c r="B58" s="482" t="s">
        <v>34</v>
      </c>
      <c r="C58" s="482" t="s">
        <v>533</v>
      </c>
      <c r="D58" s="482" t="s">
        <v>535</v>
      </c>
      <c r="E58" s="482" t="s">
        <v>97</v>
      </c>
      <c r="F58" s="482" t="s">
        <v>278</v>
      </c>
      <c r="G58" s="483">
        <v>300000</v>
      </c>
      <c r="H58" s="484" t="s">
        <v>294</v>
      </c>
      <c r="I58" s="484" t="s">
        <v>294</v>
      </c>
      <c r="J58" s="484" t="s">
        <v>61</v>
      </c>
    </row>
    <row r="59" spans="1:11" ht="13.5" customHeight="1" x14ac:dyDescent="0.2">
      <c r="A59" s="439" t="s">
        <v>158</v>
      </c>
      <c r="B59" s="485" t="s">
        <v>532</v>
      </c>
      <c r="C59" s="485" t="s">
        <v>35</v>
      </c>
      <c r="D59" s="485" t="s">
        <v>35</v>
      </c>
      <c r="E59" s="485" t="s">
        <v>35</v>
      </c>
      <c r="F59" s="485" t="s">
        <v>35</v>
      </c>
      <c r="G59" s="485" t="s">
        <v>36</v>
      </c>
      <c r="H59" s="486" t="s">
        <v>292</v>
      </c>
      <c r="I59" s="486" t="s">
        <v>293</v>
      </c>
      <c r="J59" s="486" t="s">
        <v>111</v>
      </c>
    </row>
    <row r="60" spans="1:11" ht="13.5" customHeight="1" thickBot="1" x14ac:dyDescent="0.25">
      <c r="A60" s="440" t="s">
        <v>65</v>
      </c>
      <c r="B60" s="487" t="s">
        <v>36</v>
      </c>
      <c r="C60" s="487" t="s">
        <v>534</v>
      </c>
      <c r="D60" s="487" t="s">
        <v>99</v>
      </c>
      <c r="E60" s="487" t="s">
        <v>100</v>
      </c>
      <c r="F60" s="487" t="s">
        <v>279</v>
      </c>
      <c r="G60" s="487" t="s">
        <v>101</v>
      </c>
      <c r="H60" s="488" t="s">
        <v>100</v>
      </c>
      <c r="I60" s="488" t="s">
        <v>101</v>
      </c>
      <c r="J60" s="488" t="s">
        <v>276</v>
      </c>
    </row>
    <row r="61" spans="1:11" ht="12.75" customHeight="1" x14ac:dyDescent="0.2">
      <c r="A61" s="447" t="s">
        <v>159</v>
      </c>
      <c r="B61" s="425"/>
      <c r="C61" s="425"/>
      <c r="D61" s="425"/>
      <c r="E61" s="425"/>
      <c r="F61" s="425"/>
      <c r="G61" s="425"/>
      <c r="H61" s="425"/>
      <c r="I61" s="425"/>
      <c r="J61" s="425"/>
    </row>
    <row r="62" spans="1:11" ht="13.5" customHeight="1" x14ac:dyDescent="0.25">
      <c r="A62" s="448" t="s">
        <v>120</v>
      </c>
      <c r="B62" s="426">
        <f t="shared" ref="B62:J62" si="0">B7/B$7</f>
        <v>1</v>
      </c>
      <c r="C62" s="426">
        <f t="shared" si="0"/>
        <v>1</v>
      </c>
      <c r="D62" s="426">
        <f t="shared" si="0"/>
        <v>1</v>
      </c>
      <c r="E62" s="426">
        <f t="shared" si="0"/>
        <v>1</v>
      </c>
      <c r="F62" s="426">
        <f t="shared" si="0"/>
        <v>1</v>
      </c>
      <c r="G62" s="426">
        <f t="shared" si="0"/>
        <v>1</v>
      </c>
      <c r="H62" s="449">
        <f t="shared" si="0"/>
        <v>1</v>
      </c>
      <c r="I62" s="449">
        <f t="shared" si="0"/>
        <v>1</v>
      </c>
      <c r="J62" s="449">
        <f t="shared" si="0"/>
        <v>1</v>
      </c>
    </row>
    <row r="63" spans="1:11" ht="13.5" customHeight="1" x14ac:dyDescent="0.2">
      <c r="A63" s="450" t="s">
        <v>121</v>
      </c>
      <c r="B63" s="427">
        <f t="shared" ref="B63:J63" si="1">B8/B$7</f>
        <v>0.24432612855007702</v>
      </c>
      <c r="C63" s="427">
        <f t="shared" si="1"/>
        <v>0.26266384818358068</v>
      </c>
      <c r="D63" s="427">
        <f t="shared" si="1"/>
        <v>0.26174077192688477</v>
      </c>
      <c r="E63" s="427">
        <f t="shared" si="1"/>
        <v>0.27858992653527376</v>
      </c>
      <c r="F63" s="427">
        <f t="shared" si="1"/>
        <v>0.26988373055669429</v>
      </c>
      <c r="G63" s="427">
        <f t="shared" si="1"/>
        <v>0.24672255163498022</v>
      </c>
      <c r="H63" s="442">
        <f t="shared" si="1"/>
        <v>0.26640105720947327</v>
      </c>
      <c r="I63" s="442">
        <f t="shared" si="1"/>
        <v>0.25703978426701857</v>
      </c>
      <c r="J63" s="442">
        <f t="shared" si="1"/>
        <v>0.26066434904528191</v>
      </c>
      <c r="K63" s="451"/>
    </row>
    <row r="64" spans="1:11" ht="13.5" customHeight="1" x14ac:dyDescent="0.2">
      <c r="A64" s="452" t="s">
        <v>122</v>
      </c>
      <c r="B64" s="428">
        <f t="shared" ref="B64:J64" si="2">B9/B$7</f>
        <v>0.39202143893110281</v>
      </c>
      <c r="C64" s="428">
        <f t="shared" si="2"/>
        <v>0.40080350115447544</v>
      </c>
      <c r="D64" s="428">
        <f t="shared" si="2"/>
        <v>0.42582009005215937</v>
      </c>
      <c r="E64" s="428">
        <f t="shared" si="2"/>
        <v>0.40259065388205195</v>
      </c>
      <c r="F64" s="428">
        <f t="shared" si="2"/>
        <v>0.38852843159073785</v>
      </c>
      <c r="G64" s="428">
        <f t="shared" si="2"/>
        <v>0.33352056821204801</v>
      </c>
      <c r="H64" s="453">
        <f t="shared" si="2"/>
        <v>0.40626606493060813</v>
      </c>
      <c r="I64" s="453">
        <f t="shared" si="2"/>
        <v>0.35802402397255145</v>
      </c>
      <c r="J64" s="453">
        <f t="shared" si="2"/>
        <v>0.37670272328652099</v>
      </c>
    </row>
    <row r="65" spans="1:10" ht="13.5" customHeight="1" x14ac:dyDescent="0.2">
      <c r="A65" s="450" t="s">
        <v>123</v>
      </c>
      <c r="B65" s="427">
        <f t="shared" ref="B65:J65" si="3">B10/B$7</f>
        <v>1.6226223185782342E-2</v>
      </c>
      <c r="C65" s="427">
        <f t="shared" si="3"/>
        <v>1.5242895307199902E-2</v>
      </c>
      <c r="D65" s="427">
        <f t="shared" si="3"/>
        <v>1.3755603079222753E-2</v>
      </c>
      <c r="E65" s="427">
        <f t="shared" si="3"/>
        <v>1.592631412370623E-2</v>
      </c>
      <c r="F65" s="427">
        <f t="shared" si="3"/>
        <v>2.2366083316223771E-2</v>
      </c>
      <c r="G65" s="427">
        <f t="shared" si="3"/>
        <v>2.5701760548776653E-2</v>
      </c>
      <c r="H65" s="442">
        <f t="shared" si="3"/>
        <v>1.5264423432163493E-2</v>
      </c>
      <c r="I65" s="442">
        <f t="shared" si="3"/>
        <v>2.4215870814494722E-2</v>
      </c>
      <c r="J65" s="442">
        <f t="shared" si="3"/>
        <v>2.0749985235052597E-2</v>
      </c>
    </row>
    <row r="66" spans="1:10" ht="13.5" customHeight="1" x14ac:dyDescent="0.2">
      <c r="A66" s="452" t="s">
        <v>124</v>
      </c>
      <c r="B66" s="428">
        <f t="shared" ref="B66:J66" si="4">B11/B$7</f>
        <v>0.27387629360532673</v>
      </c>
      <c r="C66" s="428">
        <f t="shared" si="4"/>
        <v>0.26385848893209479</v>
      </c>
      <c r="D66" s="428">
        <f t="shared" si="4"/>
        <v>0.23297233651877544</v>
      </c>
      <c r="E66" s="428">
        <f t="shared" si="4"/>
        <v>0.24283812630083818</v>
      </c>
      <c r="F66" s="428">
        <f t="shared" si="4"/>
        <v>0.25503449389101029</v>
      </c>
      <c r="G66" s="428">
        <f t="shared" si="4"/>
        <v>0.35995653452499238</v>
      </c>
      <c r="H66" s="453">
        <f t="shared" si="4"/>
        <v>0.24997968788513933</v>
      </c>
      <c r="I66" s="453">
        <f t="shared" si="4"/>
        <v>0.31321862428700781</v>
      </c>
      <c r="J66" s="453">
        <f t="shared" si="4"/>
        <v>0.2887333194672399</v>
      </c>
    </row>
    <row r="67" spans="1:10" ht="13.5" customHeight="1" x14ac:dyDescent="0.2">
      <c r="A67" s="454" t="s">
        <v>125</v>
      </c>
      <c r="B67" s="429">
        <f t="shared" ref="B67:J67" si="5">B12/B$7</f>
        <v>7.354991572771119E-2</v>
      </c>
      <c r="C67" s="429">
        <f t="shared" si="5"/>
        <v>5.7431266422649153E-2</v>
      </c>
      <c r="D67" s="429">
        <f t="shared" si="5"/>
        <v>6.5711198422957653E-2</v>
      </c>
      <c r="E67" s="429">
        <f t="shared" si="5"/>
        <v>6.0054979158129851E-2</v>
      </c>
      <c r="F67" s="429">
        <f t="shared" si="5"/>
        <v>6.4187260645333727E-2</v>
      </c>
      <c r="G67" s="429">
        <f t="shared" si="5"/>
        <v>3.4098585079202756E-2</v>
      </c>
      <c r="H67" s="455">
        <f t="shared" si="5"/>
        <v>6.2088766542615956E-2</v>
      </c>
      <c r="I67" s="455">
        <f t="shared" si="5"/>
        <v>4.7501696658927443E-2</v>
      </c>
      <c r="J67" s="455">
        <f t="shared" si="5"/>
        <v>5.3149622965904628E-2</v>
      </c>
    </row>
    <row r="68" spans="1:10" ht="13.5" customHeight="1" x14ac:dyDescent="0.25">
      <c r="A68" s="456" t="s">
        <v>126</v>
      </c>
      <c r="B68" s="430">
        <f t="shared" ref="B68:J68" si="6">B13/B$13</f>
        <v>1</v>
      </c>
      <c r="C68" s="430">
        <f t="shared" si="6"/>
        <v>1</v>
      </c>
      <c r="D68" s="430">
        <f t="shared" si="6"/>
        <v>1</v>
      </c>
      <c r="E68" s="430">
        <f t="shared" si="6"/>
        <v>1</v>
      </c>
      <c r="F68" s="430">
        <f t="shared" si="6"/>
        <v>1</v>
      </c>
      <c r="G68" s="430">
        <f t="shared" si="6"/>
        <v>1</v>
      </c>
      <c r="H68" s="457">
        <f t="shared" si="6"/>
        <v>1</v>
      </c>
      <c r="I68" s="457">
        <f t="shared" si="6"/>
        <v>1</v>
      </c>
      <c r="J68" s="457">
        <f t="shared" si="6"/>
        <v>1</v>
      </c>
    </row>
    <row r="69" spans="1:10" ht="13.5" customHeight="1" x14ac:dyDescent="0.2">
      <c r="A69" s="450" t="s">
        <v>63</v>
      </c>
      <c r="B69" s="427">
        <f t="shared" ref="B69:J69" si="7">B14/B$13</f>
        <v>0.66271573335590106</v>
      </c>
      <c r="C69" s="427">
        <f t="shared" si="7"/>
        <v>0.64415710174380869</v>
      </c>
      <c r="D69" s="427">
        <f t="shared" si="7"/>
        <v>0.60787016169349828</v>
      </c>
      <c r="E69" s="427">
        <f t="shared" si="7"/>
        <v>0.59482144098533751</v>
      </c>
      <c r="F69" s="427">
        <f t="shared" si="7"/>
        <v>0.59490342343129177</v>
      </c>
      <c r="G69" s="427">
        <f t="shared" si="7"/>
        <v>0.51683268360675116</v>
      </c>
      <c r="H69" s="442">
        <f t="shared" si="7"/>
        <v>0.6194271676762273</v>
      </c>
      <c r="I69" s="442">
        <f t="shared" si="7"/>
        <v>0.55118967556942777</v>
      </c>
      <c r="J69" s="442">
        <f t="shared" si="7"/>
        <v>0.5771652415146431</v>
      </c>
    </row>
    <row r="70" spans="1:10" ht="13.5" customHeight="1" x14ac:dyDescent="0.2">
      <c r="A70" s="452" t="s">
        <v>127</v>
      </c>
      <c r="B70" s="428">
        <f t="shared" ref="B70:J70" si="8">B15/B$13</f>
        <v>0.49363753387030485</v>
      </c>
      <c r="C70" s="428">
        <f t="shared" si="8"/>
        <v>0.47226906903027566</v>
      </c>
      <c r="D70" s="428">
        <f t="shared" si="8"/>
        <v>0.45189693833521877</v>
      </c>
      <c r="E70" s="428">
        <f t="shared" si="8"/>
        <v>0.42121173641758092</v>
      </c>
      <c r="F70" s="428">
        <f t="shared" si="8"/>
        <v>0.43063449214178878</v>
      </c>
      <c r="G70" s="428">
        <f t="shared" si="8"/>
        <v>0.36991251882626774</v>
      </c>
      <c r="H70" s="453">
        <f t="shared" si="8"/>
        <v>0.45086020064028348</v>
      </c>
      <c r="I70" s="453">
        <f t="shared" si="8"/>
        <v>0.39663474989321917</v>
      </c>
      <c r="J70" s="453">
        <f t="shared" si="8"/>
        <v>0.41727643422688249</v>
      </c>
    </row>
    <row r="71" spans="1:10" ht="13.5" customHeight="1" x14ac:dyDescent="0.2">
      <c r="A71" s="591" t="s">
        <v>128</v>
      </c>
      <c r="B71" s="592">
        <f t="shared" ref="B71:J71" si="9">B16/B$13</f>
        <v>0.16907819948559621</v>
      </c>
      <c r="C71" s="592">
        <f t="shared" si="9"/>
        <v>0.17188803271353301</v>
      </c>
      <c r="D71" s="592">
        <f t="shared" si="9"/>
        <v>0.15597322335827948</v>
      </c>
      <c r="E71" s="592">
        <f t="shared" si="9"/>
        <v>0.17360970456775665</v>
      </c>
      <c r="F71" s="592">
        <f t="shared" si="9"/>
        <v>0.16426893128950293</v>
      </c>
      <c r="G71" s="592">
        <f t="shared" si="9"/>
        <v>0.14692016478048339</v>
      </c>
      <c r="H71" s="593">
        <f t="shared" si="9"/>
        <v>0.16856696703594376</v>
      </c>
      <c r="I71" s="593">
        <f t="shared" si="9"/>
        <v>0.15455492567620854</v>
      </c>
      <c r="J71" s="593">
        <f t="shared" si="9"/>
        <v>0.15988880728776061</v>
      </c>
    </row>
    <row r="72" spans="1:10" ht="13.5" customHeight="1" x14ac:dyDescent="0.2">
      <c r="A72" s="594" t="s">
        <v>129</v>
      </c>
      <c r="B72" s="595">
        <f t="shared" ref="B72:J72" si="10">B17/B$13</f>
        <v>0.14022160669047273</v>
      </c>
      <c r="C72" s="595">
        <f t="shared" si="10"/>
        <v>0.16077909249861699</v>
      </c>
      <c r="D72" s="595">
        <f t="shared" si="10"/>
        <v>0.18755118148570349</v>
      </c>
      <c r="E72" s="595">
        <f t="shared" si="10"/>
        <v>0.22675903347090604</v>
      </c>
      <c r="F72" s="595">
        <f t="shared" si="10"/>
        <v>0.25010452963724455</v>
      </c>
      <c r="G72" s="595">
        <f t="shared" si="10"/>
        <v>0.34032832800440616</v>
      </c>
      <c r="H72" s="596">
        <f t="shared" si="10"/>
        <v>0.18932037452018083</v>
      </c>
      <c r="I72" s="596">
        <f t="shared" si="10"/>
        <v>0.30062307707032526</v>
      </c>
      <c r="J72" s="596">
        <f t="shared" si="10"/>
        <v>0.25825413001923808</v>
      </c>
    </row>
    <row r="73" spans="1:10" ht="13.5" customHeight="1" x14ac:dyDescent="0.2">
      <c r="A73" s="591" t="s">
        <v>130</v>
      </c>
      <c r="B73" s="592">
        <f t="shared" ref="B73:J74" si="11">B18/B$13</f>
        <v>0.1017302930111663</v>
      </c>
      <c r="C73" s="592">
        <f t="shared" si="11"/>
        <v>0.11630633711979789</v>
      </c>
      <c r="D73" s="592">
        <f t="shared" si="11"/>
        <v>0.14185259683093418</v>
      </c>
      <c r="E73" s="592">
        <f t="shared" si="11"/>
        <v>0.16894489299824367</v>
      </c>
      <c r="F73" s="592">
        <f t="shared" si="11"/>
        <v>0.18556499209904673</v>
      </c>
      <c r="G73" s="592">
        <f t="shared" si="11"/>
        <v>0.28372441339712334</v>
      </c>
      <c r="H73" s="593">
        <f t="shared" si="11"/>
        <v>0.14023837369825257</v>
      </c>
      <c r="I73" s="593">
        <f t="shared" si="11"/>
        <v>0.24052689206994721</v>
      </c>
      <c r="J73" s="593">
        <f t="shared" si="11"/>
        <v>0.20235064991798346</v>
      </c>
    </row>
    <row r="74" spans="1:10" ht="13.5" customHeight="1" x14ac:dyDescent="0.2">
      <c r="A74" s="594" t="s">
        <v>131</v>
      </c>
      <c r="B74" s="847">
        <f t="shared" si="11"/>
        <v>3.472082520094968E-3</v>
      </c>
      <c r="C74" s="595">
        <f t="shared" ref="C74:J74" si="12">C19/C$13</f>
        <v>2.9479467326696718E-3</v>
      </c>
      <c r="D74" s="595">
        <f t="shared" si="12"/>
        <v>2.8374266952470315E-3</v>
      </c>
      <c r="E74" s="595">
        <f t="shared" si="12"/>
        <v>2.4346434954953628E-3</v>
      </c>
      <c r="F74" s="595">
        <f t="shared" si="12"/>
        <v>2.886629458379164E-3</v>
      </c>
      <c r="G74" s="595">
        <f t="shared" si="12"/>
        <v>3.7045395585352876E-3</v>
      </c>
      <c r="H74" s="596">
        <f t="shared" si="12"/>
        <v>2.788250874056064E-3</v>
      </c>
      <c r="I74" s="596">
        <f t="shared" si="12"/>
        <v>3.3445976545593394E-3</v>
      </c>
      <c r="J74" s="596">
        <f t="shared" si="12"/>
        <v>3.1328163882907473E-3</v>
      </c>
    </row>
    <row r="75" spans="1:10" ht="13.5" customHeight="1" x14ac:dyDescent="0.2">
      <c r="A75" s="688" t="s">
        <v>544</v>
      </c>
      <c r="B75" s="592">
        <f>B20/B$13</f>
        <v>3.5019231159211496E-2</v>
      </c>
      <c r="C75" s="592">
        <f t="shared" ref="C75:J75" si="13">C20/C$13</f>
        <v>4.1524808646149401E-2</v>
      </c>
      <c r="D75" s="592">
        <f t="shared" si="13"/>
        <v>4.2861157959522292E-2</v>
      </c>
      <c r="E75" s="592">
        <f t="shared" si="13"/>
        <v>5.5379496977167E-2</v>
      </c>
      <c r="F75" s="592">
        <f t="shared" si="13"/>
        <v>6.1652908079818686E-2</v>
      </c>
      <c r="G75" s="592">
        <f t="shared" si="13"/>
        <v>5.2899375048747539E-2</v>
      </c>
      <c r="H75" s="593">
        <f t="shared" si="13"/>
        <v>4.6293749947872213E-2</v>
      </c>
      <c r="I75" s="593">
        <f t="shared" si="13"/>
        <v>5.6751587345818658E-2</v>
      </c>
      <c r="J75" s="593">
        <f t="shared" si="13"/>
        <v>5.2770663712963919E-2</v>
      </c>
    </row>
    <row r="76" spans="1:10" ht="13.5" customHeight="1" x14ac:dyDescent="0.2">
      <c r="A76" s="594" t="s">
        <v>132</v>
      </c>
      <c r="B76" s="595">
        <f>B21/B$13</f>
        <v>7.4292551748763522E-2</v>
      </c>
      <c r="C76" s="595">
        <f t="shared" ref="C76:J76" si="14">C21/C$13</f>
        <v>8.1956232797184975E-2</v>
      </c>
      <c r="D76" s="595">
        <f t="shared" si="14"/>
        <v>8.3531812607248207E-2</v>
      </c>
      <c r="E76" s="595">
        <f t="shared" si="14"/>
        <v>7.304989670125954E-2</v>
      </c>
      <c r="F76" s="595">
        <f t="shared" si="14"/>
        <v>4.0651369617451014E-2</v>
      </c>
      <c r="G76" s="595">
        <f t="shared" si="14"/>
        <v>2.4599492431292454E-2</v>
      </c>
      <c r="H76" s="596">
        <f t="shared" si="14"/>
        <v>7.8152599875695658E-2</v>
      </c>
      <c r="I76" s="596">
        <f t="shared" si="14"/>
        <v>3.1663524573298192E-2</v>
      </c>
      <c r="J76" s="596">
        <f t="shared" si="14"/>
        <v>4.9360248235995316E-2</v>
      </c>
    </row>
    <row r="77" spans="1:10" ht="13.5" customHeight="1" x14ac:dyDescent="0.2">
      <c r="A77" s="591" t="s">
        <v>133</v>
      </c>
      <c r="B77" s="592">
        <f>B22/B$13</f>
        <v>9.1298035287640869E-2</v>
      </c>
      <c r="C77" s="592">
        <f t="shared" ref="C77:J77" si="15">C22/C$13</f>
        <v>8.7691317783925637E-2</v>
      </c>
      <c r="D77" s="592">
        <f t="shared" si="15"/>
        <v>9.7115743755147851E-2</v>
      </c>
      <c r="E77" s="592">
        <f t="shared" si="15"/>
        <v>8.4027114848946302E-2</v>
      </c>
      <c r="F77" s="592">
        <f t="shared" si="15"/>
        <v>9.0090269800543937E-2</v>
      </c>
      <c r="G77" s="592">
        <f t="shared" si="15"/>
        <v>8.8620316582173994E-2</v>
      </c>
      <c r="H77" s="593">
        <f t="shared" si="15"/>
        <v>8.8883035921115294E-2</v>
      </c>
      <c r="I77" s="593">
        <f t="shared" si="15"/>
        <v>8.926720645439179E-2</v>
      </c>
      <c r="J77" s="593">
        <f t="shared" si="15"/>
        <v>8.912096651043673E-2</v>
      </c>
    </row>
    <row r="78" spans="1:10" ht="13.5" customHeight="1" x14ac:dyDescent="0.2">
      <c r="A78" s="597" t="s">
        <v>134</v>
      </c>
      <c r="B78" s="598">
        <f>B23/B$13</f>
        <v>3.1472072917221719E-2</v>
      </c>
      <c r="C78" s="598">
        <f t="shared" ref="C78:J78" si="16">C23/C$13</f>
        <v>2.5416255176463811E-2</v>
      </c>
      <c r="D78" s="598">
        <f t="shared" si="16"/>
        <v>2.3931100458402226E-2</v>
      </c>
      <c r="E78" s="598">
        <f t="shared" si="16"/>
        <v>2.1342513993550659E-2</v>
      </c>
      <c r="F78" s="598">
        <f t="shared" si="16"/>
        <v>2.4250407513468852E-2</v>
      </c>
      <c r="G78" s="598">
        <f t="shared" si="16"/>
        <v>2.9619179375376246E-2</v>
      </c>
      <c r="H78" s="599">
        <f t="shared" si="16"/>
        <v>2.4216822006780898E-2</v>
      </c>
      <c r="I78" s="599">
        <f t="shared" si="16"/>
        <v>2.7256516332557022E-2</v>
      </c>
      <c r="J78" s="599">
        <f t="shared" si="16"/>
        <v>2.6099413719686715E-2</v>
      </c>
    </row>
    <row r="79" spans="1:10" ht="13.5" customHeight="1" x14ac:dyDescent="0.25">
      <c r="A79" s="458" t="s">
        <v>160</v>
      </c>
      <c r="B79" s="431"/>
      <c r="C79" s="431"/>
      <c r="D79" s="431"/>
      <c r="E79" s="431"/>
      <c r="F79" s="431"/>
      <c r="G79" s="431"/>
      <c r="H79" s="459"/>
      <c r="I79" s="459"/>
      <c r="J79" s="459"/>
    </row>
    <row r="80" spans="1:10" ht="13.5" customHeight="1" x14ac:dyDescent="0.25">
      <c r="A80" s="460" t="s">
        <v>137</v>
      </c>
      <c r="B80" s="432">
        <f t="shared" ref="B80:J80" si="17">B26/B$26</f>
        <v>1</v>
      </c>
      <c r="C80" s="432">
        <f t="shared" si="17"/>
        <v>1</v>
      </c>
      <c r="D80" s="432">
        <f t="shared" si="17"/>
        <v>1</v>
      </c>
      <c r="E80" s="432">
        <f t="shared" si="17"/>
        <v>1</v>
      </c>
      <c r="F80" s="432">
        <f t="shared" si="17"/>
        <v>1</v>
      </c>
      <c r="G80" s="432">
        <f t="shared" si="17"/>
        <v>1</v>
      </c>
      <c r="H80" s="461">
        <f t="shared" si="17"/>
        <v>1</v>
      </c>
      <c r="I80" s="461">
        <f t="shared" si="17"/>
        <v>1</v>
      </c>
      <c r="J80" s="461">
        <f t="shared" si="17"/>
        <v>1</v>
      </c>
    </row>
    <row r="81" spans="1:10" ht="13.5" customHeight="1" x14ac:dyDescent="0.2">
      <c r="A81" s="462" t="s">
        <v>138</v>
      </c>
      <c r="B81" s="433">
        <f t="shared" ref="B81:J81" si="18">B27/B$26</f>
        <v>0.7952240897049494</v>
      </c>
      <c r="C81" s="433">
        <f t="shared" si="18"/>
        <v>0.78545483290816287</v>
      </c>
      <c r="D81" s="433">
        <f t="shared" si="18"/>
        <v>0.75151763667841287</v>
      </c>
      <c r="E81" s="433">
        <f t="shared" si="18"/>
        <v>0.71629788322467791</v>
      </c>
      <c r="F81" s="433">
        <f t="shared" si="18"/>
        <v>0.68951584872751537</v>
      </c>
      <c r="G81" s="433">
        <f t="shared" si="18"/>
        <v>0.68711260060199431</v>
      </c>
      <c r="H81" s="463">
        <f t="shared" si="18"/>
        <v>0.75286674367530626</v>
      </c>
      <c r="I81" s="463">
        <f t="shared" si="18"/>
        <v>0.68804132418727548</v>
      </c>
      <c r="J81" s="463">
        <f t="shared" si="18"/>
        <v>0.70882976827868782</v>
      </c>
    </row>
    <row r="82" spans="1:10" ht="13.5" customHeight="1" x14ac:dyDescent="0.2">
      <c r="A82" s="450" t="s">
        <v>139</v>
      </c>
      <c r="B82" s="427">
        <f t="shared" ref="B82:J82" si="19">B28/B$26</f>
        <v>0.10760357747181093</v>
      </c>
      <c r="C82" s="427">
        <f t="shared" si="19"/>
        <v>0.13574670133725453</v>
      </c>
      <c r="D82" s="427">
        <f t="shared" si="19"/>
        <v>0.18999290439933222</v>
      </c>
      <c r="E82" s="427">
        <f t="shared" si="19"/>
        <v>0.21682588094882121</v>
      </c>
      <c r="F82" s="427">
        <f t="shared" si="19"/>
        <v>0.22696047747313453</v>
      </c>
      <c r="G82" s="427">
        <f t="shared" si="19"/>
        <v>0.22707752703976303</v>
      </c>
      <c r="H82" s="442">
        <f t="shared" si="19"/>
        <v>0.17522265040722537</v>
      </c>
      <c r="I82" s="442">
        <f t="shared" si="19"/>
        <v>0.22703229380228729</v>
      </c>
      <c r="J82" s="442">
        <f t="shared" si="19"/>
        <v>0.21041779468110355</v>
      </c>
    </row>
    <row r="83" spans="1:10" ht="13.5" customHeight="1" x14ac:dyDescent="0.2">
      <c r="A83" s="464" t="s">
        <v>140</v>
      </c>
      <c r="B83" s="434">
        <f t="shared" ref="B83:J83" si="20">B29/B$26</f>
        <v>9.7172332823239782E-2</v>
      </c>
      <c r="C83" s="434">
        <f t="shared" si="20"/>
        <v>7.8798465754582561E-2</v>
      </c>
      <c r="D83" s="434">
        <f t="shared" si="20"/>
        <v>5.8489458922254801E-2</v>
      </c>
      <c r="E83" s="434">
        <f t="shared" si="20"/>
        <v>6.6876235826500818E-2</v>
      </c>
      <c r="F83" s="434">
        <f t="shared" si="20"/>
        <v>8.3523673799350107E-2</v>
      </c>
      <c r="G83" s="434">
        <f t="shared" si="20"/>
        <v>8.5809872358242514E-2</v>
      </c>
      <c r="H83" s="465">
        <f t="shared" si="20"/>
        <v>7.1910605917468381E-2</v>
      </c>
      <c r="I83" s="465">
        <f t="shared" si="20"/>
        <v>8.4926382010437201E-2</v>
      </c>
      <c r="J83" s="465">
        <f t="shared" si="20"/>
        <v>8.0752437040208611E-2</v>
      </c>
    </row>
    <row r="84" spans="1:10" ht="13.5" customHeight="1" x14ac:dyDescent="0.25">
      <c r="A84" s="460" t="s">
        <v>141</v>
      </c>
      <c r="B84" s="432">
        <f t="shared" ref="B84:J84" si="21">B30/B$30</f>
        <v>1</v>
      </c>
      <c r="C84" s="432">
        <f t="shared" si="21"/>
        <v>1</v>
      </c>
      <c r="D84" s="432">
        <f t="shared" si="21"/>
        <v>1</v>
      </c>
      <c r="E84" s="432">
        <f t="shared" si="21"/>
        <v>1</v>
      </c>
      <c r="F84" s="432">
        <f t="shared" si="21"/>
        <v>1</v>
      </c>
      <c r="G84" s="432">
        <f t="shared" si="21"/>
        <v>1</v>
      </c>
      <c r="H84" s="461">
        <f t="shared" si="21"/>
        <v>1</v>
      </c>
      <c r="I84" s="461">
        <f t="shared" si="21"/>
        <v>1</v>
      </c>
      <c r="J84" s="461">
        <f t="shared" si="21"/>
        <v>1</v>
      </c>
    </row>
    <row r="85" spans="1:10" ht="13.5" customHeight="1" x14ac:dyDescent="0.2">
      <c r="A85" s="462" t="s">
        <v>142</v>
      </c>
      <c r="B85" s="433">
        <f t="shared" ref="B85:J85" si="22">B31/B$30</f>
        <v>0.22257810590043051</v>
      </c>
      <c r="C85" s="433">
        <f t="shared" si="22"/>
        <v>0.25936540229409188</v>
      </c>
      <c r="D85" s="433">
        <f t="shared" si="22"/>
        <v>0.25267505363852261</v>
      </c>
      <c r="E85" s="433">
        <f t="shared" si="22"/>
        <v>0.27305856404002177</v>
      </c>
      <c r="F85" s="433">
        <f t="shared" si="22"/>
        <v>0.23624482204341002</v>
      </c>
      <c r="G85" s="433">
        <f t="shared" si="22"/>
        <v>0.25005459738426933</v>
      </c>
      <c r="H85" s="463">
        <f t="shared" si="22"/>
        <v>0.25751157184761914</v>
      </c>
      <c r="I85" s="463">
        <f t="shared" si="22"/>
        <v>0.24471116238447668</v>
      </c>
      <c r="J85" s="463">
        <f t="shared" si="22"/>
        <v>0.24922650274211561</v>
      </c>
    </row>
    <row r="86" spans="1:10" ht="13.5" customHeight="1" x14ac:dyDescent="0.2">
      <c r="A86" s="450" t="s">
        <v>143</v>
      </c>
      <c r="B86" s="427">
        <f t="shared" ref="B86:J86" si="23">B32/B$30</f>
        <v>0.59838766125857812</v>
      </c>
      <c r="C86" s="427">
        <f t="shared" si="23"/>
        <v>0.56055709921368302</v>
      </c>
      <c r="D86" s="427">
        <f t="shared" si="23"/>
        <v>0.56915734176271193</v>
      </c>
      <c r="E86" s="427">
        <f t="shared" si="23"/>
        <v>0.51073193961539831</v>
      </c>
      <c r="F86" s="427">
        <f t="shared" si="23"/>
        <v>0.48599564402242051</v>
      </c>
      <c r="G86" s="427">
        <f t="shared" si="23"/>
        <v>0.50031925158700019</v>
      </c>
      <c r="H86" s="442">
        <f t="shared" si="23"/>
        <v>0.55034466843624619</v>
      </c>
      <c r="I86" s="442">
        <f t="shared" si="23"/>
        <v>0.49477699879180681</v>
      </c>
      <c r="J86" s="442">
        <f t="shared" si="23"/>
        <v>0.51437847654515101</v>
      </c>
    </row>
    <row r="87" spans="1:10" ht="13.5" customHeight="1" x14ac:dyDescent="0.2">
      <c r="A87" s="466" t="s">
        <v>144</v>
      </c>
      <c r="B87" s="435">
        <f t="shared" ref="B87:J87" si="24">B33/B$30</f>
        <v>0.17903423284099132</v>
      </c>
      <c r="C87" s="435">
        <f t="shared" si="24"/>
        <v>0.18007749849222512</v>
      </c>
      <c r="D87" s="435">
        <f t="shared" si="24"/>
        <v>0.17816760459876546</v>
      </c>
      <c r="E87" s="435">
        <f t="shared" si="24"/>
        <v>0.21620949634457998</v>
      </c>
      <c r="F87" s="435">
        <f t="shared" si="24"/>
        <v>0.27775953393416952</v>
      </c>
      <c r="G87" s="435">
        <f t="shared" si="24"/>
        <v>0.24962615102873054</v>
      </c>
      <c r="H87" s="467">
        <f t="shared" si="24"/>
        <v>0.1921437597161347</v>
      </c>
      <c r="I87" s="467">
        <f t="shared" si="24"/>
        <v>0.26051183882371642</v>
      </c>
      <c r="J87" s="467">
        <f t="shared" si="24"/>
        <v>0.23639502071273341</v>
      </c>
    </row>
    <row r="88" spans="1:10" ht="12.75" customHeight="1" x14ac:dyDescent="0.2">
      <c r="A88" s="444" t="s">
        <v>477</v>
      </c>
    </row>
    <row r="89" spans="1:10" ht="12.75" customHeight="1" x14ac:dyDescent="0.2">
      <c r="A89" s="445" t="s">
        <v>722</v>
      </c>
      <c r="B89" s="443"/>
      <c r="D89" s="446"/>
    </row>
    <row r="90" spans="1:10" x14ac:dyDescent="0.2">
      <c r="A90" s="445" t="s">
        <v>708</v>
      </c>
      <c r="B90" s="443"/>
      <c r="D90" s="446"/>
    </row>
    <row r="93" spans="1:10" ht="12.75" customHeight="1" x14ac:dyDescent="0.2">
      <c r="A93" s="767" t="s">
        <v>164</v>
      </c>
      <c r="B93" s="768"/>
      <c r="C93" s="768"/>
      <c r="D93" s="769"/>
      <c r="E93" s="769"/>
      <c r="F93" s="769"/>
      <c r="G93" s="769"/>
      <c r="H93" s="769"/>
      <c r="I93" s="769"/>
      <c r="J93" s="769"/>
    </row>
    <row r="94" spans="1:10" ht="40.5" customHeight="1" x14ac:dyDescent="0.2">
      <c r="A94" s="813" t="s">
        <v>165</v>
      </c>
      <c r="B94" s="813"/>
      <c r="C94" s="813"/>
      <c r="D94" s="813"/>
      <c r="E94" s="813"/>
      <c r="F94" s="813"/>
      <c r="G94" s="813"/>
      <c r="H94" s="813"/>
      <c r="I94" s="813"/>
      <c r="J94" s="813"/>
    </row>
    <row r="95" spans="1:10" ht="12.75" customHeight="1" x14ac:dyDescent="0.3">
      <c r="A95" s="469"/>
      <c r="B95" s="768"/>
      <c r="C95" s="768"/>
      <c r="D95" s="769"/>
      <c r="E95" s="769"/>
      <c r="F95" s="769"/>
      <c r="G95" s="769"/>
      <c r="H95" s="769"/>
      <c r="I95" s="769"/>
      <c r="J95" s="769"/>
    </row>
    <row r="96" spans="1:10" ht="24.75" customHeight="1" x14ac:dyDescent="0.2">
      <c r="A96" s="814" t="s">
        <v>709</v>
      </c>
      <c r="B96" s="814"/>
      <c r="C96" s="814"/>
      <c r="D96" s="814"/>
      <c r="E96" s="814"/>
      <c r="F96" s="814"/>
      <c r="G96" s="814"/>
      <c r="H96" s="814"/>
      <c r="I96" s="814"/>
      <c r="J96" s="814"/>
    </row>
    <row r="97" spans="1:10" ht="12.75" customHeight="1" x14ac:dyDescent="0.3">
      <c r="A97" s="469"/>
      <c r="B97" s="768"/>
      <c r="C97" s="768"/>
      <c r="D97" s="769"/>
      <c r="E97" s="769"/>
      <c r="F97" s="769"/>
      <c r="G97" s="769"/>
      <c r="H97" s="769"/>
      <c r="I97" s="769"/>
      <c r="J97" s="769"/>
    </row>
    <row r="98" spans="1:10" customFormat="1" ht="26.25" customHeight="1" x14ac:dyDescent="0.2">
      <c r="A98" s="815" t="s">
        <v>710</v>
      </c>
      <c r="B98" s="815"/>
      <c r="C98" s="815"/>
      <c r="D98" s="815"/>
      <c r="E98" s="815"/>
      <c r="F98" s="815"/>
      <c r="G98" s="815"/>
      <c r="H98" s="815"/>
      <c r="I98" s="815"/>
      <c r="J98" s="815"/>
    </row>
    <row r="99" spans="1:10" customFormat="1" ht="12.75" customHeight="1" x14ac:dyDescent="0.2">
      <c r="A99" s="770"/>
      <c r="B99" s="764"/>
      <c r="C99" s="764"/>
      <c r="D99" s="764"/>
      <c r="E99" s="764"/>
      <c r="F99" s="764"/>
      <c r="G99" s="47"/>
      <c r="H99" s="47"/>
      <c r="I99" s="47"/>
      <c r="J99" s="47"/>
    </row>
    <row r="100" spans="1:10" customFormat="1" ht="12.75" customHeight="1" x14ac:dyDescent="0.2">
      <c r="A100" s="815" t="s">
        <v>711</v>
      </c>
      <c r="B100" s="815"/>
      <c r="C100" s="815"/>
      <c r="D100" s="815"/>
      <c r="E100" s="815"/>
      <c r="F100" s="815"/>
      <c r="G100" s="815"/>
      <c r="H100" s="815"/>
      <c r="I100" s="815"/>
      <c r="J100" s="815"/>
    </row>
    <row r="101" spans="1:10" customFormat="1" ht="12.75" customHeight="1" x14ac:dyDescent="0.2">
      <c r="A101" s="765"/>
      <c r="B101" s="765"/>
      <c r="C101" s="765"/>
      <c r="D101" s="765"/>
      <c r="E101" s="765"/>
      <c r="F101" s="765"/>
      <c r="G101" s="47"/>
      <c r="H101" s="47"/>
      <c r="I101" s="47"/>
      <c r="J101" s="47"/>
    </row>
    <row r="102" spans="1:10" customFormat="1" ht="24.75" customHeight="1" x14ac:dyDescent="0.2">
      <c r="A102" s="815" t="s">
        <v>712</v>
      </c>
      <c r="B102" s="815"/>
      <c r="C102" s="815"/>
      <c r="D102" s="815"/>
      <c r="E102" s="815"/>
      <c r="F102" s="815"/>
      <c r="G102" s="815"/>
      <c r="H102" s="815"/>
      <c r="I102" s="815"/>
      <c r="J102" s="815"/>
    </row>
    <row r="103" spans="1:10" customFormat="1" ht="12.75" customHeight="1" x14ac:dyDescent="0.2">
      <c r="A103" s="764"/>
      <c r="B103" s="764"/>
      <c r="C103" s="764"/>
      <c r="D103" s="764"/>
      <c r="E103" s="764"/>
      <c r="F103" s="764"/>
      <c r="G103" s="47"/>
      <c r="H103" s="47"/>
      <c r="I103" s="47"/>
      <c r="J103" s="47"/>
    </row>
    <row r="104" spans="1:10" customFormat="1" ht="21" customHeight="1" x14ac:dyDescent="0.2">
      <c r="A104" s="815" t="s">
        <v>713</v>
      </c>
      <c r="B104" s="815"/>
      <c r="C104" s="815"/>
      <c r="D104" s="815"/>
      <c r="E104" s="815"/>
      <c r="F104" s="815"/>
      <c r="G104" s="815"/>
      <c r="H104" s="815"/>
      <c r="I104" s="815"/>
      <c r="J104" s="815"/>
    </row>
    <row r="105" spans="1:10" customFormat="1" ht="12.75" customHeight="1" x14ac:dyDescent="0.2">
      <c r="A105" s="764"/>
      <c r="B105" s="764"/>
      <c r="C105" s="764"/>
      <c r="D105" s="764"/>
      <c r="E105" s="764"/>
      <c r="F105" s="764"/>
      <c r="G105" s="47"/>
      <c r="H105" s="47"/>
      <c r="I105" s="47"/>
      <c r="J105" s="47"/>
    </row>
    <row r="106" spans="1:10" customFormat="1" ht="48.75" customHeight="1" x14ac:dyDescent="0.2">
      <c r="A106" s="815" t="s">
        <v>714</v>
      </c>
      <c r="B106" s="815"/>
      <c r="C106" s="815"/>
      <c r="D106" s="815"/>
      <c r="E106" s="815"/>
      <c r="F106" s="815"/>
      <c r="G106" s="815"/>
      <c r="H106" s="815"/>
      <c r="I106" s="815"/>
      <c r="J106" s="815"/>
    </row>
    <row r="107" spans="1:10" customFormat="1" ht="12.75" customHeight="1" x14ac:dyDescent="0.2">
      <c r="A107" s="770"/>
      <c r="B107" s="764"/>
      <c r="C107" s="764"/>
      <c r="D107" s="764"/>
      <c r="E107" s="764"/>
      <c r="F107" s="764"/>
      <c r="G107" s="47"/>
      <c r="H107" s="47"/>
      <c r="I107" s="47"/>
      <c r="J107" s="47"/>
    </row>
    <row r="108" spans="1:10" customFormat="1" ht="27" customHeight="1" x14ac:dyDescent="0.2">
      <c r="A108" s="815" t="s">
        <v>715</v>
      </c>
      <c r="B108" s="815"/>
      <c r="C108" s="815"/>
      <c r="D108" s="815"/>
      <c r="E108" s="815"/>
      <c r="F108" s="815"/>
      <c r="G108" s="815"/>
      <c r="H108" s="815"/>
      <c r="I108" s="815"/>
      <c r="J108" s="815"/>
    </row>
    <row r="109" spans="1:10" customFormat="1" ht="12.75" customHeight="1" x14ac:dyDescent="0.2">
      <c r="A109" s="771"/>
      <c r="B109" s="764"/>
      <c r="C109" s="764"/>
      <c r="D109" s="764"/>
      <c r="E109" s="764"/>
      <c r="F109" s="764"/>
      <c r="G109" s="47"/>
      <c r="H109" s="47"/>
      <c r="I109" s="47"/>
      <c r="J109" s="47"/>
    </row>
    <row r="110" spans="1:10" customFormat="1" ht="19.5" customHeight="1" x14ac:dyDescent="0.2">
      <c r="A110" s="815" t="s">
        <v>716</v>
      </c>
      <c r="B110" s="815"/>
      <c r="C110" s="815"/>
      <c r="D110" s="815"/>
      <c r="E110" s="815"/>
      <c r="F110" s="815"/>
      <c r="G110" s="815"/>
      <c r="H110" s="815"/>
      <c r="I110" s="815"/>
      <c r="J110" s="815"/>
    </row>
    <row r="111" spans="1:10" customFormat="1" ht="12.75" customHeight="1" x14ac:dyDescent="0.2">
      <c r="A111" s="771"/>
      <c r="B111" s="764"/>
      <c r="C111" s="764"/>
      <c r="D111" s="764"/>
      <c r="E111" s="764"/>
      <c r="F111" s="764"/>
      <c r="G111" s="47"/>
      <c r="H111" s="47"/>
      <c r="I111" s="47"/>
      <c r="J111" s="47"/>
    </row>
    <row r="112" spans="1:10" customFormat="1" ht="22.5" customHeight="1" x14ac:dyDescent="0.2">
      <c r="A112" s="815" t="s">
        <v>717</v>
      </c>
      <c r="B112" s="815"/>
      <c r="C112" s="815"/>
      <c r="D112" s="815"/>
      <c r="E112" s="815"/>
      <c r="F112" s="815"/>
      <c r="G112" s="815"/>
      <c r="H112" s="815"/>
      <c r="I112" s="815"/>
      <c r="J112" s="815"/>
    </row>
    <row r="113" spans="1:10" customFormat="1" ht="12" customHeight="1" x14ac:dyDescent="0.2">
      <c r="A113" s="765"/>
      <c r="B113" s="765"/>
      <c r="C113" s="765"/>
      <c r="D113" s="765"/>
      <c r="E113" s="765"/>
      <c r="F113" s="765"/>
      <c r="G113" s="47"/>
      <c r="H113" s="47"/>
      <c r="I113" s="47"/>
      <c r="J113" s="47"/>
    </row>
    <row r="114" spans="1:10" customFormat="1" ht="39.75" customHeight="1" x14ac:dyDescent="0.2">
      <c r="A114" s="815" t="s">
        <v>718</v>
      </c>
      <c r="B114" s="815"/>
      <c r="C114" s="815"/>
      <c r="D114" s="815"/>
      <c r="E114" s="815"/>
      <c r="F114" s="815"/>
      <c r="G114" s="815"/>
      <c r="H114" s="815"/>
      <c r="I114" s="815"/>
      <c r="J114" s="815"/>
    </row>
    <row r="115" spans="1:10" customFormat="1" ht="12.75" customHeight="1" x14ac:dyDescent="0.2">
      <c r="A115" s="771"/>
      <c r="B115" s="764"/>
      <c r="C115" s="764"/>
      <c r="D115" s="764"/>
      <c r="E115" s="764"/>
      <c r="F115" s="764"/>
      <c r="G115" s="47"/>
      <c r="H115" s="47"/>
      <c r="I115" s="47"/>
      <c r="J115" s="47"/>
    </row>
    <row r="116" spans="1:10" customFormat="1" ht="33.75" customHeight="1" x14ac:dyDescent="0.2">
      <c r="A116" s="815" t="s">
        <v>719</v>
      </c>
      <c r="B116" s="815"/>
      <c r="C116" s="815"/>
      <c r="D116" s="815"/>
      <c r="E116" s="815"/>
      <c r="F116" s="815"/>
      <c r="G116" s="815"/>
      <c r="H116" s="815"/>
      <c r="I116" s="815"/>
      <c r="J116" s="815"/>
    </row>
    <row r="117" spans="1:10" customFormat="1" ht="12.75" customHeight="1" x14ac:dyDescent="0.2">
      <c r="A117" s="771"/>
      <c r="B117" s="764"/>
      <c r="C117" s="764"/>
      <c r="D117" s="764"/>
      <c r="E117" s="764"/>
      <c r="F117" s="764"/>
      <c r="G117" s="47"/>
      <c r="H117" s="47"/>
      <c r="I117" s="47"/>
      <c r="J117" s="47"/>
    </row>
    <row r="118" spans="1:10" customFormat="1" ht="21" customHeight="1" x14ac:dyDescent="0.2">
      <c r="A118" s="815" t="s">
        <v>720</v>
      </c>
      <c r="B118" s="815"/>
      <c r="C118" s="815"/>
      <c r="D118" s="815"/>
      <c r="E118" s="815"/>
      <c r="F118" s="815"/>
      <c r="G118" s="815"/>
      <c r="H118" s="815"/>
      <c r="I118" s="815"/>
      <c r="J118" s="815"/>
    </row>
    <row r="119" spans="1:10" ht="12.75" customHeight="1" x14ac:dyDescent="0.2">
      <c r="A119" s="772"/>
      <c r="B119" s="768"/>
      <c r="C119" s="768"/>
      <c r="D119" s="769"/>
      <c r="E119" s="769"/>
      <c r="F119" s="769"/>
      <c r="G119" s="769"/>
      <c r="H119" s="769"/>
      <c r="I119" s="769"/>
      <c r="J119" s="769"/>
    </row>
    <row r="120" spans="1:10" ht="14.25" customHeight="1" x14ac:dyDescent="0.2">
      <c r="A120" s="812" t="s">
        <v>166</v>
      </c>
      <c r="B120" s="812"/>
      <c r="C120" s="812"/>
      <c r="D120" s="812"/>
      <c r="E120" s="812"/>
      <c r="F120" s="812"/>
      <c r="G120" s="812"/>
      <c r="H120" s="812"/>
      <c r="I120" s="812"/>
      <c r="J120" s="812"/>
    </row>
    <row r="121" spans="1:10" ht="12.75" customHeight="1" x14ac:dyDescent="0.2">
      <c r="A121" s="773" t="s">
        <v>167</v>
      </c>
      <c r="B121" s="768"/>
      <c r="C121" s="768"/>
      <c r="D121" s="769"/>
      <c r="E121" s="769"/>
      <c r="F121" s="769"/>
      <c r="G121" s="769"/>
      <c r="H121" s="769"/>
      <c r="I121" s="769"/>
      <c r="J121" s="769"/>
    </row>
  </sheetData>
  <mergeCells count="14">
    <mergeCell ref="A120:J120"/>
    <mergeCell ref="A94:J94"/>
    <mergeCell ref="A96:J96"/>
    <mergeCell ref="A98:J98"/>
    <mergeCell ref="A100:J100"/>
    <mergeCell ref="A102:J102"/>
    <mergeCell ref="A104:J104"/>
    <mergeCell ref="A106:J106"/>
    <mergeCell ref="A108:J108"/>
    <mergeCell ref="A110:J110"/>
    <mergeCell ref="A112:J112"/>
    <mergeCell ref="A114:J114"/>
    <mergeCell ref="A116:J116"/>
    <mergeCell ref="A118:J118"/>
  </mergeCells>
  <phoneticPr fontId="3" type="noConversion"/>
  <pageMargins left="0.59055118110236227" right="0.59055118110236227" top="1.0236220472440944" bottom="0.98425196850393704" header="0.51181102362204722" footer="0.51181102362204722"/>
  <pageSetup paperSize="9" scale="60" firstPageNumber="8" fitToHeight="0" orientation="landscape" useFirstPageNumber="1" r:id="rId1"/>
  <headerFooter alignWithMargins="0">
    <oddHeader>&amp;R&amp;12Les finances des groupements à fiscalité propre en 2020</oddHeader>
    <oddFooter>&amp;L&amp;12Direction Générale des Collectivités Locales / DESL&amp;C&amp;12&amp;P&amp;R&amp;12Mise en ligne : avril 2022</oddFooter>
    <evenHeader>&amp;R&amp;12Les finances des groupements à fiscalité propre en 2019</evenHeader>
    <evenFooter>&amp;L&amp;12Direction Générale des Collectivités locales / DESL&amp;C9&amp;R&amp;12Mise en ligne :mai 2021</evenFooter>
    <firstHeader>&amp;R&amp;12Les finances des groupements à fiscalité propre en 2019</firstHeader>
    <firstFooter>&amp;L&amp;12Direction Générale des collectivités locale / DESL&amp;C&amp;12 8&amp;R&amp;12Mise en ligne : mai 2021</firstFooter>
  </headerFooter>
  <rowBreaks count="2" manualBreakCount="2">
    <brk id="55" max="10" man="1"/>
    <brk id="90" max="10"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5"/>
  <sheetViews>
    <sheetView zoomScaleNormal="100" workbookViewId="0">
      <selection activeCell="J28" sqref="J28:J29"/>
    </sheetView>
  </sheetViews>
  <sheetFormatPr baseColWidth="10" defaultRowHeight="12.75" x14ac:dyDescent="0.2"/>
  <cols>
    <col min="1" max="1" width="75" customWidth="1"/>
    <col min="2" max="7" width="14.7109375" customWidth="1"/>
    <col min="8" max="9" width="16.28515625" customWidth="1"/>
    <col min="10" max="10" width="12.7109375" customWidth="1"/>
  </cols>
  <sheetData>
    <row r="1" spans="1:10" ht="19.5" customHeight="1" x14ac:dyDescent="0.25">
      <c r="A1" s="9" t="s">
        <v>724</v>
      </c>
    </row>
    <row r="2" spans="1:10" ht="12.75" customHeight="1" thickBot="1" x14ac:dyDescent="0.25">
      <c r="A2" s="202"/>
      <c r="J2" s="19" t="s">
        <v>161</v>
      </c>
    </row>
    <row r="3" spans="1:10" ht="12.75" customHeight="1" x14ac:dyDescent="0.2">
      <c r="A3" s="17" t="s">
        <v>706</v>
      </c>
      <c r="B3" s="482" t="s">
        <v>34</v>
      </c>
      <c r="C3" s="482" t="s">
        <v>533</v>
      </c>
      <c r="D3" s="482" t="s">
        <v>535</v>
      </c>
      <c r="E3" s="482" t="s">
        <v>97</v>
      </c>
      <c r="F3" s="482" t="s">
        <v>278</v>
      </c>
      <c r="G3" s="483">
        <v>300000</v>
      </c>
      <c r="H3" s="484" t="s">
        <v>294</v>
      </c>
      <c r="I3" s="484" t="s">
        <v>294</v>
      </c>
      <c r="J3" s="484" t="s">
        <v>61</v>
      </c>
    </row>
    <row r="4" spans="1:10" ht="12.75" customHeight="1" x14ac:dyDescent="0.2">
      <c r="A4" s="16" t="s">
        <v>158</v>
      </c>
      <c r="B4" s="485" t="s">
        <v>532</v>
      </c>
      <c r="C4" s="485" t="s">
        <v>35</v>
      </c>
      <c r="D4" s="485" t="s">
        <v>35</v>
      </c>
      <c r="E4" s="485" t="s">
        <v>35</v>
      </c>
      <c r="F4" s="485" t="s">
        <v>35</v>
      </c>
      <c r="G4" s="485" t="s">
        <v>36</v>
      </c>
      <c r="H4" s="486" t="s">
        <v>292</v>
      </c>
      <c r="I4" s="486" t="s">
        <v>293</v>
      </c>
      <c r="J4" s="486" t="s">
        <v>111</v>
      </c>
    </row>
    <row r="5" spans="1:10" ht="12.75" customHeight="1" thickBot="1" x14ac:dyDescent="0.25">
      <c r="A5" s="195" t="s">
        <v>65</v>
      </c>
      <c r="B5" s="487" t="s">
        <v>36</v>
      </c>
      <c r="C5" s="487" t="s">
        <v>534</v>
      </c>
      <c r="D5" s="487" t="s">
        <v>99</v>
      </c>
      <c r="E5" s="487" t="s">
        <v>100</v>
      </c>
      <c r="F5" s="487" t="s">
        <v>279</v>
      </c>
      <c r="G5" s="487" t="s">
        <v>101</v>
      </c>
      <c r="H5" s="488" t="s">
        <v>100</v>
      </c>
      <c r="I5" s="488" t="s">
        <v>101</v>
      </c>
      <c r="J5" s="488" t="s">
        <v>276</v>
      </c>
    </row>
    <row r="6" spans="1:10" ht="12.75" customHeight="1" x14ac:dyDescent="0.2">
      <c r="A6" s="201"/>
    </row>
    <row r="7" spans="1:10" ht="13.5" customHeight="1" x14ac:dyDescent="0.25">
      <c r="A7" s="332" t="s">
        <v>120</v>
      </c>
      <c r="B7" s="470">
        <v>356.38181459200001</v>
      </c>
      <c r="C7" s="470">
        <v>314.361920467</v>
      </c>
      <c r="D7" s="470">
        <v>308.68292232700003</v>
      </c>
      <c r="E7" s="470">
        <v>368.37573413899997</v>
      </c>
      <c r="F7" s="470">
        <v>429.17282773099998</v>
      </c>
      <c r="G7" s="470">
        <v>445.70078539500003</v>
      </c>
      <c r="H7" s="471">
        <v>335.71611172299998</v>
      </c>
      <c r="I7" s="471">
        <v>438.183763473</v>
      </c>
      <c r="J7" s="471">
        <v>391.87309937399999</v>
      </c>
    </row>
    <row r="8" spans="1:10" ht="13.5" customHeight="1" x14ac:dyDescent="0.2">
      <c r="A8" s="333" t="s">
        <v>121</v>
      </c>
      <c r="B8" s="472">
        <v>87.073389044999999</v>
      </c>
      <c r="C8" s="472">
        <v>82.571511752000006</v>
      </c>
      <c r="D8" s="472">
        <v>80.794906370999996</v>
      </c>
      <c r="E8" s="472">
        <v>102.62576871100001</v>
      </c>
      <c r="F8" s="472">
        <v>115.826763801</v>
      </c>
      <c r="G8" s="472">
        <v>109.964435038</v>
      </c>
      <c r="H8" s="330">
        <v>89.435127085000005</v>
      </c>
      <c r="I8" s="330">
        <v>112.63066003199999</v>
      </c>
      <c r="J8" s="330">
        <v>102.147346357</v>
      </c>
    </row>
    <row r="9" spans="1:10" ht="13.5" customHeight="1" x14ac:dyDescent="0.2">
      <c r="A9" s="334" t="s">
        <v>122</v>
      </c>
      <c r="B9" s="473">
        <v>139.709311765</v>
      </c>
      <c r="C9" s="473">
        <v>125.997358353</v>
      </c>
      <c r="D9" s="473">
        <v>131.44338978299999</v>
      </c>
      <c r="E9" s="473">
        <v>148.304627681</v>
      </c>
      <c r="F9" s="473">
        <v>166.74584564</v>
      </c>
      <c r="G9" s="473">
        <v>148.65037919700001</v>
      </c>
      <c r="H9" s="474">
        <v>136.39006364400001</v>
      </c>
      <c r="I9" s="474">
        <v>156.88031423800001</v>
      </c>
      <c r="J9" s="474">
        <v>147.61966371700001</v>
      </c>
    </row>
    <row r="10" spans="1:10" ht="13.5" customHeight="1" x14ac:dyDescent="0.2">
      <c r="A10" s="333" t="s">
        <v>123</v>
      </c>
      <c r="B10" s="472">
        <v>5.7827308630000003</v>
      </c>
      <c r="C10" s="472">
        <v>4.7917858420000004</v>
      </c>
      <c r="D10" s="472">
        <v>4.2461197569999998</v>
      </c>
      <c r="E10" s="472">
        <v>5.8668676570000002</v>
      </c>
      <c r="F10" s="472">
        <v>9.5989152220000005</v>
      </c>
      <c r="G10" s="472">
        <v>11.455294863000001</v>
      </c>
      <c r="H10" s="330">
        <v>5.1245128820000003</v>
      </c>
      <c r="I10" s="330">
        <v>10.611001409</v>
      </c>
      <c r="J10" s="330">
        <v>8.1313610260000004</v>
      </c>
    </row>
    <row r="11" spans="1:10" ht="13.5" customHeight="1" x14ac:dyDescent="0.2">
      <c r="A11" s="334" t="s">
        <v>124</v>
      </c>
      <c r="B11" s="473">
        <v>97.604530488999998</v>
      </c>
      <c r="C11" s="473">
        <v>82.947061312000002</v>
      </c>
      <c r="D11" s="473">
        <v>71.914581658000003</v>
      </c>
      <c r="E11" s="473">
        <v>89.455673052999998</v>
      </c>
      <c r="F11" s="473">
        <v>109.453874912</v>
      </c>
      <c r="G11" s="473">
        <v>160.43291014600001</v>
      </c>
      <c r="H11" s="474">
        <v>83.922208827000006</v>
      </c>
      <c r="I11" s="474">
        <v>137.24731557999999</v>
      </c>
      <c r="J11" s="474">
        <v>113.146820792</v>
      </c>
    </row>
    <row r="12" spans="1:10" ht="13.5" customHeight="1" x14ac:dyDescent="0.2">
      <c r="A12" s="333" t="s">
        <v>125</v>
      </c>
      <c r="B12" s="472">
        <v>26.21185243</v>
      </c>
      <c r="C12" s="472">
        <v>18.054203207</v>
      </c>
      <c r="D12" s="472">
        <v>20.283924759000001</v>
      </c>
      <c r="E12" s="472">
        <v>22.122797036000001</v>
      </c>
      <c r="F12" s="472">
        <v>27.547428154999999</v>
      </c>
      <c r="G12" s="472">
        <v>15.197766151</v>
      </c>
      <c r="H12" s="330">
        <v>20.844199284999998</v>
      </c>
      <c r="I12" s="330">
        <v>20.814472212999998</v>
      </c>
      <c r="J12" s="330">
        <v>20.827907482000001</v>
      </c>
    </row>
    <row r="13" spans="1:10" ht="13.5" customHeight="1" x14ac:dyDescent="0.25">
      <c r="A13" s="335" t="s">
        <v>126</v>
      </c>
      <c r="B13" s="475">
        <v>424.12637505499998</v>
      </c>
      <c r="C13" s="475">
        <v>377.12240964900002</v>
      </c>
      <c r="D13" s="475">
        <v>367.60037999799999</v>
      </c>
      <c r="E13" s="475">
        <v>438.36908076899999</v>
      </c>
      <c r="F13" s="475">
        <v>519.950595518</v>
      </c>
      <c r="G13" s="475">
        <v>551.87524493599994</v>
      </c>
      <c r="H13" s="476">
        <v>400.498038033</v>
      </c>
      <c r="I13" s="476">
        <v>537.35570813699997</v>
      </c>
      <c r="J13" s="476">
        <v>475.50233801100001</v>
      </c>
    </row>
    <row r="14" spans="1:10" ht="13.5" customHeight="1" x14ac:dyDescent="0.2">
      <c r="A14" s="333" t="s">
        <v>63</v>
      </c>
      <c r="B14" s="472">
        <v>281.07522168000003</v>
      </c>
      <c r="C14" s="472">
        <v>242.926078402</v>
      </c>
      <c r="D14" s="472">
        <v>223.453302428</v>
      </c>
      <c r="E14" s="472">
        <v>260.75132830699999</v>
      </c>
      <c r="F14" s="472">
        <v>309.32038928899999</v>
      </c>
      <c r="G14" s="472">
        <v>285.227163856</v>
      </c>
      <c r="H14" s="330">
        <v>248.07936535900001</v>
      </c>
      <c r="I14" s="330">
        <v>296.18491843300001</v>
      </c>
      <c r="J14" s="330">
        <v>274.44342175899999</v>
      </c>
    </row>
    <row r="15" spans="1:10" ht="13.5" customHeight="1" x14ac:dyDescent="0.2">
      <c r="A15" s="334" t="s">
        <v>127</v>
      </c>
      <c r="B15" s="473">
        <v>209.36469783199999</v>
      </c>
      <c r="C15" s="473">
        <v>178.10324931599999</v>
      </c>
      <c r="D15" s="473">
        <v>166.11748625199999</v>
      </c>
      <c r="E15" s="473">
        <v>184.646201703</v>
      </c>
      <c r="F15" s="473">
        <v>223.90866063999999</v>
      </c>
      <c r="G15" s="473">
        <v>204.14556193199999</v>
      </c>
      <c r="H15" s="474">
        <v>180.56862578400001</v>
      </c>
      <c r="I15" s="474">
        <v>213.133946901</v>
      </c>
      <c r="J15" s="474">
        <v>198.41592007200001</v>
      </c>
    </row>
    <row r="16" spans="1:10" ht="13.5" customHeight="1" x14ac:dyDescent="0.2">
      <c r="A16" s="548" t="s">
        <v>128</v>
      </c>
      <c r="B16" s="549">
        <v>71.710523848999998</v>
      </c>
      <c r="C16" s="549">
        <v>64.822829087000002</v>
      </c>
      <c r="D16" s="549">
        <v>57.335816176000002</v>
      </c>
      <c r="E16" s="549">
        <v>76.105126604000006</v>
      </c>
      <c r="F16" s="549">
        <v>85.411728648999997</v>
      </c>
      <c r="G16" s="549">
        <v>81.081601923999997</v>
      </c>
      <c r="H16" s="370">
        <v>67.510739575000002</v>
      </c>
      <c r="I16" s="370">
        <v>83.050971532999995</v>
      </c>
      <c r="J16" s="370">
        <v>76.027501686999997</v>
      </c>
    </row>
    <row r="17" spans="1:10" ht="13.5" customHeight="1" x14ac:dyDescent="0.2">
      <c r="A17" s="550" t="s">
        <v>129</v>
      </c>
      <c r="B17" s="551">
        <v>59.471681750000002</v>
      </c>
      <c r="C17" s="551">
        <v>60.633398784000001</v>
      </c>
      <c r="D17" s="551">
        <v>68.943885582999997</v>
      </c>
      <c r="E17" s="551">
        <v>99.404149059000005</v>
      </c>
      <c r="F17" s="551">
        <v>130.041999127</v>
      </c>
      <c r="G17" s="551">
        <v>187.81877937600001</v>
      </c>
      <c r="H17" s="552">
        <v>75.822438555000005</v>
      </c>
      <c r="I17" s="552">
        <v>161.54152646099999</v>
      </c>
      <c r="J17" s="552">
        <v>122.800442625</v>
      </c>
    </row>
    <row r="18" spans="1:10" ht="13.5" customHeight="1" x14ac:dyDescent="0.2">
      <c r="A18" s="548" t="s">
        <v>130</v>
      </c>
      <c r="B18" s="549">
        <v>43.146500408000001</v>
      </c>
      <c r="C18" s="549">
        <v>43.861726111999999</v>
      </c>
      <c r="D18" s="549">
        <v>52.145068498999997</v>
      </c>
      <c r="E18" s="549">
        <v>74.060217444000003</v>
      </c>
      <c r="F18" s="549">
        <v>96.484628149000002</v>
      </c>
      <c r="G18" s="549">
        <v>156.58048013800001</v>
      </c>
      <c r="H18" s="370">
        <v>56.165193522999999</v>
      </c>
      <c r="I18" s="370">
        <v>129.24849841400001</v>
      </c>
      <c r="J18" s="370">
        <v>96.218207133999996</v>
      </c>
    </row>
    <row r="19" spans="1:10" ht="13.5" customHeight="1" x14ac:dyDescent="0.2">
      <c r="A19" s="569" t="s">
        <v>131</v>
      </c>
      <c r="B19" s="570">
        <v>1.4726017730000001</v>
      </c>
      <c r="C19" s="570">
        <v>1.111736775</v>
      </c>
      <c r="D19" s="570">
        <v>1.043039131</v>
      </c>
      <c r="E19" s="570">
        <v>1.0672724309999999</v>
      </c>
      <c r="F19" s="570">
        <v>1.500904706</v>
      </c>
      <c r="G19" s="570">
        <v>2.0444436760000002</v>
      </c>
      <c r="H19" s="571">
        <v>1.116689005</v>
      </c>
      <c r="I19" s="571">
        <v>1.7972386410000001</v>
      </c>
      <c r="J19" s="571">
        <v>1.489661517</v>
      </c>
    </row>
    <row r="20" spans="1:10" ht="13.5" customHeight="1" x14ac:dyDescent="0.2">
      <c r="A20" s="688" t="s">
        <v>544</v>
      </c>
      <c r="B20" s="549">
        <v>14.852579569</v>
      </c>
      <c r="C20" s="549">
        <v>15.659935897</v>
      </c>
      <c r="D20" s="549">
        <v>15.755777953000001</v>
      </c>
      <c r="E20" s="549">
        <v>24.276659183</v>
      </c>
      <c r="F20" s="549">
        <v>32.056466272000002</v>
      </c>
      <c r="G20" s="549">
        <v>29.193855562</v>
      </c>
      <c r="H20" s="370">
        <v>18.540556027000001</v>
      </c>
      <c r="I20" s="370">
        <v>30.495789406</v>
      </c>
      <c r="J20" s="370">
        <v>25.092573974</v>
      </c>
    </row>
    <row r="21" spans="1:10" ht="13.5" customHeight="1" x14ac:dyDescent="0.2">
      <c r="A21" s="569" t="s">
        <v>132</v>
      </c>
      <c r="B21" s="570">
        <v>31.509430667</v>
      </c>
      <c r="C21" s="570">
        <v>30.907531998</v>
      </c>
      <c r="D21" s="570">
        <v>30.706326056000002</v>
      </c>
      <c r="E21" s="570">
        <v>32.022816067000001</v>
      </c>
      <c r="F21" s="570">
        <v>21.136703840999999</v>
      </c>
      <c r="G21" s="570">
        <v>13.575850911</v>
      </c>
      <c r="H21" s="571">
        <v>31.299962916999998</v>
      </c>
      <c r="I21" s="571">
        <v>17.014575668999999</v>
      </c>
      <c r="J21" s="571">
        <v>23.470913441</v>
      </c>
    </row>
    <row r="22" spans="1:10" ht="13.5" customHeight="1" x14ac:dyDescent="0.2">
      <c r="A22" s="548" t="s">
        <v>133</v>
      </c>
      <c r="B22" s="549">
        <v>38.721904756000001</v>
      </c>
      <c r="C22" s="549">
        <v>33.070361067999997</v>
      </c>
      <c r="D22" s="549">
        <v>35.699784307999998</v>
      </c>
      <c r="E22" s="549">
        <v>36.834889095999998</v>
      </c>
      <c r="F22" s="549">
        <v>46.842489432999997</v>
      </c>
      <c r="G22" s="549">
        <v>48.90735892</v>
      </c>
      <c r="H22" s="370">
        <v>35.597481500999997</v>
      </c>
      <c r="I22" s="370">
        <v>47.968242938000003</v>
      </c>
      <c r="J22" s="370">
        <v>42.377227941999998</v>
      </c>
    </row>
    <row r="23" spans="1:10" ht="13.5" customHeight="1" x14ac:dyDescent="0.2">
      <c r="A23" s="572" t="s">
        <v>134</v>
      </c>
      <c r="B23" s="573">
        <v>13.348136201999999</v>
      </c>
      <c r="C23" s="573">
        <v>9.5850393960000009</v>
      </c>
      <c r="D23" s="573">
        <v>8.7970816220000003</v>
      </c>
      <c r="E23" s="573">
        <v>9.3558982410000002</v>
      </c>
      <c r="F23" s="573">
        <v>12.609013828</v>
      </c>
      <c r="G23" s="573">
        <v>16.346091872999999</v>
      </c>
      <c r="H23" s="574">
        <v>9.6987897010000008</v>
      </c>
      <c r="I23" s="574">
        <v>14.646444635</v>
      </c>
      <c r="J23" s="574">
        <v>12.410332243999999</v>
      </c>
    </row>
    <row r="24" spans="1:10" ht="13.5" customHeight="1" x14ac:dyDescent="0.25">
      <c r="A24" s="556" t="s">
        <v>135</v>
      </c>
      <c r="B24" s="557">
        <v>67.744560462999999</v>
      </c>
      <c r="C24" s="557">
        <v>62.760489182999997</v>
      </c>
      <c r="D24" s="557">
        <v>58.917457671000001</v>
      </c>
      <c r="E24" s="557">
        <v>69.993346630000005</v>
      </c>
      <c r="F24" s="557">
        <v>90.777767787000002</v>
      </c>
      <c r="G24" s="557">
        <v>106.174459541</v>
      </c>
      <c r="H24" s="354">
        <v>64.781926310000003</v>
      </c>
      <c r="I24" s="354">
        <v>99.171944663999994</v>
      </c>
      <c r="J24" s="354">
        <v>83.629238637</v>
      </c>
    </row>
    <row r="25" spans="1:10" ht="13.5" customHeight="1" x14ac:dyDescent="0.25">
      <c r="A25" s="575" t="s">
        <v>136</v>
      </c>
      <c r="B25" s="576">
        <v>41.959533305999997</v>
      </c>
      <c r="C25" s="576">
        <v>43.778082585999996</v>
      </c>
      <c r="D25" s="576">
        <v>41.415343209</v>
      </c>
      <c r="E25" s="576">
        <v>46.430631448</v>
      </c>
      <c r="F25" s="576">
        <v>49.596046504999997</v>
      </c>
      <c r="G25" s="576">
        <v>55.088540403000003</v>
      </c>
      <c r="H25" s="577">
        <v>43.903688703999997</v>
      </c>
      <c r="I25" s="577">
        <v>52.590518695</v>
      </c>
      <c r="J25" s="577">
        <v>48.664471216000003</v>
      </c>
    </row>
    <row r="26" spans="1:10" ht="13.5" customHeight="1" x14ac:dyDescent="0.25">
      <c r="A26" s="556" t="s">
        <v>137</v>
      </c>
      <c r="B26" s="557">
        <v>112.608412657</v>
      </c>
      <c r="C26" s="557">
        <v>103.841024328</v>
      </c>
      <c r="D26" s="557">
        <v>91.266079654999999</v>
      </c>
      <c r="E26" s="557">
        <v>119.797284233</v>
      </c>
      <c r="F26" s="557">
        <v>158.89078114700001</v>
      </c>
      <c r="G26" s="557">
        <v>210.445747471</v>
      </c>
      <c r="H26" s="354">
        <v>107.044599241</v>
      </c>
      <c r="I26" s="354">
        <v>186.998215724</v>
      </c>
      <c r="J26" s="354">
        <v>150.86285970500001</v>
      </c>
    </row>
    <row r="27" spans="1:10" ht="13.5" customHeight="1" x14ac:dyDescent="0.2">
      <c r="A27" s="569" t="s">
        <v>138</v>
      </c>
      <c r="B27" s="570">
        <v>89.548922447999999</v>
      </c>
      <c r="C27" s="570">
        <v>81.562434413000005</v>
      </c>
      <c r="D27" s="570">
        <v>68.588068491000001</v>
      </c>
      <c r="E27" s="570">
        <v>85.810541111999996</v>
      </c>
      <c r="F27" s="570">
        <v>109.557711818</v>
      </c>
      <c r="G27" s="570">
        <v>144.59992482999999</v>
      </c>
      <c r="H27" s="571">
        <v>80.590318859000007</v>
      </c>
      <c r="I27" s="571">
        <v>128.66249996799999</v>
      </c>
      <c r="J27" s="571">
        <v>106.936085886</v>
      </c>
    </row>
    <row r="28" spans="1:10" ht="13.5" customHeight="1" x14ac:dyDescent="0.2">
      <c r="A28" s="548" t="s">
        <v>139</v>
      </c>
      <c r="B28" s="549">
        <v>12.117068055000001</v>
      </c>
      <c r="C28" s="549">
        <v>14.096076516</v>
      </c>
      <c r="D28" s="549">
        <v>17.339907546999999</v>
      </c>
      <c r="E28" s="549">
        <v>25.975151689</v>
      </c>
      <c r="F28" s="549">
        <v>36.061927554999997</v>
      </c>
      <c r="G28" s="549">
        <v>47.787499912000001</v>
      </c>
      <c r="H28" s="370">
        <v>18.756638390999999</v>
      </c>
      <c r="I28" s="370">
        <v>42.454633852999997</v>
      </c>
      <c r="J28" s="370">
        <v>31.744230238</v>
      </c>
    </row>
    <row r="29" spans="1:10" ht="13.5" customHeight="1" x14ac:dyDescent="0.2">
      <c r="A29" s="569" t="s">
        <v>140</v>
      </c>
      <c r="B29" s="570">
        <v>10.942422153000001</v>
      </c>
      <c r="C29" s="570">
        <v>8.1825133989999994</v>
      </c>
      <c r="D29" s="570">
        <v>5.3381036169999998</v>
      </c>
      <c r="E29" s="570">
        <v>8.0115914319999995</v>
      </c>
      <c r="F29" s="570">
        <v>13.271141774</v>
      </c>
      <c r="G29" s="570">
        <v>18.058322729</v>
      </c>
      <c r="H29" s="571">
        <v>7.6976419920000003</v>
      </c>
      <c r="I29" s="571">
        <v>15.881081904</v>
      </c>
      <c r="J29" s="571">
        <v>12.182543580000001</v>
      </c>
    </row>
    <row r="30" spans="1:10" ht="13.5" customHeight="1" x14ac:dyDescent="0.25">
      <c r="A30" s="556" t="s">
        <v>141</v>
      </c>
      <c r="B30" s="557">
        <v>63.923965754999998</v>
      </c>
      <c r="C30" s="557">
        <v>45.804404093000002</v>
      </c>
      <c r="D30" s="557">
        <v>38.234716726999999</v>
      </c>
      <c r="E30" s="557">
        <v>47.375949910000003</v>
      </c>
      <c r="F30" s="557">
        <v>59.628851674000003</v>
      </c>
      <c r="G30" s="557">
        <v>78.814760820000004</v>
      </c>
      <c r="H30" s="354">
        <v>46.319760498000001</v>
      </c>
      <c r="I30" s="354">
        <v>70.088885392999998</v>
      </c>
      <c r="J30" s="354">
        <v>59.346334548000002</v>
      </c>
    </row>
    <row r="31" spans="1:10" ht="13.5" customHeight="1" x14ac:dyDescent="0.2">
      <c r="A31" s="569" t="s">
        <v>142</v>
      </c>
      <c r="B31" s="570">
        <v>14.228075219000001</v>
      </c>
      <c r="C31" s="570">
        <v>11.880077695000001</v>
      </c>
      <c r="D31" s="570">
        <v>9.6609590999999995</v>
      </c>
      <c r="E31" s="570">
        <v>12.936408853</v>
      </c>
      <c r="F31" s="570">
        <v>14.087007452</v>
      </c>
      <c r="G31" s="570">
        <v>19.707993285000001</v>
      </c>
      <c r="H31" s="571">
        <v>11.927874333</v>
      </c>
      <c r="I31" s="571">
        <v>17.151532615000001</v>
      </c>
      <c r="J31" s="571">
        <v>14.790679409999999</v>
      </c>
    </row>
    <row r="32" spans="1:10" ht="13.5" customHeight="1" x14ac:dyDescent="0.2">
      <c r="A32" s="548" t="s">
        <v>143</v>
      </c>
      <c r="B32" s="549">
        <v>38.251312366000001</v>
      </c>
      <c r="C32" s="549">
        <v>25.675983890000001</v>
      </c>
      <c r="D32" s="549">
        <v>21.761569734999998</v>
      </c>
      <c r="E32" s="549">
        <v>24.196410789000002</v>
      </c>
      <c r="F32" s="549">
        <v>28.979362171999998</v>
      </c>
      <c r="G32" s="549">
        <v>39.432542146999999</v>
      </c>
      <c r="H32" s="370">
        <v>25.491833233000001</v>
      </c>
      <c r="I32" s="370">
        <v>34.678368362999997</v>
      </c>
      <c r="J32" s="370">
        <v>30.526477152999998</v>
      </c>
    </row>
    <row r="33" spans="1:10" ht="13.5" customHeight="1" x14ac:dyDescent="0.2">
      <c r="A33" s="572" t="s">
        <v>144</v>
      </c>
      <c r="B33" s="573">
        <v>11.444578169</v>
      </c>
      <c r="C33" s="573">
        <v>8.2483425090000004</v>
      </c>
      <c r="D33" s="573">
        <v>6.8121878919999999</v>
      </c>
      <c r="E33" s="573">
        <v>10.243130269</v>
      </c>
      <c r="F33" s="573">
        <v>16.56248205</v>
      </c>
      <c r="G33" s="573">
        <v>19.674225388</v>
      </c>
      <c r="H33" s="574">
        <v>8.9000529309999994</v>
      </c>
      <c r="I33" s="574">
        <v>18.258984415</v>
      </c>
      <c r="J33" s="574">
        <v>14.029177985</v>
      </c>
    </row>
    <row r="34" spans="1:10" ht="13.5" customHeight="1" x14ac:dyDescent="0.25">
      <c r="A34" s="561" t="s">
        <v>145</v>
      </c>
      <c r="B34" s="557">
        <v>468.99022724899999</v>
      </c>
      <c r="C34" s="557">
        <v>418.20294479500001</v>
      </c>
      <c r="D34" s="557">
        <v>399.94900198200003</v>
      </c>
      <c r="E34" s="557">
        <v>488.173018372</v>
      </c>
      <c r="F34" s="557">
        <v>588.06360887799997</v>
      </c>
      <c r="G34" s="557">
        <v>656.14653286500004</v>
      </c>
      <c r="H34" s="354">
        <v>442.76071096499999</v>
      </c>
      <c r="I34" s="354">
        <v>625.18197919700003</v>
      </c>
      <c r="J34" s="354">
        <v>542.73595907799995</v>
      </c>
    </row>
    <row r="35" spans="1:10" ht="13.5" customHeight="1" x14ac:dyDescent="0.25">
      <c r="A35" s="578" t="s">
        <v>146</v>
      </c>
      <c r="B35" s="579">
        <v>488.05034081000002</v>
      </c>
      <c r="C35" s="579">
        <v>422.92681374300003</v>
      </c>
      <c r="D35" s="579">
        <v>405.83509672500003</v>
      </c>
      <c r="E35" s="579">
        <v>485.74503068000001</v>
      </c>
      <c r="F35" s="579">
        <v>579.57944719199998</v>
      </c>
      <c r="G35" s="579">
        <v>630.69000575600001</v>
      </c>
      <c r="H35" s="580">
        <v>446.81779853099999</v>
      </c>
      <c r="I35" s="580">
        <v>607.44459353000002</v>
      </c>
      <c r="J35" s="580">
        <v>534.84867255799998</v>
      </c>
    </row>
    <row r="36" spans="1:10" ht="13.5" customHeight="1" x14ac:dyDescent="0.25">
      <c r="A36" s="558" t="s">
        <v>147</v>
      </c>
      <c r="B36" s="559">
        <v>19.060113560000001</v>
      </c>
      <c r="C36" s="559">
        <v>4.7238689479999998</v>
      </c>
      <c r="D36" s="559">
        <v>5.8860947430000001</v>
      </c>
      <c r="E36" s="559">
        <v>-2.4279876919999999</v>
      </c>
      <c r="F36" s="559">
        <v>-8.4841616860000002</v>
      </c>
      <c r="G36" s="559">
        <v>-25.456527109</v>
      </c>
      <c r="H36" s="560">
        <v>4.0570875659999999</v>
      </c>
      <c r="I36" s="560">
        <v>-17.737385667000002</v>
      </c>
      <c r="J36" s="560">
        <v>-7.88728652</v>
      </c>
    </row>
    <row r="37" spans="1:10" ht="13.5" customHeight="1" x14ac:dyDescent="0.2">
      <c r="A37" s="569" t="s">
        <v>148</v>
      </c>
      <c r="B37" s="570">
        <v>25.785027156999998</v>
      </c>
      <c r="C37" s="570">
        <v>18.982406596000001</v>
      </c>
      <c r="D37" s="570">
        <v>17.502114462000002</v>
      </c>
      <c r="E37" s="570">
        <v>23.562715183000002</v>
      </c>
      <c r="F37" s="570">
        <v>41.181721281999998</v>
      </c>
      <c r="G37" s="570">
        <v>51.085919138999998</v>
      </c>
      <c r="H37" s="571">
        <v>20.878237604999999</v>
      </c>
      <c r="I37" s="571">
        <v>46.581425969000001</v>
      </c>
      <c r="J37" s="571">
        <v>34.964767420999998</v>
      </c>
    </row>
    <row r="38" spans="1:10" ht="13.5" customHeight="1" x14ac:dyDescent="0.2">
      <c r="A38" s="548" t="s">
        <v>149</v>
      </c>
      <c r="B38" s="549">
        <v>21.802718170999999</v>
      </c>
      <c r="C38" s="549">
        <v>18.768521713999998</v>
      </c>
      <c r="D38" s="549">
        <v>17.440849458999999</v>
      </c>
      <c r="E38" s="549">
        <v>28.894407798</v>
      </c>
      <c r="F38" s="549">
        <v>60.110952038000001</v>
      </c>
      <c r="G38" s="549">
        <v>89.485371397999998</v>
      </c>
      <c r="H38" s="370">
        <v>22.205051785999999</v>
      </c>
      <c r="I38" s="370">
        <v>76.125695704999998</v>
      </c>
      <c r="J38" s="370">
        <v>51.756045518000001</v>
      </c>
    </row>
    <row r="39" spans="1:10" ht="13.5" customHeight="1" x14ac:dyDescent="0.2">
      <c r="A39" s="572" t="s">
        <v>150</v>
      </c>
      <c r="B39" s="573">
        <v>-3.9823089860000001</v>
      </c>
      <c r="C39" s="573">
        <v>-0.213884882</v>
      </c>
      <c r="D39" s="573">
        <v>-6.1265002999999998E-2</v>
      </c>
      <c r="E39" s="573">
        <v>5.3316926159999998</v>
      </c>
      <c r="F39" s="573">
        <v>18.929230755999999</v>
      </c>
      <c r="G39" s="573">
        <v>38.399452259999997</v>
      </c>
      <c r="H39" s="574">
        <v>1.32681418</v>
      </c>
      <c r="I39" s="574">
        <v>29.544269736</v>
      </c>
      <c r="J39" s="574">
        <v>16.791278096999999</v>
      </c>
    </row>
    <row r="40" spans="1:10" ht="13.5" customHeight="1" x14ac:dyDescent="0.25">
      <c r="A40" s="561" t="s">
        <v>151</v>
      </c>
      <c r="B40" s="557">
        <v>494.77525440699998</v>
      </c>
      <c r="C40" s="557">
        <v>437.18535139099998</v>
      </c>
      <c r="D40" s="557">
        <v>417.45111644399998</v>
      </c>
      <c r="E40" s="557">
        <v>511.73573355500002</v>
      </c>
      <c r="F40" s="557">
        <v>629.24533015999998</v>
      </c>
      <c r="G40" s="557">
        <v>707.23245200400004</v>
      </c>
      <c r="H40" s="354">
        <v>463.63894857000003</v>
      </c>
      <c r="I40" s="354">
        <v>671.76340516599998</v>
      </c>
      <c r="J40" s="354">
        <v>577.70072649899998</v>
      </c>
    </row>
    <row r="41" spans="1:10" ht="13.5" customHeight="1" x14ac:dyDescent="0.25">
      <c r="A41" s="578" t="s">
        <v>152</v>
      </c>
      <c r="B41" s="579">
        <v>509.85305898000001</v>
      </c>
      <c r="C41" s="579">
        <v>441.695335457</v>
      </c>
      <c r="D41" s="579">
        <v>423.27594618400002</v>
      </c>
      <c r="E41" s="579">
        <v>514.63943847799999</v>
      </c>
      <c r="F41" s="579">
        <v>639.69039923000003</v>
      </c>
      <c r="G41" s="579">
        <v>720.17537715399999</v>
      </c>
      <c r="H41" s="580">
        <v>469.02285031700001</v>
      </c>
      <c r="I41" s="580">
        <v>683.57028923500002</v>
      </c>
      <c r="J41" s="580">
        <v>586.60471807700003</v>
      </c>
    </row>
    <row r="42" spans="1:10" ht="13.5" customHeight="1" x14ac:dyDescent="0.2">
      <c r="A42" s="553" t="s">
        <v>153</v>
      </c>
      <c r="B42" s="554">
        <v>15.077804574</v>
      </c>
      <c r="C42" s="554">
        <v>4.5099840660000003</v>
      </c>
      <c r="D42" s="554">
        <v>5.8248297400000002</v>
      </c>
      <c r="E42" s="554">
        <v>2.9037049229999998</v>
      </c>
      <c r="F42" s="554">
        <v>10.445069070000001</v>
      </c>
      <c r="G42" s="554">
        <v>12.942925150000001</v>
      </c>
      <c r="H42" s="555">
        <v>5.3839017470000003</v>
      </c>
      <c r="I42" s="555">
        <v>11.806884068</v>
      </c>
      <c r="J42" s="555">
        <v>8.9039915769999993</v>
      </c>
    </row>
    <row r="43" spans="1:10" s="7" customFormat="1" ht="13.5" customHeight="1" x14ac:dyDescent="0.25">
      <c r="A43" s="581" t="s">
        <v>211</v>
      </c>
      <c r="B43" s="576">
        <v>233.877942201</v>
      </c>
      <c r="C43" s="576">
        <v>204.36113529599999</v>
      </c>
      <c r="D43" s="576">
        <v>185.82128410499999</v>
      </c>
      <c r="E43" s="576">
        <v>263.42427015599998</v>
      </c>
      <c r="F43" s="576">
        <v>472.951045851</v>
      </c>
      <c r="G43" s="576">
        <v>609.44460136600003</v>
      </c>
      <c r="H43" s="577">
        <v>222.92604978099999</v>
      </c>
      <c r="I43" s="577">
        <v>547.36645052400002</v>
      </c>
      <c r="J43" s="577">
        <v>400.73431674800003</v>
      </c>
    </row>
    <row r="44" spans="1:10" ht="13.5" customHeight="1" x14ac:dyDescent="0.25">
      <c r="A44" s="556" t="s">
        <v>154</v>
      </c>
      <c r="B44" s="549"/>
      <c r="C44" s="549"/>
      <c r="D44" s="549"/>
      <c r="E44" s="549"/>
      <c r="F44" s="549"/>
      <c r="G44" s="549"/>
      <c r="H44" s="563"/>
      <c r="I44" s="563"/>
      <c r="J44" s="563"/>
    </row>
    <row r="45" spans="1:10" ht="13.5" customHeight="1" x14ac:dyDescent="0.25">
      <c r="A45" s="334" t="s">
        <v>288</v>
      </c>
      <c r="B45" s="473">
        <v>356.38181459200001</v>
      </c>
      <c r="C45" s="473">
        <v>314.361920467</v>
      </c>
      <c r="D45" s="473">
        <v>308.68292232700003</v>
      </c>
      <c r="E45" s="473">
        <v>368.37573413899997</v>
      </c>
      <c r="F45" s="473">
        <v>429.17282773099998</v>
      </c>
      <c r="G45" s="473">
        <v>445.70078539500003</v>
      </c>
      <c r="H45" s="474">
        <v>335.71611172299998</v>
      </c>
      <c r="I45" s="474">
        <v>438.183763473</v>
      </c>
      <c r="J45" s="474">
        <v>391.87309937399999</v>
      </c>
    </row>
    <row r="46" spans="1:10" ht="13.5" customHeight="1" x14ac:dyDescent="0.25">
      <c r="A46" s="333" t="s">
        <v>378</v>
      </c>
      <c r="B46" s="472">
        <v>305.02311594000003</v>
      </c>
      <c r="C46" s="472">
        <v>295.10309180000002</v>
      </c>
      <c r="D46" s="472">
        <v>298.60761146200002</v>
      </c>
      <c r="E46" s="472">
        <v>321.34764859799998</v>
      </c>
      <c r="F46" s="472">
        <v>365.69281002299999</v>
      </c>
      <c r="G46" s="472">
        <v>411.92090432100002</v>
      </c>
      <c r="H46" s="330">
        <v>305.96112633799999</v>
      </c>
      <c r="I46" s="330">
        <v>390.89606838499998</v>
      </c>
      <c r="J46" s="330">
        <v>352.509382399</v>
      </c>
    </row>
    <row r="47" spans="1:10" ht="13.5" customHeight="1" x14ac:dyDescent="0.25">
      <c r="A47" s="334" t="s">
        <v>289</v>
      </c>
      <c r="B47" s="473">
        <v>209.36469783199999</v>
      </c>
      <c r="C47" s="473">
        <v>178.10324931599999</v>
      </c>
      <c r="D47" s="473">
        <v>166.11748625199999</v>
      </c>
      <c r="E47" s="473">
        <v>184.646201703</v>
      </c>
      <c r="F47" s="473">
        <v>223.90866063999999</v>
      </c>
      <c r="G47" s="473">
        <v>204.14556193199999</v>
      </c>
      <c r="H47" s="474">
        <v>180.56862578400001</v>
      </c>
      <c r="I47" s="474">
        <v>213.133946901</v>
      </c>
      <c r="J47" s="474">
        <v>198.41592007200001</v>
      </c>
    </row>
    <row r="48" spans="1:10" ht="13.5" customHeight="1" x14ac:dyDescent="0.25">
      <c r="A48" s="333" t="s">
        <v>290</v>
      </c>
      <c r="B48" s="472">
        <v>424.12637505499998</v>
      </c>
      <c r="C48" s="472">
        <v>377.12240964900002</v>
      </c>
      <c r="D48" s="472">
        <v>367.60037999799999</v>
      </c>
      <c r="E48" s="472">
        <v>438.36908076899999</v>
      </c>
      <c r="F48" s="472">
        <v>519.950595518</v>
      </c>
      <c r="G48" s="472">
        <v>551.87524493599994</v>
      </c>
      <c r="H48" s="330">
        <v>400.498038033</v>
      </c>
      <c r="I48" s="330">
        <v>537.35570813699997</v>
      </c>
      <c r="J48" s="330">
        <v>475.50233801100001</v>
      </c>
    </row>
    <row r="49" spans="1:15" ht="13.5" customHeight="1" x14ac:dyDescent="0.25">
      <c r="A49" s="334" t="s">
        <v>546</v>
      </c>
      <c r="B49" s="473">
        <v>94.083262899000005</v>
      </c>
      <c r="C49" s="473">
        <v>84.257648691</v>
      </c>
      <c r="D49" s="473">
        <v>70.409661268999997</v>
      </c>
      <c r="E49" s="473">
        <v>88.238240716999996</v>
      </c>
      <c r="F49" s="473">
        <v>114.681844787</v>
      </c>
      <c r="G49" s="473">
        <v>148.16137150700001</v>
      </c>
      <c r="H49" s="474">
        <v>83.165777813000005</v>
      </c>
      <c r="I49" s="474">
        <v>132.93466646600001</v>
      </c>
      <c r="J49" s="474">
        <v>110.44141863900001</v>
      </c>
    </row>
    <row r="50" spans="1:15" ht="13.5" customHeight="1" x14ac:dyDescent="0.25">
      <c r="A50" s="545" t="s">
        <v>291</v>
      </c>
      <c r="B50" s="546">
        <v>233.877942201</v>
      </c>
      <c r="C50" s="546">
        <v>204.36113529599999</v>
      </c>
      <c r="D50" s="546">
        <v>185.82128410499999</v>
      </c>
      <c r="E50" s="546">
        <v>263.42427015599998</v>
      </c>
      <c r="F50" s="546">
        <v>472.951045851</v>
      </c>
      <c r="G50" s="546">
        <v>609.44460136600003</v>
      </c>
      <c r="H50" s="547">
        <v>222.92604978099999</v>
      </c>
      <c r="I50" s="547">
        <v>547.36645052400002</v>
      </c>
      <c r="J50" s="547">
        <v>400.73431674800003</v>
      </c>
    </row>
    <row r="51" spans="1:15" ht="13.5" customHeight="1" x14ac:dyDescent="0.25">
      <c r="A51" s="572" t="s">
        <v>379</v>
      </c>
      <c r="B51" s="573">
        <v>43.146500408000001</v>
      </c>
      <c r="C51" s="573">
        <v>43.861726111999999</v>
      </c>
      <c r="D51" s="573">
        <v>52.145068498999997</v>
      </c>
      <c r="E51" s="573">
        <v>74.060217444000003</v>
      </c>
      <c r="F51" s="573">
        <v>96.484628149000002</v>
      </c>
      <c r="G51" s="573">
        <v>156.58048013800001</v>
      </c>
      <c r="H51" s="574">
        <v>56.165193522999999</v>
      </c>
      <c r="I51" s="574">
        <v>129.24849841400001</v>
      </c>
      <c r="J51" s="574">
        <v>96.218207133999996</v>
      </c>
    </row>
    <row r="52" spans="1:15" ht="12.75" customHeight="1" x14ac:dyDescent="0.2">
      <c r="A52" s="22" t="s">
        <v>216</v>
      </c>
    </row>
    <row r="53" spans="1:15" s="423" customFormat="1" ht="12.75" customHeight="1" x14ac:dyDescent="0.2">
      <c r="A53" s="444" t="s">
        <v>515</v>
      </c>
      <c r="O53"/>
    </row>
    <row r="54" spans="1:15" s="423" customFormat="1" ht="12.75" customHeight="1" x14ac:dyDescent="0.2">
      <c r="A54" s="444" t="s">
        <v>725</v>
      </c>
      <c r="O54"/>
    </row>
    <row r="55" spans="1:15" x14ac:dyDescent="0.2">
      <c r="A55" s="242" t="s">
        <v>723</v>
      </c>
      <c r="B55" s="3"/>
      <c r="C55" s="3"/>
      <c r="D55" s="212"/>
      <c r="E55" s="3"/>
      <c r="F55" s="3"/>
      <c r="G55" s="3"/>
      <c r="H55" s="3"/>
      <c r="I55" s="3"/>
      <c r="J55" s="3"/>
      <c r="K55" s="423"/>
      <c r="L55" s="423"/>
      <c r="M55" s="423"/>
      <c r="N55" s="423"/>
    </row>
    <row r="57" spans="1:15" s="423" customFormat="1" ht="12.75" customHeight="1" x14ac:dyDescent="0.2">
      <c r="A57" s="767" t="s">
        <v>164</v>
      </c>
      <c r="B57" s="768"/>
      <c r="C57" s="768"/>
      <c r="D57" s="769"/>
      <c r="E57" s="769"/>
      <c r="F57" s="769"/>
      <c r="G57" s="769"/>
      <c r="H57" s="769"/>
      <c r="I57" s="769"/>
      <c r="J57" s="769"/>
    </row>
    <row r="58" spans="1:15" s="423" customFormat="1" ht="39" customHeight="1" x14ac:dyDescent="0.2">
      <c r="A58" s="813" t="s">
        <v>165</v>
      </c>
      <c r="B58" s="813"/>
      <c r="C58" s="813"/>
      <c r="D58" s="813"/>
      <c r="E58" s="813"/>
      <c r="F58" s="813"/>
      <c r="G58" s="813"/>
      <c r="H58" s="813"/>
      <c r="I58" s="813"/>
      <c r="J58" s="813"/>
    </row>
    <row r="59" spans="1:15" s="423" customFormat="1" ht="12.75" customHeight="1" x14ac:dyDescent="0.3">
      <c r="A59" s="469"/>
      <c r="B59" s="768"/>
      <c r="C59" s="768"/>
      <c r="D59" s="769"/>
      <c r="E59" s="769"/>
      <c r="F59" s="769"/>
      <c r="G59" s="769"/>
      <c r="H59" s="769"/>
      <c r="I59" s="769"/>
      <c r="J59" s="769"/>
    </row>
    <row r="60" spans="1:15" s="423" customFormat="1" ht="24.75" customHeight="1" x14ac:dyDescent="0.2">
      <c r="A60" s="814" t="s">
        <v>709</v>
      </c>
      <c r="B60" s="814"/>
      <c r="C60" s="814"/>
      <c r="D60" s="814"/>
      <c r="E60" s="814"/>
      <c r="F60" s="814"/>
      <c r="G60" s="814"/>
      <c r="H60" s="814"/>
      <c r="I60" s="814"/>
      <c r="J60" s="814"/>
    </row>
    <row r="61" spans="1:15" s="423" customFormat="1" ht="12.75" customHeight="1" x14ac:dyDescent="0.3">
      <c r="A61" s="469"/>
      <c r="B61" s="768"/>
      <c r="C61" s="768"/>
      <c r="D61" s="769"/>
      <c r="E61" s="769"/>
      <c r="F61" s="769"/>
      <c r="G61" s="769"/>
      <c r="H61" s="769"/>
      <c r="I61" s="769"/>
      <c r="J61" s="769"/>
    </row>
    <row r="62" spans="1:15" ht="26.25" customHeight="1" x14ac:dyDescent="0.2">
      <c r="A62" s="815" t="s">
        <v>710</v>
      </c>
      <c r="B62" s="815"/>
      <c r="C62" s="815"/>
      <c r="D62" s="815"/>
      <c r="E62" s="815"/>
      <c r="F62" s="815"/>
      <c r="G62" s="815"/>
      <c r="H62" s="815"/>
      <c r="I62" s="815"/>
      <c r="J62" s="815"/>
    </row>
    <row r="63" spans="1:15" ht="12.75" customHeight="1" x14ac:dyDescent="0.2">
      <c r="A63" s="770"/>
      <c r="B63" s="764"/>
      <c r="C63" s="764"/>
      <c r="D63" s="764"/>
      <c r="E63" s="764"/>
      <c r="F63" s="764"/>
      <c r="G63" s="47"/>
      <c r="H63" s="47"/>
      <c r="I63" s="47"/>
      <c r="J63" s="47"/>
    </row>
    <row r="64" spans="1:15" ht="12.75" customHeight="1" x14ac:dyDescent="0.2">
      <c r="A64" s="815" t="s">
        <v>711</v>
      </c>
      <c r="B64" s="815"/>
      <c r="C64" s="815"/>
      <c r="D64" s="815"/>
      <c r="E64" s="815"/>
      <c r="F64" s="815"/>
      <c r="G64" s="815"/>
      <c r="H64" s="815"/>
      <c r="I64" s="815"/>
      <c r="J64" s="815"/>
    </row>
    <row r="65" spans="1:10" ht="12.75" customHeight="1" x14ac:dyDescent="0.2">
      <c r="A65" s="765"/>
      <c r="B65" s="765"/>
      <c r="C65" s="765"/>
      <c r="D65" s="765"/>
      <c r="E65" s="765"/>
      <c r="F65" s="765"/>
      <c r="G65" s="47"/>
      <c r="H65" s="47"/>
      <c r="I65" s="47"/>
      <c r="J65" s="47"/>
    </row>
    <row r="66" spans="1:10" ht="24.75" customHeight="1" x14ac:dyDescent="0.2">
      <c r="A66" s="815" t="s">
        <v>712</v>
      </c>
      <c r="B66" s="815"/>
      <c r="C66" s="815"/>
      <c r="D66" s="815"/>
      <c r="E66" s="815"/>
      <c r="F66" s="815"/>
      <c r="G66" s="815"/>
      <c r="H66" s="815"/>
      <c r="I66" s="815"/>
      <c r="J66" s="815"/>
    </row>
    <row r="67" spans="1:10" ht="12.75" customHeight="1" x14ac:dyDescent="0.2">
      <c r="A67" s="764"/>
      <c r="B67" s="764"/>
      <c r="C67" s="764"/>
      <c r="D67" s="764"/>
      <c r="E67" s="764"/>
      <c r="F67" s="764"/>
      <c r="G67" s="47"/>
      <c r="H67" s="47"/>
      <c r="I67" s="47"/>
      <c r="J67" s="47"/>
    </row>
    <row r="68" spans="1:10" ht="21" customHeight="1" x14ac:dyDescent="0.2">
      <c r="A68" s="815" t="s">
        <v>713</v>
      </c>
      <c r="B68" s="815"/>
      <c r="C68" s="815"/>
      <c r="D68" s="815"/>
      <c r="E68" s="815"/>
      <c r="F68" s="815"/>
      <c r="G68" s="815"/>
      <c r="H68" s="815"/>
      <c r="I68" s="815"/>
      <c r="J68" s="815"/>
    </row>
    <row r="69" spans="1:10" ht="12.75" customHeight="1" x14ac:dyDescent="0.2">
      <c r="A69" s="764"/>
      <c r="B69" s="764"/>
      <c r="C69" s="764"/>
      <c r="D69" s="764"/>
      <c r="E69" s="764"/>
      <c r="F69" s="764"/>
      <c r="G69" s="47"/>
      <c r="H69" s="47"/>
      <c r="I69" s="47"/>
      <c r="J69" s="47"/>
    </row>
    <row r="70" spans="1:10" ht="48.75" customHeight="1" x14ac:dyDescent="0.2">
      <c r="A70" s="815" t="s">
        <v>714</v>
      </c>
      <c r="B70" s="815"/>
      <c r="C70" s="815"/>
      <c r="D70" s="815"/>
      <c r="E70" s="815"/>
      <c r="F70" s="815"/>
      <c r="G70" s="815"/>
      <c r="H70" s="815"/>
      <c r="I70" s="815"/>
      <c r="J70" s="815"/>
    </row>
    <row r="71" spans="1:10" ht="12.75" customHeight="1" x14ac:dyDescent="0.2">
      <c r="A71" s="770"/>
      <c r="B71" s="764"/>
      <c r="C71" s="764"/>
      <c r="D71" s="764"/>
      <c r="E71" s="764"/>
      <c r="F71" s="764"/>
      <c r="G71" s="47"/>
      <c r="H71" s="47"/>
      <c r="I71" s="47"/>
      <c r="J71" s="47"/>
    </row>
    <row r="72" spans="1:10" ht="27" customHeight="1" x14ac:dyDescent="0.2">
      <c r="A72" s="815" t="s">
        <v>715</v>
      </c>
      <c r="B72" s="815"/>
      <c r="C72" s="815"/>
      <c r="D72" s="815"/>
      <c r="E72" s="815"/>
      <c r="F72" s="815"/>
      <c r="G72" s="815"/>
      <c r="H72" s="815"/>
      <c r="I72" s="815"/>
      <c r="J72" s="815"/>
    </row>
    <row r="73" spans="1:10" ht="12.75" customHeight="1" x14ac:dyDescent="0.2">
      <c r="A73" s="771"/>
      <c r="B73" s="764"/>
      <c r="C73" s="764"/>
      <c r="D73" s="764"/>
      <c r="E73" s="764"/>
      <c r="F73" s="764"/>
      <c r="G73" s="47"/>
      <c r="H73" s="47"/>
      <c r="I73" s="47"/>
      <c r="J73" s="47"/>
    </row>
    <row r="74" spans="1:10" ht="19.5" customHeight="1" x14ac:dyDescent="0.2">
      <c r="A74" s="815" t="s">
        <v>716</v>
      </c>
      <c r="B74" s="815"/>
      <c r="C74" s="815"/>
      <c r="D74" s="815"/>
      <c r="E74" s="815"/>
      <c r="F74" s="815"/>
      <c r="G74" s="815"/>
      <c r="H74" s="815"/>
      <c r="I74" s="815"/>
      <c r="J74" s="815"/>
    </row>
    <row r="75" spans="1:10" ht="12.75" customHeight="1" x14ac:dyDescent="0.2">
      <c r="A75" s="771"/>
      <c r="B75" s="764"/>
      <c r="C75" s="764"/>
      <c r="D75" s="764"/>
      <c r="E75" s="764"/>
      <c r="F75" s="764"/>
      <c r="G75" s="47"/>
      <c r="H75" s="47"/>
      <c r="I75" s="47"/>
      <c r="J75" s="47"/>
    </row>
    <row r="76" spans="1:10" ht="22.5" customHeight="1" x14ac:dyDescent="0.2">
      <c r="A76" s="815" t="s">
        <v>717</v>
      </c>
      <c r="B76" s="815"/>
      <c r="C76" s="815"/>
      <c r="D76" s="815"/>
      <c r="E76" s="815"/>
      <c r="F76" s="815"/>
      <c r="G76" s="815"/>
      <c r="H76" s="815"/>
      <c r="I76" s="815"/>
      <c r="J76" s="815"/>
    </row>
    <row r="77" spans="1:10" ht="12" customHeight="1" x14ac:dyDescent="0.2">
      <c r="A77" s="765"/>
      <c r="B77" s="765"/>
      <c r="C77" s="765"/>
      <c r="D77" s="765"/>
      <c r="E77" s="765"/>
      <c r="F77" s="765"/>
      <c r="G77" s="47"/>
      <c r="H77" s="47"/>
      <c r="I77" s="47"/>
      <c r="J77" s="47"/>
    </row>
    <row r="78" spans="1:10" ht="39.75" customHeight="1" x14ac:dyDescent="0.2">
      <c r="A78" s="815" t="s">
        <v>718</v>
      </c>
      <c r="B78" s="815"/>
      <c r="C78" s="815"/>
      <c r="D78" s="815"/>
      <c r="E78" s="815"/>
      <c r="F78" s="815"/>
      <c r="G78" s="815"/>
      <c r="H78" s="815"/>
      <c r="I78" s="815"/>
      <c r="J78" s="815"/>
    </row>
    <row r="79" spans="1:10" ht="12.75" customHeight="1" x14ac:dyDescent="0.2">
      <c r="A79" s="771"/>
      <c r="B79" s="764"/>
      <c r="C79" s="764"/>
      <c r="D79" s="764"/>
      <c r="E79" s="764"/>
      <c r="F79" s="764"/>
      <c r="G79" s="47"/>
      <c r="H79" s="47"/>
      <c r="I79" s="47"/>
      <c r="J79" s="47"/>
    </row>
    <row r="80" spans="1:10" ht="33.75" customHeight="1" x14ac:dyDescent="0.2">
      <c r="A80" s="815" t="s">
        <v>719</v>
      </c>
      <c r="B80" s="815"/>
      <c r="C80" s="815"/>
      <c r="D80" s="815"/>
      <c r="E80" s="815"/>
      <c r="F80" s="815"/>
      <c r="G80" s="815"/>
      <c r="H80" s="815"/>
      <c r="I80" s="815"/>
      <c r="J80" s="815"/>
    </row>
    <row r="81" spans="1:10" ht="12.75" customHeight="1" x14ac:dyDescent="0.2">
      <c r="A81" s="771"/>
      <c r="B81" s="764"/>
      <c r="C81" s="764"/>
      <c r="D81" s="764"/>
      <c r="E81" s="764"/>
      <c r="F81" s="764"/>
      <c r="G81" s="47"/>
      <c r="H81" s="47"/>
      <c r="I81" s="47"/>
      <c r="J81" s="47"/>
    </row>
    <row r="82" spans="1:10" ht="21" customHeight="1" x14ac:dyDescent="0.2">
      <c r="A82" s="815" t="s">
        <v>720</v>
      </c>
      <c r="B82" s="815"/>
      <c r="C82" s="815"/>
      <c r="D82" s="815"/>
      <c r="E82" s="815"/>
      <c r="F82" s="815"/>
      <c r="G82" s="815"/>
      <c r="H82" s="815"/>
      <c r="I82" s="815"/>
      <c r="J82" s="815"/>
    </row>
    <row r="83" spans="1:10" s="423" customFormat="1" ht="12.75" customHeight="1" x14ac:dyDescent="0.2">
      <c r="A83" s="772"/>
      <c r="B83" s="768"/>
      <c r="C83" s="768"/>
      <c r="D83" s="769"/>
      <c r="E83" s="769"/>
      <c r="F83" s="769"/>
      <c r="G83" s="769"/>
      <c r="H83" s="769"/>
      <c r="I83" s="769"/>
      <c r="J83" s="769"/>
    </row>
    <row r="84" spans="1:10" s="423" customFormat="1" ht="14.25" customHeight="1" x14ac:dyDescent="0.2">
      <c r="A84" s="812" t="s">
        <v>166</v>
      </c>
      <c r="B84" s="812"/>
      <c r="C84" s="812"/>
      <c r="D84" s="812"/>
      <c r="E84" s="812"/>
      <c r="F84" s="812"/>
      <c r="G84" s="812"/>
      <c r="H84" s="812"/>
      <c r="I84" s="812"/>
      <c r="J84" s="812"/>
    </row>
    <row r="85" spans="1:10" s="423" customFormat="1" ht="12.75" customHeight="1" x14ac:dyDescent="0.2">
      <c r="A85" s="773" t="s">
        <v>167</v>
      </c>
      <c r="B85" s="768"/>
      <c r="C85" s="768"/>
      <c r="D85" s="769"/>
      <c r="E85" s="769"/>
      <c r="F85" s="769"/>
      <c r="G85" s="769"/>
      <c r="H85" s="769"/>
      <c r="I85" s="769"/>
      <c r="J85" s="769"/>
    </row>
  </sheetData>
  <mergeCells count="14">
    <mergeCell ref="A84:J84"/>
    <mergeCell ref="A58:J58"/>
    <mergeCell ref="A60:J60"/>
    <mergeCell ref="A62:J62"/>
    <mergeCell ref="A64:J64"/>
    <mergeCell ref="A66:J66"/>
    <mergeCell ref="A68:J68"/>
    <mergeCell ref="A70:J70"/>
    <mergeCell ref="A72:J72"/>
    <mergeCell ref="A74:J74"/>
    <mergeCell ref="A76:J76"/>
    <mergeCell ref="A78:J78"/>
    <mergeCell ref="A80:J80"/>
    <mergeCell ref="A82:J82"/>
  </mergeCells>
  <phoneticPr fontId="3" type="noConversion"/>
  <pageMargins left="0.59055118110236227" right="0.59055118110236227" top="0.78740157480314965" bottom="0.59055118110236227" header="0.39370078740157483" footer="0.39370078740157483"/>
  <pageSetup paperSize="9" scale="65" firstPageNumber="11" fitToHeight="2" orientation="landscape" useFirstPageNumber="1" r:id="rId1"/>
  <headerFooter alignWithMargins="0">
    <oddHeader>&amp;R&amp;12Les finances des groupements à fiscalité propre en 2020</oddHeader>
    <oddFooter>&amp;L&amp;12Direction Générale des Collectivités locales / DESL&amp;C&amp;12&amp;P&amp;R&amp;12Mise en ligne : avril 2022</oddFooter>
    <evenHeader>&amp;RLes finances des groupements à fiscalité propre en 2019</evenHeader>
    <evenFooter>&amp;LDirection générale des collectivités locale / DESL&amp;C12&amp;RMise en ligne : mai 2021</evenFooter>
    <firstHeader>&amp;R&amp;12Les finances des groupements à fiscalité propre en 2019</firstHeader>
    <firstFooter>&amp;L&amp;12Direction générale des collectivités locale / DESL&amp;C&amp;12 11&amp;R&amp;12Mise en ligne : mai 2021</firstFooter>
  </headerFooter>
  <rowBreaks count="1" manualBreakCount="1">
    <brk id="5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showGridLines="0" zoomScaleNormal="100" zoomScaleSheetLayoutView="55" zoomScalePageLayoutView="55" workbookViewId="0">
      <selection activeCell="O46" sqref="O46"/>
    </sheetView>
  </sheetViews>
  <sheetFormatPr baseColWidth="10" defaultRowHeight="12.75" x14ac:dyDescent="0.2"/>
  <cols>
    <col min="1" max="1" width="84.140625" customWidth="1"/>
    <col min="2" max="7" width="14.7109375" customWidth="1"/>
    <col min="8" max="9" width="16" customWidth="1"/>
    <col min="10" max="10" width="12.7109375" customWidth="1"/>
  </cols>
  <sheetData>
    <row r="1" spans="1:13" ht="21" x14ac:dyDescent="0.25">
      <c r="A1" s="9" t="s">
        <v>809</v>
      </c>
      <c r="B1" s="3"/>
      <c r="C1" s="3"/>
      <c r="D1" s="212"/>
      <c r="E1" s="3"/>
      <c r="F1" s="3"/>
      <c r="G1" s="212"/>
      <c r="H1" s="3"/>
      <c r="I1" s="3"/>
      <c r="J1" s="3"/>
    </row>
    <row r="2" spans="1:13" ht="13.5" thickBot="1" x14ac:dyDescent="0.25">
      <c r="A2" s="205"/>
      <c r="J2" s="32" t="s">
        <v>24</v>
      </c>
    </row>
    <row r="3" spans="1:13" ht="12.75" customHeight="1" x14ac:dyDescent="0.2">
      <c r="A3" s="204" t="s">
        <v>241</v>
      </c>
      <c r="B3" s="482" t="s">
        <v>34</v>
      </c>
      <c r="C3" s="482" t="s">
        <v>533</v>
      </c>
      <c r="D3" s="482" t="s">
        <v>535</v>
      </c>
      <c r="E3" s="482" t="s">
        <v>97</v>
      </c>
      <c r="F3" s="482" t="s">
        <v>278</v>
      </c>
      <c r="G3" s="483">
        <v>300000</v>
      </c>
      <c r="H3" s="484" t="s">
        <v>294</v>
      </c>
      <c r="I3" s="484" t="s">
        <v>294</v>
      </c>
      <c r="J3" s="484" t="s">
        <v>61</v>
      </c>
    </row>
    <row r="4" spans="1:13" ht="12.75" customHeight="1" x14ac:dyDescent="0.2">
      <c r="A4" s="203"/>
      <c r="B4" s="485" t="s">
        <v>532</v>
      </c>
      <c r="C4" s="485" t="s">
        <v>35</v>
      </c>
      <c r="D4" s="485" t="s">
        <v>35</v>
      </c>
      <c r="E4" s="485" t="s">
        <v>35</v>
      </c>
      <c r="F4" s="485" t="s">
        <v>35</v>
      </c>
      <c r="G4" s="485" t="s">
        <v>36</v>
      </c>
      <c r="H4" s="486" t="s">
        <v>292</v>
      </c>
      <c r="I4" s="486" t="s">
        <v>293</v>
      </c>
      <c r="J4" s="486" t="s">
        <v>111</v>
      </c>
    </row>
    <row r="5" spans="1:13" ht="12.75" customHeight="1" thickBot="1" x14ac:dyDescent="0.25">
      <c r="A5" s="206" t="s">
        <v>65</v>
      </c>
      <c r="B5" s="487" t="s">
        <v>36</v>
      </c>
      <c r="C5" s="487" t="s">
        <v>534</v>
      </c>
      <c r="D5" s="487" t="s">
        <v>99</v>
      </c>
      <c r="E5" s="487" t="s">
        <v>100</v>
      </c>
      <c r="F5" s="487" t="s">
        <v>279</v>
      </c>
      <c r="G5" s="487" t="s">
        <v>101</v>
      </c>
      <c r="H5" s="488" t="s">
        <v>100</v>
      </c>
      <c r="I5" s="488" t="s">
        <v>101</v>
      </c>
      <c r="J5" s="488" t="s">
        <v>276</v>
      </c>
    </row>
    <row r="6" spans="1:13" ht="12.75" customHeight="1" x14ac:dyDescent="0.2"/>
    <row r="7" spans="1:13" ht="14.25" customHeight="1" x14ac:dyDescent="0.25">
      <c r="A7" s="325" t="s">
        <v>120</v>
      </c>
      <c r="B7" s="606">
        <v>-0.45325965299999998</v>
      </c>
      <c r="C7" s="606">
        <v>1.319270027</v>
      </c>
      <c r="D7" s="606">
        <v>1.3195933399999999</v>
      </c>
      <c r="E7" s="606">
        <v>2.9220270749999999</v>
      </c>
      <c r="F7" s="606">
        <v>3.128264997</v>
      </c>
      <c r="G7" s="606">
        <v>2.221520081</v>
      </c>
      <c r="H7" s="607">
        <v>1.712798738</v>
      </c>
      <c r="I7" s="607">
        <v>2.6205653400000002</v>
      </c>
      <c r="J7" s="607">
        <v>2.2673488420000001</v>
      </c>
      <c r="M7" s="47"/>
    </row>
    <row r="8" spans="1:13" ht="14.25" customHeight="1" x14ac:dyDescent="0.2">
      <c r="A8" s="323" t="s">
        <v>121</v>
      </c>
      <c r="B8" s="608">
        <v>-4.9824748059999999</v>
      </c>
      <c r="C8" s="608">
        <v>-3.8620133550000002</v>
      </c>
      <c r="D8" s="608">
        <v>-4.0857114929999998</v>
      </c>
      <c r="E8" s="608">
        <v>-0.36118585199999997</v>
      </c>
      <c r="F8" s="608">
        <v>3.4087054999999998E-2</v>
      </c>
      <c r="G8" s="608">
        <v>-0.15034302299999999</v>
      </c>
      <c r="H8" s="609">
        <v>-2.687376188</v>
      </c>
      <c r="I8" s="609">
        <v>-6.4945589999999997E-2</v>
      </c>
      <c r="J8" s="609">
        <v>-1.1201517000000001</v>
      </c>
    </row>
    <row r="9" spans="1:13" ht="14.25" customHeight="1" x14ac:dyDescent="0.2">
      <c r="A9" s="323" t="s">
        <v>122</v>
      </c>
      <c r="B9" s="608">
        <v>2.5189927139999999</v>
      </c>
      <c r="C9" s="608">
        <v>3.1260934859999998</v>
      </c>
      <c r="D9" s="608">
        <v>2.779269985</v>
      </c>
      <c r="E9" s="608">
        <v>3.115057293</v>
      </c>
      <c r="F9" s="608">
        <v>2.4673585120000001</v>
      </c>
      <c r="G9" s="608">
        <v>0.25554855700000001</v>
      </c>
      <c r="H9" s="609">
        <v>2.973522059</v>
      </c>
      <c r="I9" s="609">
        <v>1.3056712800000001</v>
      </c>
      <c r="J9" s="609">
        <v>1.996133629</v>
      </c>
    </row>
    <row r="10" spans="1:13" ht="14.25" customHeight="1" x14ac:dyDescent="0.2">
      <c r="A10" s="323" t="s">
        <v>123</v>
      </c>
      <c r="B10" s="608">
        <v>-9.6130735549999997</v>
      </c>
      <c r="C10" s="608">
        <v>-7.7531397399999999</v>
      </c>
      <c r="D10" s="608">
        <v>-6.4140645709999999</v>
      </c>
      <c r="E10" s="608">
        <v>-4.2736929569999997</v>
      </c>
      <c r="F10" s="608">
        <v>-4.8396010929999997</v>
      </c>
      <c r="G10" s="608">
        <v>-4.9968211260000004</v>
      </c>
      <c r="H10" s="609">
        <v>-6.3695051380000001</v>
      </c>
      <c r="I10" s="609">
        <v>-4.9327153509999997</v>
      </c>
      <c r="J10" s="609">
        <v>-5.34646796</v>
      </c>
    </row>
    <row r="11" spans="1:13" ht="14.25" customHeight="1" x14ac:dyDescent="0.2">
      <c r="A11" s="323" t="s">
        <v>124</v>
      </c>
      <c r="B11" s="608">
        <v>-1.382566462</v>
      </c>
      <c r="C11" s="608">
        <v>4.7807731660000004</v>
      </c>
      <c r="D11" s="608">
        <v>4.589107051</v>
      </c>
      <c r="E11" s="608">
        <v>4.6877205880000004</v>
      </c>
      <c r="F11" s="608">
        <v>5.1275225659999997</v>
      </c>
      <c r="G11" s="608">
        <v>6.307338337</v>
      </c>
      <c r="H11" s="609">
        <v>3.9200654429999999</v>
      </c>
      <c r="I11" s="609">
        <v>5.8785717899999996</v>
      </c>
      <c r="J11" s="609">
        <v>5.2168435449999997</v>
      </c>
    </row>
    <row r="12" spans="1:13" ht="14.25" customHeight="1" x14ac:dyDescent="0.2">
      <c r="A12" s="323" t="s">
        <v>125</v>
      </c>
      <c r="B12" s="608">
        <v>6.0753272110000003</v>
      </c>
      <c r="C12" s="608">
        <v>1.1895823059999999</v>
      </c>
      <c r="D12" s="608">
        <v>5.274195357</v>
      </c>
      <c r="E12" s="608">
        <v>13.464875749999999</v>
      </c>
      <c r="F12" s="608">
        <v>17.485658421</v>
      </c>
      <c r="G12" s="608">
        <v>3.8019993580000002</v>
      </c>
      <c r="H12" s="609">
        <v>7.033209469</v>
      </c>
      <c r="I12" s="609">
        <v>11.573580550999999</v>
      </c>
      <c r="J12" s="609">
        <v>9.4693658539999994</v>
      </c>
    </row>
    <row r="13" spans="1:13" ht="14.25" customHeight="1" x14ac:dyDescent="0.25">
      <c r="A13" s="325" t="s">
        <v>126</v>
      </c>
      <c r="B13" s="606">
        <v>0.88637763800000002</v>
      </c>
      <c r="C13" s="606">
        <v>2.5782602620000001</v>
      </c>
      <c r="D13" s="606">
        <v>1.17223258</v>
      </c>
      <c r="E13" s="606">
        <v>2.752720976</v>
      </c>
      <c r="F13" s="606">
        <v>1.4481832050000001</v>
      </c>
      <c r="G13" s="606">
        <v>-1.3505290139999999</v>
      </c>
      <c r="H13" s="607">
        <v>2.1292005270000001</v>
      </c>
      <c r="I13" s="607">
        <v>-0.14750792200000001</v>
      </c>
      <c r="J13" s="607">
        <v>0.70702116599999998</v>
      </c>
    </row>
    <row r="14" spans="1:13" ht="14.25" customHeight="1" x14ac:dyDescent="0.2">
      <c r="A14" s="323" t="s">
        <v>499</v>
      </c>
      <c r="B14" s="608">
        <v>2.3220691800000002</v>
      </c>
      <c r="C14" s="608">
        <v>4.1939772370000004</v>
      </c>
      <c r="D14" s="608">
        <v>2.9059480620000002</v>
      </c>
      <c r="E14" s="608">
        <v>4.7905590179999997</v>
      </c>
      <c r="F14" s="608">
        <v>2.3270484549999999</v>
      </c>
      <c r="G14" s="608">
        <v>-0.32442759199999999</v>
      </c>
      <c r="H14" s="609">
        <v>3.8895638730000002</v>
      </c>
      <c r="I14" s="609">
        <v>0.90845961500000005</v>
      </c>
      <c r="J14" s="609">
        <v>2.105765323</v>
      </c>
    </row>
    <row r="15" spans="1:13" ht="14.25" customHeight="1" x14ac:dyDescent="0.2">
      <c r="A15" s="409" t="s">
        <v>500</v>
      </c>
      <c r="B15" s="608">
        <v>3.2252693059999999</v>
      </c>
      <c r="C15" s="608">
        <v>4.9569128549999997</v>
      </c>
      <c r="D15" s="608">
        <v>3.5594173659999999</v>
      </c>
      <c r="E15" s="608">
        <v>7.1066541220000001</v>
      </c>
      <c r="F15" s="608">
        <v>2.7986142959999998</v>
      </c>
      <c r="G15" s="608">
        <v>3.8020132580000001</v>
      </c>
      <c r="H15" s="609">
        <v>5.1544846870000001</v>
      </c>
      <c r="I15" s="609">
        <v>3.3234179429999999</v>
      </c>
      <c r="J15" s="609">
        <v>4.0695792109999998</v>
      </c>
    </row>
    <row r="16" spans="1:13" ht="14.25" customHeight="1" x14ac:dyDescent="0.2">
      <c r="A16" s="323" t="s">
        <v>128</v>
      </c>
      <c r="B16" s="608">
        <v>-0.24938911699999999</v>
      </c>
      <c r="C16" s="608">
        <v>2.2463448590000001</v>
      </c>
      <c r="D16" s="608">
        <v>1.5345645080000001</v>
      </c>
      <c r="E16" s="608">
        <v>-0.37950725699999999</v>
      </c>
      <c r="F16" s="608">
        <v>1.784760567</v>
      </c>
      <c r="G16" s="608">
        <v>-11.417751328</v>
      </c>
      <c r="H16" s="609">
        <v>0.80315502999999999</v>
      </c>
      <c r="I16" s="609">
        <v>-5.7485563710000003</v>
      </c>
      <c r="J16" s="609">
        <v>-3.229388363</v>
      </c>
    </row>
    <row r="17" spans="1:10" ht="14.25" customHeight="1" x14ac:dyDescent="0.2">
      <c r="A17" s="323" t="s">
        <v>501</v>
      </c>
      <c r="B17" s="608">
        <v>1.954971161</v>
      </c>
      <c r="C17" s="608">
        <v>2.0707539060000002</v>
      </c>
      <c r="D17" s="608">
        <v>1.7522837389999999</v>
      </c>
      <c r="E17" s="608">
        <v>0.45195689999999999</v>
      </c>
      <c r="F17" s="608">
        <v>-0.52098000200000005</v>
      </c>
      <c r="G17" s="608">
        <v>-1.4716811249999999</v>
      </c>
      <c r="H17" s="609">
        <v>1.2592041780000001</v>
      </c>
      <c r="I17" s="609">
        <v>-1.128658186</v>
      </c>
      <c r="J17" s="609">
        <v>-0.474000327</v>
      </c>
    </row>
    <row r="18" spans="1:10" ht="14.25" customHeight="1" x14ac:dyDescent="0.2">
      <c r="A18" s="409" t="s">
        <v>502</v>
      </c>
      <c r="B18" s="608">
        <v>2.0552833420000001</v>
      </c>
      <c r="C18" s="608">
        <v>0.25008259700000002</v>
      </c>
      <c r="D18" s="608">
        <v>7.0557470999999997E-2</v>
      </c>
      <c r="E18" s="608">
        <v>-0.296102584</v>
      </c>
      <c r="F18" s="608">
        <v>-1.7148992789999999</v>
      </c>
      <c r="G18" s="608">
        <v>-2.073400168</v>
      </c>
      <c r="H18" s="609">
        <v>0.101657951</v>
      </c>
      <c r="I18" s="609">
        <v>-1.9528797229999999</v>
      </c>
      <c r="J18" s="609">
        <v>-1.4199553519999999</v>
      </c>
    </row>
    <row r="19" spans="1:10" ht="14.25" customHeight="1" x14ac:dyDescent="0.2">
      <c r="A19" s="323" t="s">
        <v>131</v>
      </c>
      <c r="B19" s="608">
        <v>-2.630893613</v>
      </c>
      <c r="C19" s="608">
        <v>22.899302904999999</v>
      </c>
      <c r="D19" s="608">
        <v>9.1827847120000001</v>
      </c>
      <c r="E19" s="608">
        <v>3.5628367189999999</v>
      </c>
      <c r="F19" s="608">
        <v>10.275233397999999</v>
      </c>
      <c r="G19" s="608">
        <v>2.6920113589999999</v>
      </c>
      <c r="H19" s="609">
        <v>9.1377155370000001</v>
      </c>
      <c r="I19" s="609">
        <v>5.4428485359999996</v>
      </c>
      <c r="J19" s="609">
        <v>6.6649381920000002</v>
      </c>
    </row>
    <row r="20" spans="1:10" ht="14.25" customHeight="1" x14ac:dyDescent="0.2">
      <c r="A20" s="688" t="s">
        <v>544</v>
      </c>
      <c r="B20" s="608">
        <v>2.1453144599999998</v>
      </c>
      <c r="C20" s="608">
        <v>6.192736569</v>
      </c>
      <c r="D20" s="608">
        <v>7.2418529190000003</v>
      </c>
      <c r="E20" s="608">
        <v>2.6559226250000001</v>
      </c>
      <c r="F20" s="608">
        <v>2.791252326</v>
      </c>
      <c r="G20" s="608">
        <v>1.5878363360000001</v>
      </c>
      <c r="H20" s="609">
        <v>4.4563301109999998</v>
      </c>
      <c r="I20" s="609">
        <v>2.1535619690000001</v>
      </c>
      <c r="J20" s="609">
        <v>2.9140069390000001</v>
      </c>
    </row>
    <row r="21" spans="1:10" ht="14.25" customHeight="1" x14ac:dyDescent="0.2">
      <c r="A21" s="323" t="s">
        <v>132</v>
      </c>
      <c r="B21" s="608">
        <v>4.9164193550000004</v>
      </c>
      <c r="C21" s="608">
        <v>6.2595769490000004</v>
      </c>
      <c r="D21" s="608">
        <v>3.5316828920000001</v>
      </c>
      <c r="E21" s="608">
        <v>9.0682250539999991</v>
      </c>
      <c r="F21" s="608">
        <v>19.858935653</v>
      </c>
      <c r="G21" s="608">
        <v>9.2098000710000001</v>
      </c>
      <c r="H21" s="609">
        <v>6.3770161420000004</v>
      </c>
      <c r="I21" s="609">
        <v>14.937685993000001</v>
      </c>
      <c r="J21" s="609">
        <v>9.6151676940000002</v>
      </c>
    </row>
    <row r="22" spans="1:10" ht="14.25" customHeight="1" x14ac:dyDescent="0.2">
      <c r="A22" s="323" t="s">
        <v>133</v>
      </c>
      <c r="B22" s="608">
        <v>-10.663431872</v>
      </c>
      <c r="C22" s="608">
        <v>-9.4901887009999992</v>
      </c>
      <c r="D22" s="608">
        <v>-10.907051419</v>
      </c>
      <c r="E22" s="608">
        <v>-7.1804385750000002</v>
      </c>
      <c r="F22" s="608">
        <v>-4.1280450110000002</v>
      </c>
      <c r="G22" s="608">
        <v>-3.3150420390000002</v>
      </c>
      <c r="H22" s="609">
        <v>-9.1888655739999994</v>
      </c>
      <c r="I22" s="609">
        <v>-3.6763087830000001</v>
      </c>
      <c r="J22" s="609">
        <v>-5.8410014610000003</v>
      </c>
    </row>
    <row r="23" spans="1:10" ht="14.25" customHeight="1" x14ac:dyDescent="0.2">
      <c r="A23" s="326" t="s">
        <v>134</v>
      </c>
      <c r="B23" s="610">
        <v>-4.9234147320000003</v>
      </c>
      <c r="C23" s="610">
        <v>0.92904782699999999</v>
      </c>
      <c r="D23" s="610">
        <v>1.1822686309999999</v>
      </c>
      <c r="E23" s="610">
        <v>-4.218972806</v>
      </c>
      <c r="F23" s="610">
        <v>-3.0551527159999998</v>
      </c>
      <c r="G23" s="610">
        <v>-16.752757430999999</v>
      </c>
      <c r="H23" s="611">
        <v>-1.6148489610000001</v>
      </c>
      <c r="I23" s="611">
        <v>-11.967469396</v>
      </c>
      <c r="J23" s="611">
        <v>-8.5551598349999995</v>
      </c>
    </row>
    <row r="24" spans="1:10" ht="14.25" customHeight="1" x14ac:dyDescent="0.25">
      <c r="A24" s="325" t="s">
        <v>135</v>
      </c>
      <c r="B24" s="606">
        <v>8.5528288739999994</v>
      </c>
      <c r="C24" s="606">
        <v>9.3977416399999996</v>
      </c>
      <c r="D24" s="606">
        <v>0.409288665</v>
      </c>
      <c r="E24" s="606">
        <v>1.8761652099999999</v>
      </c>
      <c r="F24" s="606">
        <v>-5.8341758639999997</v>
      </c>
      <c r="G24" s="606">
        <v>-13.970182407999999</v>
      </c>
      <c r="H24" s="607">
        <v>4.3366470670000004</v>
      </c>
      <c r="I24" s="607">
        <v>-10.793266697</v>
      </c>
      <c r="J24" s="607">
        <v>-6.0115313910000001</v>
      </c>
    </row>
    <row r="25" spans="1:10" ht="14.25" customHeight="1" x14ac:dyDescent="0.25">
      <c r="A25" s="327" t="s">
        <v>136</v>
      </c>
      <c r="B25" s="612">
        <v>15.634120889</v>
      </c>
      <c r="C25" s="612">
        <v>15.284112242000001</v>
      </c>
      <c r="D25" s="612">
        <v>1.5181431320000001</v>
      </c>
      <c r="E25" s="612">
        <v>-0.11190734300000001</v>
      </c>
      <c r="F25" s="612">
        <v>-10.200339660999999</v>
      </c>
      <c r="G25" s="612">
        <v>-9.5533394929999993</v>
      </c>
      <c r="H25" s="613">
        <v>6.0104128489999997</v>
      </c>
      <c r="I25" s="613">
        <v>-9.8280436089999998</v>
      </c>
      <c r="J25" s="613">
        <v>-3.950406348</v>
      </c>
    </row>
    <row r="26" spans="1:10" ht="14.25" customHeight="1" x14ac:dyDescent="0.25">
      <c r="A26" s="325" t="s">
        <v>137</v>
      </c>
      <c r="B26" s="606">
        <v>-16.725189938</v>
      </c>
      <c r="C26" s="606">
        <v>-9.1496218959999993</v>
      </c>
      <c r="D26" s="606">
        <v>-10.03079765</v>
      </c>
      <c r="E26" s="606">
        <v>-8.5126674920000003</v>
      </c>
      <c r="F26" s="606">
        <v>-6.0588848879999997</v>
      </c>
      <c r="G26" s="606">
        <v>-5.1427645230000003</v>
      </c>
      <c r="H26" s="607">
        <v>-9.9883424210000005</v>
      </c>
      <c r="I26" s="607">
        <v>-5.4955376979999997</v>
      </c>
      <c r="J26" s="607">
        <v>-6.9866054560000004</v>
      </c>
    </row>
    <row r="27" spans="1:10" ht="14.25" customHeight="1" x14ac:dyDescent="0.2">
      <c r="A27" s="323" t="s">
        <v>138</v>
      </c>
      <c r="B27" s="608">
        <v>-16.772856334</v>
      </c>
      <c r="C27" s="608">
        <v>-6.3875005610000004</v>
      </c>
      <c r="D27" s="608">
        <v>-11.082278865999999</v>
      </c>
      <c r="E27" s="608">
        <v>-11.694220211999999</v>
      </c>
      <c r="F27" s="608">
        <v>-5.3360370130000003</v>
      </c>
      <c r="G27" s="608">
        <v>-12.657793796</v>
      </c>
      <c r="H27" s="609">
        <v>-10.623358809999999</v>
      </c>
      <c r="I27" s="609">
        <v>-9.9873117140000005</v>
      </c>
      <c r="J27" s="609">
        <v>-10.205342305</v>
      </c>
    </row>
    <row r="28" spans="1:10" ht="14.25" customHeight="1" x14ac:dyDescent="0.2">
      <c r="A28" s="323" t="s">
        <v>139</v>
      </c>
      <c r="B28" s="616">
        <v>-13.025796295999999</v>
      </c>
      <c r="C28" s="608">
        <v>-24.728307372</v>
      </c>
      <c r="D28" s="608">
        <v>-3.369070529</v>
      </c>
      <c r="E28" s="608">
        <v>-0.74927060700000003</v>
      </c>
      <c r="F28" s="608">
        <v>0.54314205000000004</v>
      </c>
      <c r="G28" s="608">
        <v>27.031633195000001</v>
      </c>
      <c r="H28" s="609">
        <v>-8.8478382040000003</v>
      </c>
      <c r="I28" s="609">
        <v>15.404156045000001</v>
      </c>
      <c r="J28" s="609">
        <v>7.7429973219999999</v>
      </c>
    </row>
    <row r="29" spans="1:10" ht="14.25" customHeight="1" x14ac:dyDescent="0.2">
      <c r="A29" s="323" t="s">
        <v>140</v>
      </c>
      <c r="B29" s="608">
        <v>-20.090405311000001</v>
      </c>
      <c r="C29" s="608">
        <v>-3.1299368169999999</v>
      </c>
      <c r="D29" s="608">
        <v>-15.98469493</v>
      </c>
      <c r="E29" s="608">
        <v>5.5214767330000001</v>
      </c>
      <c r="F29" s="608">
        <v>-24.271111901000001</v>
      </c>
      <c r="G29" s="608">
        <v>-3.333441809</v>
      </c>
      <c r="H29" s="609">
        <v>-5.8491584459999997</v>
      </c>
      <c r="I29" s="609">
        <v>-12.462623521999999</v>
      </c>
      <c r="J29" s="609">
        <v>-10.669434346999999</v>
      </c>
    </row>
    <row r="30" spans="1:10" ht="14.25" customHeight="1" x14ac:dyDescent="0.25">
      <c r="A30" s="325" t="s">
        <v>141</v>
      </c>
      <c r="B30" s="606">
        <v>-6.5672965120000004</v>
      </c>
      <c r="C30" s="606">
        <v>-4.0857112799999999</v>
      </c>
      <c r="D30" s="606">
        <v>-1.7660037280000001</v>
      </c>
      <c r="E30" s="606">
        <v>8.598312902</v>
      </c>
      <c r="F30" s="606">
        <v>-0.80456617799999997</v>
      </c>
      <c r="G30" s="606">
        <v>-10.272380711</v>
      </c>
      <c r="H30" s="607">
        <v>0.108834522</v>
      </c>
      <c r="I30" s="607">
        <v>-6.8667904919999998</v>
      </c>
      <c r="J30" s="607">
        <v>-4.5148258749999997</v>
      </c>
    </row>
    <row r="31" spans="1:10" ht="14.25" customHeight="1" x14ac:dyDescent="0.2">
      <c r="A31" s="323" t="s">
        <v>142</v>
      </c>
      <c r="B31" s="608">
        <v>1.6030757250000001</v>
      </c>
      <c r="C31" s="608">
        <v>0.69577010500000003</v>
      </c>
      <c r="D31" s="608">
        <v>-5.5078493079999999</v>
      </c>
      <c r="E31" s="608">
        <v>8.7987726839999993</v>
      </c>
      <c r="F31" s="608">
        <v>5.6884022300000003</v>
      </c>
      <c r="G31" s="608">
        <v>16.288312324</v>
      </c>
      <c r="H31" s="609">
        <v>2.269757389</v>
      </c>
      <c r="I31" s="609">
        <v>12.128778454000001</v>
      </c>
      <c r="J31" s="609">
        <v>8.3151379619999997</v>
      </c>
    </row>
    <row r="32" spans="1:10" ht="14.25" customHeight="1" x14ac:dyDescent="0.2">
      <c r="A32" s="323" t="s">
        <v>143</v>
      </c>
      <c r="B32" s="608">
        <v>-3.7458281879999999</v>
      </c>
      <c r="C32" s="608">
        <v>6.4674341850000001</v>
      </c>
      <c r="D32" s="608">
        <v>2.6432865219999999</v>
      </c>
      <c r="E32" s="608">
        <v>15.019612298</v>
      </c>
      <c r="F32" s="608">
        <v>-4.1835606859999999</v>
      </c>
      <c r="G32" s="608">
        <v>-19.182782821</v>
      </c>
      <c r="H32" s="609">
        <v>6.4445622250000003</v>
      </c>
      <c r="I32" s="609">
        <v>-14.118298991</v>
      </c>
      <c r="J32" s="609">
        <v>-7.3546536119999999</v>
      </c>
    </row>
    <row r="33" spans="1:10" ht="14.25" customHeight="1" x14ac:dyDescent="0.2">
      <c r="A33" s="326" t="s">
        <v>144</v>
      </c>
      <c r="B33" s="610">
        <v>-22.004236888000001</v>
      </c>
      <c r="C33" s="610">
        <v>-30.305449201999998</v>
      </c>
      <c r="D33" s="610">
        <v>-9.1044153790000006</v>
      </c>
      <c r="E33" s="610">
        <v>-4.278325648</v>
      </c>
      <c r="F33" s="610">
        <v>0.154800783</v>
      </c>
      <c r="G33" s="610">
        <v>-10.968346485</v>
      </c>
      <c r="H33" s="611">
        <v>-16.483134267000001</v>
      </c>
      <c r="I33" s="611">
        <v>-6.7449934770000004</v>
      </c>
      <c r="J33" s="611">
        <v>-9.7734609720000005</v>
      </c>
    </row>
    <row r="34" spans="1:10" ht="14.25" customHeight="1" x14ac:dyDescent="0.25">
      <c r="A34" s="328" t="s">
        <v>145</v>
      </c>
      <c r="B34" s="606">
        <v>-4.9264114130000003</v>
      </c>
      <c r="C34" s="606">
        <v>-1.50382404</v>
      </c>
      <c r="D34" s="606">
        <v>-1.5139078109999999</v>
      </c>
      <c r="E34" s="606">
        <v>-0.15207032100000001</v>
      </c>
      <c r="F34" s="606">
        <v>0.47819843200000001</v>
      </c>
      <c r="G34" s="606">
        <v>-0.261957573</v>
      </c>
      <c r="H34" s="607">
        <v>-1.3929012519999999</v>
      </c>
      <c r="I34" s="607">
        <v>5.0882432999999998E-2</v>
      </c>
      <c r="J34" s="607">
        <v>-0.48631550299999998</v>
      </c>
    </row>
    <row r="35" spans="1:10" ht="14.25" customHeight="1" x14ac:dyDescent="0.25">
      <c r="A35" s="328" t="s">
        <v>146</v>
      </c>
      <c r="B35" s="606">
        <v>-0.15821917799999999</v>
      </c>
      <c r="C35" s="606">
        <v>1.810178211</v>
      </c>
      <c r="D35" s="606">
        <v>0.88767138800000001</v>
      </c>
      <c r="E35" s="606">
        <v>3.2976715759999999</v>
      </c>
      <c r="F35" s="606">
        <v>1.212226416</v>
      </c>
      <c r="G35" s="606">
        <v>-2.5612723079999999</v>
      </c>
      <c r="H35" s="607">
        <v>1.9153731890000001</v>
      </c>
      <c r="I35" s="607">
        <v>-0.97170937499999999</v>
      </c>
      <c r="J35" s="607">
        <v>9.9086283999999997E-2</v>
      </c>
    </row>
    <row r="36" spans="1:10" ht="14.25" customHeight="1" x14ac:dyDescent="0.25">
      <c r="A36" s="327"/>
      <c r="B36" s="612"/>
      <c r="C36" s="612"/>
      <c r="D36" s="612"/>
      <c r="E36" s="612"/>
      <c r="F36" s="612"/>
      <c r="G36" s="612"/>
      <c r="H36" s="613"/>
      <c r="I36" s="613"/>
      <c r="J36" s="613"/>
    </row>
    <row r="37" spans="1:10" ht="14.25" customHeight="1" x14ac:dyDescent="0.2">
      <c r="A37" s="323" t="s">
        <v>148</v>
      </c>
      <c r="B37" s="608">
        <v>-1.3300468539999999</v>
      </c>
      <c r="C37" s="608">
        <v>-2.1356848519999998</v>
      </c>
      <c r="D37" s="608">
        <v>-2.1322080049999999</v>
      </c>
      <c r="E37" s="608">
        <v>6.0430211570000001</v>
      </c>
      <c r="F37" s="608">
        <v>-8.3599522999999995E-2</v>
      </c>
      <c r="G37" s="608">
        <v>-18.273866871999999</v>
      </c>
      <c r="H37" s="609">
        <v>0.97561752700000004</v>
      </c>
      <c r="I37" s="609">
        <v>-11.850564985</v>
      </c>
      <c r="J37" s="609">
        <v>-8.7273358319999996</v>
      </c>
    </row>
    <row r="38" spans="1:10" ht="14.25" customHeight="1" x14ac:dyDescent="0.2">
      <c r="A38" s="323" t="s">
        <v>149</v>
      </c>
      <c r="B38" s="608">
        <v>-33.264566314</v>
      </c>
      <c r="C38" s="608">
        <v>-26.878460296</v>
      </c>
      <c r="D38" s="608">
        <v>-6.9214715980000001</v>
      </c>
      <c r="E38" s="608">
        <v>-17.906999502000001</v>
      </c>
      <c r="F38" s="608">
        <v>11.867525731000001</v>
      </c>
      <c r="G38" s="608">
        <v>36.119412945999997</v>
      </c>
      <c r="H38" s="609">
        <v>-20.448064963</v>
      </c>
      <c r="I38" s="609">
        <v>26.287243788000001</v>
      </c>
      <c r="J38" s="609">
        <v>13.403883235</v>
      </c>
    </row>
    <row r="39" spans="1:10" ht="14.25" customHeight="1" x14ac:dyDescent="0.2">
      <c r="A39" s="326"/>
      <c r="B39" s="610"/>
      <c r="C39" s="610"/>
      <c r="D39" s="610"/>
      <c r="E39" s="610"/>
      <c r="F39" s="610"/>
      <c r="G39" s="610"/>
      <c r="H39" s="611"/>
      <c r="I39" s="611"/>
      <c r="J39" s="611"/>
    </row>
    <row r="40" spans="1:10" ht="14.25" customHeight="1" x14ac:dyDescent="0.25">
      <c r="A40" s="328" t="s">
        <v>151</v>
      </c>
      <c r="B40" s="606">
        <v>-4.7457557330000002</v>
      </c>
      <c r="C40" s="606">
        <v>-1.5313580499999999</v>
      </c>
      <c r="D40" s="606">
        <v>-1.539980621</v>
      </c>
      <c r="E40" s="606">
        <v>0.118195171</v>
      </c>
      <c r="F40" s="606">
        <v>0.44103004299999998</v>
      </c>
      <c r="G40" s="606">
        <v>-1.8248865519999999</v>
      </c>
      <c r="H40" s="607">
        <v>-1.2885991189999999</v>
      </c>
      <c r="I40" s="607">
        <v>-0.87947637700000003</v>
      </c>
      <c r="J40" s="607">
        <v>-1.028242243</v>
      </c>
    </row>
    <row r="41" spans="1:10" ht="14.25" customHeight="1" x14ac:dyDescent="0.25">
      <c r="A41" s="328" t="s">
        <v>152</v>
      </c>
      <c r="B41" s="606">
        <v>-2.2269596379999999</v>
      </c>
      <c r="C41" s="606">
        <v>0.133693692</v>
      </c>
      <c r="D41" s="606">
        <v>0.542359586</v>
      </c>
      <c r="E41" s="606">
        <v>1.8117971100000001</v>
      </c>
      <c r="F41" s="606">
        <v>2.1379790390000002</v>
      </c>
      <c r="G41" s="606">
        <v>1.005138238</v>
      </c>
      <c r="H41" s="607">
        <v>0.57376435000000003</v>
      </c>
      <c r="I41" s="607">
        <v>1.4807275150000001</v>
      </c>
      <c r="J41" s="607">
        <v>1.1511716270000001</v>
      </c>
    </row>
    <row r="42" spans="1:10" ht="14.25" customHeight="1" x14ac:dyDescent="0.2">
      <c r="A42" s="326"/>
      <c r="B42" s="610"/>
      <c r="C42" s="610"/>
      <c r="D42" s="610"/>
      <c r="E42" s="610"/>
      <c r="F42" s="610"/>
      <c r="G42" s="610"/>
      <c r="H42" s="611"/>
      <c r="I42" s="611"/>
      <c r="J42" s="611"/>
    </row>
    <row r="43" spans="1:10" s="7" customFormat="1" ht="14.25" customHeight="1" x14ac:dyDescent="0.25">
      <c r="A43" s="329" t="s">
        <v>211</v>
      </c>
      <c r="B43" s="612">
        <v>-1.2493937180000001</v>
      </c>
      <c r="C43" s="612">
        <v>2.2448668239999998</v>
      </c>
      <c r="D43" s="612">
        <v>0.60537766599999998</v>
      </c>
      <c r="E43" s="612">
        <v>3.2143412260000002</v>
      </c>
      <c r="F43" s="612">
        <v>5.341125581</v>
      </c>
      <c r="G43" s="612">
        <v>6.9237141480000002</v>
      </c>
      <c r="H43" s="613">
        <v>1.895816135</v>
      </c>
      <c r="I43" s="613">
        <v>6.2994769640000001</v>
      </c>
      <c r="J43" s="613">
        <v>5.1584503550000003</v>
      </c>
    </row>
    <row r="44" spans="1:10" ht="14.25" customHeight="1" x14ac:dyDescent="0.25">
      <c r="A44" s="325" t="s">
        <v>154</v>
      </c>
      <c r="B44" s="608"/>
      <c r="C44" s="608"/>
      <c r="D44" s="608"/>
      <c r="E44" s="608"/>
      <c r="F44" s="608"/>
      <c r="G44" s="608"/>
      <c r="H44" s="609"/>
      <c r="I44" s="609"/>
      <c r="J44" s="609"/>
    </row>
    <row r="45" spans="1:10" ht="15.75" customHeight="1" x14ac:dyDescent="0.2">
      <c r="A45" s="323" t="s">
        <v>503</v>
      </c>
      <c r="B45" s="608">
        <v>1.1303498089999999</v>
      </c>
      <c r="C45" s="608">
        <v>1.036070187</v>
      </c>
      <c r="D45" s="608">
        <v>-0.122074895</v>
      </c>
      <c r="E45" s="608">
        <v>-0.13809707900000001</v>
      </c>
      <c r="F45" s="608">
        <v>-1.345649447</v>
      </c>
      <c r="G45" s="608">
        <v>-2.8221336049999999</v>
      </c>
      <c r="H45" s="609">
        <v>0.34301579799999998</v>
      </c>
      <c r="I45" s="609">
        <v>-2.2001000419999999</v>
      </c>
      <c r="J45" s="609">
        <v>-1.2573615650000001</v>
      </c>
    </row>
    <row r="46" spans="1:10" ht="15.75" customHeight="1" x14ac:dyDescent="0.2">
      <c r="A46" s="323" t="s">
        <v>504</v>
      </c>
      <c r="B46" s="608">
        <v>1.266761432</v>
      </c>
      <c r="C46" s="608">
        <v>1.2780765919999999</v>
      </c>
      <c r="D46" s="608">
        <v>3.8534741999999997E-2</v>
      </c>
      <c r="E46" s="608">
        <v>-0.30553340400000001</v>
      </c>
      <c r="F46" s="608">
        <v>-1.223492985</v>
      </c>
      <c r="G46" s="608">
        <v>-0.90529577400000005</v>
      </c>
      <c r="H46" s="609">
        <v>0.40260747899999999</v>
      </c>
      <c r="I46" s="609">
        <v>-1.045850497</v>
      </c>
      <c r="J46" s="609">
        <v>-0.49554172699999999</v>
      </c>
    </row>
    <row r="47" spans="1:10" ht="14.25" customHeight="1" x14ac:dyDescent="0.2">
      <c r="A47" s="323" t="s">
        <v>505</v>
      </c>
      <c r="B47" s="608">
        <v>-1.189464292</v>
      </c>
      <c r="C47" s="608">
        <v>-0.176415029</v>
      </c>
      <c r="D47" s="608">
        <v>-0.28475270800000002</v>
      </c>
      <c r="E47" s="608">
        <v>0.26986058800000001</v>
      </c>
      <c r="F47" s="608">
        <v>3.377910945</v>
      </c>
      <c r="G47" s="608">
        <v>8.5456984550000001</v>
      </c>
      <c r="H47" s="609">
        <v>-0.12759235799999999</v>
      </c>
      <c r="I47" s="609">
        <v>6.1936352430000001</v>
      </c>
      <c r="J47" s="609">
        <v>3.5750327789999998</v>
      </c>
    </row>
    <row r="48" spans="1:10" ht="14.25" customHeight="1" x14ac:dyDescent="0.2">
      <c r="A48" s="323" t="s">
        <v>628</v>
      </c>
      <c r="B48" s="608">
        <v>-0.34108418099999999</v>
      </c>
      <c r="C48" s="608">
        <v>-0.227726185</v>
      </c>
      <c r="D48" s="608">
        <v>6.1311439999999998E-3</v>
      </c>
      <c r="E48" s="608">
        <v>4.8740538E-2</v>
      </c>
      <c r="F48" s="608">
        <v>0.55728365700000004</v>
      </c>
      <c r="G48" s="608">
        <v>1.1216557300000001</v>
      </c>
      <c r="H48" s="609">
        <v>-8.2305668999999998E-2</v>
      </c>
      <c r="I48" s="609">
        <v>0.89071201</v>
      </c>
      <c r="J48" s="609">
        <v>0.51000447500000001</v>
      </c>
    </row>
    <row r="49" spans="1:10" ht="14.25" customHeight="1" x14ac:dyDescent="0.25">
      <c r="A49" s="323" t="s">
        <v>254</v>
      </c>
      <c r="B49" s="608">
        <v>-7.4179782E-2</v>
      </c>
      <c r="C49" s="608">
        <v>1.565714888</v>
      </c>
      <c r="D49" s="608">
        <v>1.3166810170000001</v>
      </c>
      <c r="E49" s="608">
        <v>2.7431535239999998</v>
      </c>
      <c r="F49" s="608">
        <v>3.180519914</v>
      </c>
      <c r="G49" s="608">
        <v>1.828403684</v>
      </c>
      <c r="H49" s="609">
        <v>1.767620113</v>
      </c>
      <c r="I49" s="609">
        <v>2.427660215</v>
      </c>
      <c r="J49" s="609">
        <v>2.186883119</v>
      </c>
    </row>
    <row r="50" spans="1:10" ht="14.25" customHeight="1" x14ac:dyDescent="0.25">
      <c r="A50" s="323" t="s">
        <v>258</v>
      </c>
      <c r="B50" s="608">
        <v>2.9668267620000002</v>
      </c>
      <c r="C50" s="608">
        <v>2.9137038629999998</v>
      </c>
      <c r="D50" s="608">
        <v>1.310115677</v>
      </c>
      <c r="E50" s="608">
        <v>2.0411196839999999</v>
      </c>
      <c r="F50" s="608">
        <v>1.625595632</v>
      </c>
      <c r="G50" s="608">
        <v>1.6123967910000001</v>
      </c>
      <c r="H50" s="609">
        <v>2.2176905229999999</v>
      </c>
      <c r="I50" s="609">
        <v>1.6312234189999999</v>
      </c>
      <c r="J50" s="609">
        <v>1.8755906950000001</v>
      </c>
    </row>
    <row r="51" spans="1:10" ht="14.25" customHeight="1" x14ac:dyDescent="0.25">
      <c r="A51" s="323" t="s">
        <v>255</v>
      </c>
      <c r="B51" s="608">
        <v>3.6183572329999998</v>
      </c>
      <c r="C51" s="608">
        <v>5.2122057709999998</v>
      </c>
      <c r="D51" s="608">
        <v>3.556440662</v>
      </c>
      <c r="E51" s="608">
        <v>6.9205078909999997</v>
      </c>
      <c r="F51" s="608">
        <v>2.8507021789999998</v>
      </c>
      <c r="G51" s="608">
        <v>3.40281871</v>
      </c>
      <c r="H51" s="609">
        <v>5.2111610700000002</v>
      </c>
      <c r="I51" s="609">
        <v>3.1291916020000001</v>
      </c>
      <c r="J51" s="609">
        <v>3.9876954609999999</v>
      </c>
    </row>
    <row r="52" spans="1:10" ht="14.25" customHeight="1" x14ac:dyDescent="0.25">
      <c r="A52" s="323" t="s">
        <v>256</v>
      </c>
      <c r="B52" s="608">
        <v>1.2705589269999999</v>
      </c>
      <c r="C52" s="608">
        <v>2.8277674400000001</v>
      </c>
      <c r="D52" s="608">
        <v>1.169324493</v>
      </c>
      <c r="E52" s="608">
        <v>2.5741416720000001</v>
      </c>
      <c r="F52" s="608">
        <v>1.4995868269999999</v>
      </c>
      <c r="G52" s="608">
        <v>-1.729908274</v>
      </c>
      <c r="H52" s="609">
        <v>2.1842463350000001</v>
      </c>
      <c r="I52" s="609">
        <v>-0.335209651</v>
      </c>
      <c r="J52" s="609">
        <v>0.62778313500000005</v>
      </c>
    </row>
    <row r="53" spans="1:10" ht="14.25" customHeight="1" x14ac:dyDescent="0.25">
      <c r="A53" s="323" t="s">
        <v>547</v>
      </c>
      <c r="B53" s="608">
        <v>-18.119904053999999</v>
      </c>
      <c r="C53" s="608">
        <v>-7.1190997400000002</v>
      </c>
      <c r="D53" s="608">
        <v>-11.364473866000001</v>
      </c>
      <c r="E53" s="608">
        <v>-11.802995673</v>
      </c>
      <c r="F53" s="608">
        <v>-5.2783120759999997</v>
      </c>
      <c r="G53" s="608">
        <v>-13.315133257999999</v>
      </c>
      <c r="H53" s="609">
        <v>-11.126685987</v>
      </c>
      <c r="I53" s="609">
        <v>-10.325410485000001</v>
      </c>
      <c r="J53" s="609">
        <v>-10.576584734000001</v>
      </c>
    </row>
    <row r="54" spans="1:10" ht="14.25" customHeight="1" x14ac:dyDescent="0.25">
      <c r="A54" s="323" t="s">
        <v>257</v>
      </c>
      <c r="B54" s="608">
        <v>-0.87334557300000004</v>
      </c>
      <c r="C54" s="608">
        <v>2.4935630689999999</v>
      </c>
      <c r="D54" s="608">
        <v>0.60248587200000003</v>
      </c>
      <c r="E54" s="608">
        <v>3.0349596480000001</v>
      </c>
      <c r="F54" s="608">
        <v>5.3945017489999998</v>
      </c>
      <c r="G54" s="608">
        <v>6.5125143809999999</v>
      </c>
      <c r="H54" s="609">
        <v>1.9507361539999999</v>
      </c>
      <c r="I54" s="609">
        <v>6.0996562570000004</v>
      </c>
      <c r="J54" s="609">
        <v>5.0757098630000002</v>
      </c>
    </row>
    <row r="55" spans="1:10" ht="14.25" customHeight="1" x14ac:dyDescent="0.25">
      <c r="A55" s="323" t="s">
        <v>259</v>
      </c>
      <c r="B55" s="608">
        <v>2.4439158929999998</v>
      </c>
      <c r="C55" s="608">
        <v>0.49392681100000002</v>
      </c>
      <c r="D55" s="608">
        <v>6.7681050000000006E-2</v>
      </c>
      <c r="E55" s="608">
        <v>-0.46938317899999998</v>
      </c>
      <c r="F55" s="608">
        <v>-1.6650983859999999</v>
      </c>
      <c r="G55" s="608">
        <v>-2.4499994599999999</v>
      </c>
      <c r="H55" s="609">
        <v>0.155610951</v>
      </c>
      <c r="I55" s="609">
        <v>-2.1371877320000001</v>
      </c>
      <c r="J55" s="609">
        <v>-1.4975198409999999</v>
      </c>
    </row>
    <row r="56" spans="1:10" ht="14.25" customHeight="1" x14ac:dyDescent="0.25">
      <c r="A56" s="336" t="s">
        <v>513</v>
      </c>
      <c r="B56" s="614">
        <v>1.1388023110000001</v>
      </c>
      <c r="C56" s="614">
        <v>0.702245444</v>
      </c>
      <c r="D56" s="614">
        <v>0.60637501000000005</v>
      </c>
      <c r="E56" s="614">
        <v>7.5583846999999996E-2</v>
      </c>
      <c r="F56" s="614">
        <v>-0.250642317</v>
      </c>
      <c r="G56" s="614">
        <v>-0.65402059999999995</v>
      </c>
      <c r="H56" s="615">
        <v>0.49837204400000001</v>
      </c>
      <c r="I56" s="615">
        <v>-0.46450803699999998</v>
      </c>
      <c r="J56" s="615">
        <v>-0.100223718</v>
      </c>
    </row>
    <row r="57" spans="1:10" ht="14.25" customHeight="1" x14ac:dyDescent="0.25">
      <c r="A57" s="336" t="s">
        <v>514</v>
      </c>
      <c r="B57" s="614">
        <v>-1.266761432</v>
      </c>
      <c r="C57" s="614">
        <v>-1.2780765919999999</v>
      </c>
      <c r="D57" s="614">
        <v>-3.8534741999999997E-2</v>
      </c>
      <c r="E57" s="614">
        <v>0.30553340400000001</v>
      </c>
      <c r="F57" s="614">
        <v>1.223492985</v>
      </c>
      <c r="G57" s="614">
        <v>0.90529577400000005</v>
      </c>
      <c r="H57" s="615">
        <v>-0.40260747899999999</v>
      </c>
      <c r="I57" s="615">
        <v>1.045850497</v>
      </c>
      <c r="J57" s="615">
        <v>0.49554172699999999</v>
      </c>
    </row>
    <row r="58" spans="1:10" ht="14.25" customHeight="1" x14ac:dyDescent="0.25">
      <c r="A58" s="336" t="s">
        <v>548</v>
      </c>
      <c r="B58" s="614">
        <v>-5.271051022</v>
      </c>
      <c r="C58" s="614">
        <v>-2.399675845</v>
      </c>
      <c r="D58" s="614">
        <v>-2.7066627240000001</v>
      </c>
      <c r="E58" s="614">
        <v>-3.2949564269999998</v>
      </c>
      <c r="F58" s="614">
        <v>-1.5760417900000001</v>
      </c>
      <c r="G58" s="614">
        <v>-3.5880233619999999</v>
      </c>
      <c r="H58" s="615">
        <v>-3.1184791039999999</v>
      </c>
      <c r="I58" s="615">
        <v>-2.7562972609999998</v>
      </c>
      <c r="J58" s="615">
        <v>-2.9130148720000002</v>
      </c>
    </row>
    <row r="59" spans="1:10" ht="12.75" customHeight="1" x14ac:dyDescent="0.2">
      <c r="A59" s="848" t="s">
        <v>810</v>
      </c>
      <c r="B59" s="849"/>
      <c r="C59" s="849"/>
      <c r="D59" s="849"/>
      <c r="E59" s="849"/>
      <c r="F59" s="849"/>
      <c r="G59" s="849"/>
      <c r="H59" s="850"/>
      <c r="I59" s="850"/>
      <c r="J59" s="850"/>
    </row>
    <row r="60" spans="1:10" ht="12.75" customHeight="1" x14ac:dyDescent="0.2">
      <c r="A60" s="209" t="s">
        <v>507</v>
      </c>
      <c r="B60" s="324"/>
      <c r="C60" s="324"/>
      <c r="D60" s="324"/>
      <c r="E60" s="324"/>
      <c r="F60" s="324"/>
      <c r="G60" s="324"/>
      <c r="H60" s="331"/>
      <c r="I60" s="331"/>
      <c r="J60" s="331"/>
    </row>
    <row r="61" spans="1:10" x14ac:dyDescent="0.2">
      <c r="A61" s="242" t="s">
        <v>726</v>
      </c>
      <c r="B61" s="196"/>
      <c r="C61" s="196"/>
      <c r="D61" s="211"/>
      <c r="E61" s="196"/>
      <c r="F61" s="196"/>
      <c r="G61" s="211"/>
      <c r="H61" s="196"/>
      <c r="I61" s="196"/>
      <c r="J61" s="196"/>
    </row>
    <row r="62" spans="1:10" x14ac:dyDescent="0.2">
      <c r="A62" s="242" t="s">
        <v>506</v>
      </c>
      <c r="B62" s="196"/>
      <c r="C62" s="196"/>
      <c r="D62" s="211"/>
      <c r="E62" s="196"/>
      <c r="F62" s="196"/>
      <c r="G62" s="211"/>
      <c r="H62" s="196"/>
      <c r="I62" s="196"/>
      <c r="J62" s="196"/>
    </row>
    <row r="63" spans="1:10" ht="15" customHeight="1" x14ac:dyDescent="0.2">
      <c r="A63" s="242" t="s">
        <v>224</v>
      </c>
      <c r="B63" s="196"/>
      <c r="C63" s="196"/>
      <c r="D63" s="211"/>
      <c r="E63" s="196"/>
      <c r="F63" s="196"/>
      <c r="G63" s="211"/>
      <c r="H63" s="196"/>
      <c r="I63" s="196"/>
      <c r="J63" s="196"/>
    </row>
    <row r="64" spans="1:10" x14ac:dyDescent="0.2">
      <c r="A64" s="242" t="s">
        <v>723</v>
      </c>
      <c r="B64" s="3"/>
      <c r="C64" s="3"/>
      <c r="D64" s="212"/>
      <c r="E64" s="3"/>
      <c r="F64" s="3"/>
      <c r="G64" s="212"/>
      <c r="H64" s="3"/>
      <c r="I64" s="3"/>
      <c r="J64" s="3"/>
    </row>
    <row r="65" spans="1:10" s="423" customFormat="1" ht="12.75" customHeight="1" x14ac:dyDescent="0.2">
      <c r="A65" s="210"/>
      <c r="B65" s="3"/>
      <c r="C65" s="3"/>
      <c r="D65" s="212"/>
      <c r="E65" s="3"/>
      <c r="F65" s="3"/>
      <c r="G65" s="212"/>
      <c r="H65" s="3"/>
      <c r="I65" s="3"/>
      <c r="J65" s="3"/>
    </row>
    <row r="66" spans="1:10" s="423" customFormat="1" ht="12.75" customHeight="1" x14ac:dyDescent="0.2">
      <c r="A66" s="767" t="s">
        <v>164</v>
      </c>
      <c r="B66" s="768"/>
      <c r="C66" s="768"/>
      <c r="D66" s="769"/>
      <c r="E66" s="769"/>
      <c r="F66" s="769"/>
      <c r="G66" s="769"/>
      <c r="H66" s="769"/>
      <c r="I66" s="769"/>
      <c r="J66" s="769"/>
    </row>
    <row r="67" spans="1:10" s="423" customFormat="1" ht="39" customHeight="1" x14ac:dyDescent="0.2">
      <c r="A67" s="813" t="s">
        <v>165</v>
      </c>
      <c r="B67" s="813"/>
      <c r="C67" s="813"/>
      <c r="D67" s="813"/>
      <c r="E67" s="813"/>
      <c r="F67" s="813"/>
      <c r="G67" s="813"/>
      <c r="H67" s="813"/>
      <c r="I67" s="813"/>
      <c r="J67" s="813"/>
    </row>
    <row r="68" spans="1:10" s="423" customFormat="1" ht="12.75" customHeight="1" x14ac:dyDescent="0.3">
      <c r="A68" s="469"/>
      <c r="B68" s="768"/>
      <c r="C68" s="768"/>
      <c r="D68" s="769"/>
      <c r="E68" s="769"/>
      <c r="F68" s="769"/>
      <c r="G68" s="769"/>
      <c r="H68" s="769"/>
      <c r="I68" s="769"/>
      <c r="J68" s="769"/>
    </row>
    <row r="69" spans="1:10" s="423" customFormat="1" ht="24.75" customHeight="1" x14ac:dyDescent="0.2">
      <c r="A69" s="814" t="s">
        <v>709</v>
      </c>
      <c r="B69" s="814"/>
      <c r="C69" s="814"/>
      <c r="D69" s="814"/>
      <c r="E69" s="814"/>
      <c r="F69" s="814"/>
      <c r="G69" s="814"/>
      <c r="H69" s="814"/>
      <c r="I69" s="814"/>
      <c r="J69" s="814"/>
    </row>
    <row r="70" spans="1:10" s="423" customFormat="1" ht="12.75" customHeight="1" x14ac:dyDescent="0.3">
      <c r="A70" s="469"/>
      <c r="B70" s="768"/>
      <c r="C70" s="768"/>
      <c r="D70" s="769"/>
      <c r="E70" s="769"/>
      <c r="F70" s="769"/>
      <c r="G70" s="769"/>
      <c r="H70" s="769"/>
      <c r="I70" s="769"/>
      <c r="J70" s="769"/>
    </row>
    <row r="71" spans="1:10" ht="26.25" customHeight="1" x14ac:dyDescent="0.2">
      <c r="A71" s="815" t="s">
        <v>710</v>
      </c>
      <c r="B71" s="815"/>
      <c r="C71" s="815"/>
      <c r="D71" s="815"/>
      <c r="E71" s="815"/>
      <c r="F71" s="815"/>
      <c r="G71" s="815"/>
      <c r="H71" s="815"/>
      <c r="I71" s="815"/>
      <c r="J71" s="815"/>
    </row>
    <row r="72" spans="1:10" ht="12.75" customHeight="1" x14ac:dyDescent="0.2">
      <c r="A72" s="770"/>
      <c r="B72" s="764"/>
      <c r="C72" s="764"/>
      <c r="D72" s="764"/>
      <c r="E72" s="764"/>
      <c r="F72" s="764"/>
      <c r="G72" s="47"/>
      <c r="H72" s="47"/>
      <c r="I72" s="47"/>
      <c r="J72" s="47"/>
    </row>
    <row r="73" spans="1:10" ht="12.75" customHeight="1" x14ac:dyDescent="0.2">
      <c r="A73" s="815" t="s">
        <v>711</v>
      </c>
      <c r="B73" s="815"/>
      <c r="C73" s="815"/>
      <c r="D73" s="815"/>
      <c r="E73" s="815"/>
      <c r="F73" s="815"/>
      <c r="G73" s="815"/>
      <c r="H73" s="815"/>
      <c r="I73" s="815"/>
      <c r="J73" s="815"/>
    </row>
    <row r="74" spans="1:10" ht="12.75" customHeight="1" x14ac:dyDescent="0.2">
      <c r="A74" s="765"/>
      <c r="B74" s="765"/>
      <c r="C74" s="765"/>
      <c r="D74" s="765"/>
      <c r="E74" s="765"/>
      <c r="F74" s="765"/>
      <c r="G74" s="47"/>
      <c r="H74" s="47"/>
      <c r="I74" s="47"/>
      <c r="J74" s="47"/>
    </row>
    <row r="75" spans="1:10" ht="24.75" customHeight="1" x14ac:dyDescent="0.2">
      <c r="A75" s="815" t="s">
        <v>712</v>
      </c>
      <c r="B75" s="815"/>
      <c r="C75" s="815"/>
      <c r="D75" s="815"/>
      <c r="E75" s="815"/>
      <c r="F75" s="815"/>
      <c r="G75" s="815"/>
      <c r="H75" s="815"/>
      <c r="I75" s="815"/>
      <c r="J75" s="815"/>
    </row>
    <row r="76" spans="1:10" ht="12.75" customHeight="1" x14ac:dyDescent="0.2">
      <c r="A76" s="764"/>
      <c r="B76" s="764"/>
      <c r="C76" s="764"/>
      <c r="D76" s="764"/>
      <c r="E76" s="764"/>
      <c r="F76" s="764"/>
      <c r="G76" s="47"/>
      <c r="H76" s="47"/>
      <c r="I76" s="47"/>
      <c r="J76" s="47"/>
    </row>
    <row r="77" spans="1:10" ht="21" customHeight="1" x14ac:dyDescent="0.2">
      <c r="A77" s="815" t="s">
        <v>713</v>
      </c>
      <c r="B77" s="815"/>
      <c r="C77" s="815"/>
      <c r="D77" s="815"/>
      <c r="E77" s="815"/>
      <c r="F77" s="815"/>
      <c r="G77" s="815"/>
      <c r="H77" s="815"/>
      <c r="I77" s="815"/>
      <c r="J77" s="815"/>
    </row>
    <row r="78" spans="1:10" ht="12.75" customHeight="1" x14ac:dyDescent="0.2">
      <c r="A78" s="764"/>
      <c r="B78" s="764"/>
      <c r="C78" s="764"/>
      <c r="D78" s="764"/>
      <c r="E78" s="764"/>
      <c r="F78" s="764"/>
      <c r="G78" s="47"/>
      <c r="H78" s="47"/>
      <c r="I78" s="47"/>
      <c r="J78" s="47"/>
    </row>
    <row r="79" spans="1:10" ht="48.75" customHeight="1" x14ac:dyDescent="0.2">
      <c r="A79" s="815" t="s">
        <v>714</v>
      </c>
      <c r="B79" s="815"/>
      <c r="C79" s="815"/>
      <c r="D79" s="815"/>
      <c r="E79" s="815"/>
      <c r="F79" s="815"/>
      <c r="G79" s="815"/>
      <c r="H79" s="815"/>
      <c r="I79" s="815"/>
      <c r="J79" s="815"/>
    </row>
    <row r="80" spans="1:10" ht="12.75" customHeight="1" x14ac:dyDescent="0.2">
      <c r="A80" s="770"/>
      <c r="B80" s="764"/>
      <c r="C80" s="764"/>
      <c r="D80" s="764"/>
      <c r="E80" s="764"/>
      <c r="F80" s="764"/>
      <c r="G80" s="47"/>
      <c r="H80" s="47"/>
      <c r="I80" s="47"/>
      <c r="J80" s="47"/>
    </row>
    <row r="81" spans="1:10" ht="27" customHeight="1" x14ac:dyDescent="0.2">
      <c r="A81" s="815" t="s">
        <v>715</v>
      </c>
      <c r="B81" s="815"/>
      <c r="C81" s="815"/>
      <c r="D81" s="815"/>
      <c r="E81" s="815"/>
      <c r="F81" s="815"/>
      <c r="G81" s="815"/>
      <c r="H81" s="815"/>
      <c r="I81" s="815"/>
      <c r="J81" s="815"/>
    </row>
    <row r="82" spans="1:10" ht="12.75" customHeight="1" x14ac:dyDescent="0.2">
      <c r="A82" s="771"/>
      <c r="B82" s="764"/>
      <c r="C82" s="764"/>
      <c r="D82" s="764"/>
      <c r="E82" s="764"/>
      <c r="F82" s="764"/>
      <c r="G82" s="47"/>
      <c r="H82" s="47"/>
      <c r="I82" s="47"/>
      <c r="J82" s="47"/>
    </row>
    <row r="83" spans="1:10" ht="19.5" customHeight="1" x14ac:dyDescent="0.2">
      <c r="A83" s="815" t="s">
        <v>716</v>
      </c>
      <c r="B83" s="815"/>
      <c r="C83" s="815"/>
      <c r="D83" s="815"/>
      <c r="E83" s="815"/>
      <c r="F83" s="815"/>
      <c r="G83" s="815"/>
      <c r="H83" s="815"/>
      <c r="I83" s="815"/>
      <c r="J83" s="815"/>
    </row>
    <row r="84" spans="1:10" ht="12.75" customHeight="1" x14ac:dyDescent="0.2">
      <c r="A84" s="771"/>
      <c r="B84" s="764"/>
      <c r="C84" s="764"/>
      <c r="D84" s="764"/>
      <c r="E84" s="764"/>
      <c r="F84" s="764"/>
      <c r="G84" s="47"/>
      <c r="H84" s="47"/>
      <c r="I84" s="47"/>
      <c r="J84" s="47"/>
    </row>
    <row r="85" spans="1:10" ht="22.5" customHeight="1" x14ac:dyDescent="0.2">
      <c r="A85" s="815" t="s">
        <v>717</v>
      </c>
      <c r="B85" s="815"/>
      <c r="C85" s="815"/>
      <c r="D85" s="815"/>
      <c r="E85" s="815"/>
      <c r="F85" s="815"/>
      <c r="G85" s="815"/>
      <c r="H85" s="815"/>
      <c r="I85" s="815"/>
      <c r="J85" s="815"/>
    </row>
    <row r="86" spans="1:10" ht="12" customHeight="1" x14ac:dyDescent="0.2">
      <c r="A86" s="765"/>
      <c r="B86" s="765"/>
      <c r="C86" s="765"/>
      <c r="D86" s="765"/>
      <c r="E86" s="765"/>
      <c r="F86" s="765"/>
      <c r="G86" s="47"/>
      <c r="H86" s="47"/>
      <c r="I86" s="47"/>
      <c r="J86" s="47"/>
    </row>
    <row r="87" spans="1:10" ht="39.75" customHeight="1" x14ac:dyDescent="0.2">
      <c r="A87" s="815" t="s">
        <v>718</v>
      </c>
      <c r="B87" s="815"/>
      <c r="C87" s="815"/>
      <c r="D87" s="815"/>
      <c r="E87" s="815"/>
      <c r="F87" s="815"/>
      <c r="G87" s="815"/>
      <c r="H87" s="815"/>
      <c r="I87" s="815"/>
      <c r="J87" s="815"/>
    </row>
    <row r="88" spans="1:10" ht="12.75" customHeight="1" x14ac:dyDescent="0.2">
      <c r="A88" s="771"/>
      <c r="B88" s="764"/>
      <c r="C88" s="764"/>
      <c r="D88" s="764"/>
      <c r="E88" s="764"/>
      <c r="F88" s="764"/>
      <c r="G88" s="47"/>
      <c r="H88" s="47"/>
      <c r="I88" s="47"/>
      <c r="J88" s="47"/>
    </row>
    <row r="89" spans="1:10" ht="33.75" customHeight="1" x14ac:dyDescent="0.2">
      <c r="A89" s="815" t="s">
        <v>719</v>
      </c>
      <c r="B89" s="815"/>
      <c r="C89" s="815"/>
      <c r="D89" s="815"/>
      <c r="E89" s="815"/>
      <c r="F89" s="815"/>
      <c r="G89" s="815"/>
      <c r="H89" s="815"/>
      <c r="I89" s="815"/>
      <c r="J89" s="815"/>
    </row>
    <row r="90" spans="1:10" ht="12.75" customHeight="1" x14ac:dyDescent="0.2">
      <c r="A90" s="771"/>
      <c r="B90" s="764"/>
      <c r="C90" s="764"/>
      <c r="D90" s="764"/>
      <c r="E90" s="764"/>
      <c r="F90" s="764"/>
      <c r="G90" s="47"/>
      <c r="H90" s="47"/>
      <c r="I90" s="47"/>
      <c r="J90" s="47"/>
    </row>
    <row r="91" spans="1:10" ht="21" customHeight="1" x14ac:dyDescent="0.2">
      <c r="A91" s="815" t="s">
        <v>720</v>
      </c>
      <c r="B91" s="815"/>
      <c r="C91" s="815"/>
      <c r="D91" s="815"/>
      <c r="E91" s="815"/>
      <c r="F91" s="815"/>
      <c r="G91" s="815"/>
      <c r="H91" s="815"/>
      <c r="I91" s="815"/>
      <c r="J91" s="815"/>
    </row>
    <row r="92" spans="1:10" s="423" customFormat="1" ht="12.75" customHeight="1" x14ac:dyDescent="0.2">
      <c r="A92" s="772"/>
      <c r="B92" s="768"/>
      <c r="C92" s="768"/>
      <c r="D92" s="769"/>
      <c r="E92" s="769"/>
      <c r="F92" s="769"/>
      <c r="G92" s="769"/>
      <c r="H92" s="769"/>
      <c r="I92" s="769"/>
      <c r="J92" s="769"/>
    </row>
    <row r="93" spans="1:10" s="423" customFormat="1" ht="14.25" customHeight="1" x14ac:dyDescent="0.2">
      <c r="A93" s="812" t="s">
        <v>166</v>
      </c>
      <c r="B93" s="812"/>
      <c r="C93" s="812"/>
      <c r="D93" s="812"/>
      <c r="E93" s="812"/>
      <c r="F93" s="812"/>
      <c r="G93" s="812"/>
      <c r="H93" s="812"/>
      <c r="I93" s="812"/>
      <c r="J93" s="812"/>
    </row>
    <row r="94" spans="1:10" s="423" customFormat="1" ht="12.75" customHeight="1" x14ac:dyDescent="0.2">
      <c r="A94" s="773" t="s">
        <v>167</v>
      </c>
      <c r="B94" s="768"/>
      <c r="C94" s="768"/>
      <c r="D94" s="769"/>
      <c r="E94" s="769"/>
      <c r="F94" s="769"/>
      <c r="G94" s="769"/>
      <c r="H94" s="769"/>
      <c r="I94" s="769"/>
      <c r="J94" s="769"/>
    </row>
  </sheetData>
  <mergeCells count="14">
    <mergeCell ref="A87:J87"/>
    <mergeCell ref="A89:J89"/>
    <mergeCell ref="A91:J91"/>
    <mergeCell ref="A93:J93"/>
    <mergeCell ref="A77:J77"/>
    <mergeCell ref="A79:J79"/>
    <mergeCell ref="A81:J81"/>
    <mergeCell ref="A83:J83"/>
    <mergeCell ref="A85:J85"/>
    <mergeCell ref="A67:J67"/>
    <mergeCell ref="A69:J69"/>
    <mergeCell ref="A71:J71"/>
    <mergeCell ref="A73:J73"/>
    <mergeCell ref="A75:J75"/>
  </mergeCells>
  <phoneticPr fontId="3" type="noConversion"/>
  <pageMargins left="0.59055118110236227" right="0.59055118110236227" top="0.78740157480314965" bottom="0.78740157480314965" header="0.39370078740157483" footer="0.39370078740157483"/>
  <pageSetup paperSize="9" scale="54" firstPageNumber="13" fitToHeight="2" orientation="landscape" useFirstPageNumber="1" r:id="rId1"/>
  <headerFooter alignWithMargins="0">
    <oddHeader>&amp;R&amp;12Les finances des groupements à fiscalité propre en 2020</oddHeader>
    <oddFooter>&amp;L&amp;12Direction Générale des Collectivités Locales / DESL&amp;C&amp;12&amp;P&amp;R&amp;12Mise en ligne : avril 2022</oddFooter>
    <evenHeader>&amp;RLes finances des groupements à fiscalité propre en 2019</evenHeader>
    <evenFooter>&amp;L&amp;12Direction Générale des Collectivités Locales / DESL&amp;C&amp;12 14&amp;R&amp;12Mise en ligne : mai 2021</evenFooter>
    <firstHeader>&amp;R&amp;12Les finances des groupements à fiscalité propre en 2019</firstHeader>
    <firstFooter>&amp;L&amp;12Direction Générale des collectivités locales / DESL&amp;C&amp;12 13&amp;R&amp;12Mise en ligne : mai 2021</firstFooter>
  </headerFooter>
  <rowBreaks count="1" manualBreakCount="1">
    <brk id="64" max="9"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0"/>
  <sheetViews>
    <sheetView zoomScaleNormal="100" workbookViewId="0">
      <selection activeCell="E28" sqref="E28:J29"/>
    </sheetView>
  </sheetViews>
  <sheetFormatPr baseColWidth="10" defaultColWidth="11.42578125" defaultRowHeight="12.75" x14ac:dyDescent="0.2"/>
  <cols>
    <col min="1" max="1" width="73.28515625" style="423" customWidth="1"/>
    <col min="2" max="7" width="14.7109375" style="423" customWidth="1"/>
    <col min="8" max="8" width="15.42578125" style="423" customWidth="1"/>
    <col min="9" max="9" width="16.5703125" style="423" customWidth="1"/>
    <col min="10" max="10" width="14.5703125" style="423" customWidth="1"/>
    <col min="11" max="16384" width="11.42578125" style="423"/>
  </cols>
  <sheetData>
    <row r="1" spans="1:12" ht="19.5" customHeight="1" x14ac:dyDescent="0.25">
      <c r="A1" s="436" t="s">
        <v>727</v>
      </c>
    </row>
    <row r="2" spans="1:12" ht="12.75" customHeight="1" thickBot="1" x14ac:dyDescent="0.25">
      <c r="J2" s="437" t="s">
        <v>64</v>
      </c>
    </row>
    <row r="3" spans="1:12" ht="14.25" customHeight="1" x14ac:dyDescent="0.2">
      <c r="A3" s="438" t="s">
        <v>706</v>
      </c>
      <c r="B3" s="482" t="s">
        <v>34</v>
      </c>
      <c r="C3" s="482" t="s">
        <v>533</v>
      </c>
      <c r="D3" s="482" t="s">
        <v>535</v>
      </c>
      <c r="E3" s="482" t="s">
        <v>97</v>
      </c>
      <c r="F3" s="482" t="s">
        <v>278</v>
      </c>
      <c r="G3" s="483">
        <v>300000</v>
      </c>
      <c r="H3" s="484" t="s">
        <v>294</v>
      </c>
      <c r="I3" s="484" t="s">
        <v>294</v>
      </c>
      <c r="J3" s="484" t="s">
        <v>61</v>
      </c>
    </row>
    <row r="4" spans="1:12" ht="14.25" customHeight="1" x14ac:dyDescent="0.2">
      <c r="A4" s="439" t="s">
        <v>158</v>
      </c>
      <c r="B4" s="485" t="s">
        <v>532</v>
      </c>
      <c r="C4" s="485" t="s">
        <v>35</v>
      </c>
      <c r="D4" s="485" t="s">
        <v>35</v>
      </c>
      <c r="E4" s="485" t="s">
        <v>35</v>
      </c>
      <c r="F4" s="485" t="s">
        <v>35</v>
      </c>
      <c r="G4" s="485" t="s">
        <v>36</v>
      </c>
      <c r="H4" s="486" t="s">
        <v>292</v>
      </c>
      <c r="I4" s="486" t="s">
        <v>293</v>
      </c>
      <c r="J4" s="486" t="s">
        <v>111</v>
      </c>
    </row>
    <row r="5" spans="1:12" ht="14.25" customHeight="1" thickBot="1" x14ac:dyDescent="0.25">
      <c r="A5" s="440" t="s">
        <v>65</v>
      </c>
      <c r="B5" s="487" t="s">
        <v>36</v>
      </c>
      <c r="C5" s="487" t="s">
        <v>534</v>
      </c>
      <c r="D5" s="487" t="s">
        <v>99</v>
      </c>
      <c r="E5" s="487" t="s">
        <v>100</v>
      </c>
      <c r="F5" s="487" t="s">
        <v>279</v>
      </c>
      <c r="G5" s="487" t="s">
        <v>101</v>
      </c>
      <c r="H5" s="488" t="s">
        <v>100</v>
      </c>
      <c r="I5" s="488" t="s">
        <v>101</v>
      </c>
      <c r="J5" s="488" t="s">
        <v>276</v>
      </c>
    </row>
    <row r="6" spans="1:12" ht="12.75" customHeight="1" x14ac:dyDescent="0.2">
      <c r="B6" s="424"/>
      <c r="C6" s="424"/>
      <c r="D6" s="424"/>
      <c r="E6" s="424"/>
      <c r="F6" s="424"/>
      <c r="G6" s="424"/>
      <c r="H6" s="424"/>
      <c r="I6" s="424"/>
      <c r="J6" s="424"/>
    </row>
    <row r="7" spans="1:12" ht="14.1" customHeight="1" x14ac:dyDescent="0.25">
      <c r="A7" s="332" t="s">
        <v>120</v>
      </c>
      <c r="B7" s="470" t="s">
        <v>84</v>
      </c>
      <c r="C7" s="470" t="s">
        <v>84</v>
      </c>
      <c r="D7" s="470" t="s">
        <v>84</v>
      </c>
      <c r="E7" s="470">
        <v>89.84840303</v>
      </c>
      <c r="F7" s="470">
        <v>2067.3685485000001</v>
      </c>
      <c r="G7" s="470">
        <v>8483.8912383200004</v>
      </c>
      <c r="H7" s="471">
        <v>89.84840303</v>
      </c>
      <c r="I7" s="471">
        <v>10551.259786819999</v>
      </c>
      <c r="J7" s="471">
        <v>10641.10818985</v>
      </c>
      <c r="L7" s="512"/>
    </row>
    <row r="8" spans="1:12" ht="14.1" customHeight="1" x14ac:dyDescent="0.2">
      <c r="A8" s="333" t="s">
        <v>121</v>
      </c>
      <c r="B8" s="472" t="s">
        <v>84</v>
      </c>
      <c r="C8" s="472" t="s">
        <v>84</v>
      </c>
      <c r="D8" s="472" t="s">
        <v>84</v>
      </c>
      <c r="E8" s="472">
        <v>33.52389711</v>
      </c>
      <c r="F8" s="472">
        <v>504.45011584999997</v>
      </c>
      <c r="G8" s="472">
        <v>2027.7673855400001</v>
      </c>
      <c r="H8" s="330">
        <v>33.52389711</v>
      </c>
      <c r="I8" s="330">
        <v>2532.2175013900001</v>
      </c>
      <c r="J8" s="330">
        <v>2565.7413984999998</v>
      </c>
    </row>
    <row r="9" spans="1:12" ht="14.1" customHeight="1" x14ac:dyDescent="0.2">
      <c r="A9" s="334" t="s">
        <v>122</v>
      </c>
      <c r="B9" s="473" t="s">
        <v>84</v>
      </c>
      <c r="C9" s="473" t="s">
        <v>84</v>
      </c>
      <c r="D9" s="473" t="s">
        <v>84</v>
      </c>
      <c r="E9" s="473">
        <v>41.791021479999998</v>
      </c>
      <c r="F9" s="473">
        <v>890.29396561999999</v>
      </c>
      <c r="G9" s="473">
        <v>2838.7640682599999</v>
      </c>
      <c r="H9" s="474">
        <v>41.791021479999998</v>
      </c>
      <c r="I9" s="474">
        <v>3729.05803388</v>
      </c>
      <c r="J9" s="474">
        <v>3770.84905536</v>
      </c>
    </row>
    <row r="10" spans="1:12" ht="14.1" customHeight="1" x14ac:dyDescent="0.2">
      <c r="A10" s="333" t="s">
        <v>123</v>
      </c>
      <c r="B10" s="472" t="s">
        <v>84</v>
      </c>
      <c r="C10" s="472" t="s">
        <v>84</v>
      </c>
      <c r="D10" s="472" t="s">
        <v>84</v>
      </c>
      <c r="E10" s="472">
        <v>2.4299376399999999</v>
      </c>
      <c r="F10" s="472">
        <v>52.526637090000001</v>
      </c>
      <c r="G10" s="472">
        <v>214.68509337</v>
      </c>
      <c r="H10" s="330">
        <v>2.4299376399999999</v>
      </c>
      <c r="I10" s="330">
        <v>267.21173046000001</v>
      </c>
      <c r="J10" s="330">
        <v>269.6416681</v>
      </c>
    </row>
    <row r="11" spans="1:12" ht="14.1" customHeight="1" x14ac:dyDescent="0.2">
      <c r="A11" s="334" t="s">
        <v>124</v>
      </c>
      <c r="B11" s="473" t="s">
        <v>84</v>
      </c>
      <c r="C11" s="473" t="s">
        <v>84</v>
      </c>
      <c r="D11" s="473" t="s">
        <v>84</v>
      </c>
      <c r="E11" s="473">
        <v>10.662905029999999</v>
      </c>
      <c r="F11" s="473">
        <v>513.34820962000003</v>
      </c>
      <c r="G11" s="473">
        <v>3111.5716628</v>
      </c>
      <c r="H11" s="474">
        <v>10.662905029999999</v>
      </c>
      <c r="I11" s="474">
        <v>3624.91987242</v>
      </c>
      <c r="J11" s="474">
        <v>3635.5827774499999</v>
      </c>
    </row>
    <row r="12" spans="1:12" ht="14.1" customHeight="1" x14ac:dyDescent="0.2">
      <c r="A12" s="333" t="s">
        <v>125</v>
      </c>
      <c r="B12" s="472" t="s">
        <v>84</v>
      </c>
      <c r="C12" s="472" t="s">
        <v>84</v>
      </c>
      <c r="D12" s="472" t="s">
        <v>84</v>
      </c>
      <c r="E12" s="472">
        <v>1.44064177</v>
      </c>
      <c r="F12" s="472">
        <v>106.74962032000001</v>
      </c>
      <c r="G12" s="472">
        <v>291.10302834999999</v>
      </c>
      <c r="H12" s="330">
        <v>1.44064177</v>
      </c>
      <c r="I12" s="330">
        <v>397.85264867000001</v>
      </c>
      <c r="J12" s="330">
        <v>399.29329044000002</v>
      </c>
    </row>
    <row r="13" spans="1:12" ht="14.1" customHeight="1" x14ac:dyDescent="0.25">
      <c r="A13" s="335" t="s">
        <v>126</v>
      </c>
      <c r="B13" s="475" t="s">
        <v>84</v>
      </c>
      <c r="C13" s="475" t="s">
        <v>84</v>
      </c>
      <c r="D13" s="475" t="s">
        <v>84</v>
      </c>
      <c r="E13" s="475">
        <v>109.12479265</v>
      </c>
      <c r="F13" s="475">
        <v>2578.1348951999998</v>
      </c>
      <c r="G13" s="475">
        <v>10533.162314880001</v>
      </c>
      <c r="H13" s="476">
        <v>109.12479265</v>
      </c>
      <c r="I13" s="476">
        <v>13111.29721008</v>
      </c>
      <c r="J13" s="476">
        <v>13220.42200273</v>
      </c>
    </row>
    <row r="14" spans="1:12" ht="14.1" customHeight="1" x14ac:dyDescent="0.2">
      <c r="A14" s="333" t="s">
        <v>63</v>
      </c>
      <c r="B14" s="472" t="s">
        <v>84</v>
      </c>
      <c r="C14" s="472" t="s">
        <v>84</v>
      </c>
      <c r="D14" s="472" t="s">
        <v>84</v>
      </c>
      <c r="E14" s="472">
        <v>59.763078749999998</v>
      </c>
      <c r="F14" s="472">
        <v>1551.26666578</v>
      </c>
      <c r="G14" s="472">
        <v>5406.7071634100002</v>
      </c>
      <c r="H14" s="330">
        <v>59.763078749999998</v>
      </c>
      <c r="I14" s="330">
        <v>6957.9738291900003</v>
      </c>
      <c r="J14" s="330">
        <v>7017.7369079399996</v>
      </c>
    </row>
    <row r="15" spans="1:12" ht="14.1" customHeight="1" x14ac:dyDescent="0.2">
      <c r="A15" s="334" t="s">
        <v>127</v>
      </c>
      <c r="B15" s="473" t="s">
        <v>84</v>
      </c>
      <c r="C15" s="473" t="s">
        <v>84</v>
      </c>
      <c r="D15" s="473" t="s">
        <v>84</v>
      </c>
      <c r="E15" s="473">
        <v>45.467236700000001</v>
      </c>
      <c r="F15" s="473">
        <v>1322.3343245900001</v>
      </c>
      <c r="G15" s="473">
        <v>3941.9442260199999</v>
      </c>
      <c r="H15" s="474">
        <v>45.467236700000001</v>
      </c>
      <c r="I15" s="474">
        <v>5264.2785506099999</v>
      </c>
      <c r="J15" s="474">
        <v>5309.7457873100002</v>
      </c>
    </row>
    <row r="16" spans="1:12" ht="14.25" x14ac:dyDescent="0.2">
      <c r="A16" s="548" t="s">
        <v>128</v>
      </c>
      <c r="B16" s="549" t="s">
        <v>84</v>
      </c>
      <c r="C16" s="549" t="s">
        <v>84</v>
      </c>
      <c r="D16" s="549" t="s">
        <v>84</v>
      </c>
      <c r="E16" s="549">
        <v>14.295842049999999</v>
      </c>
      <c r="F16" s="549">
        <v>228.93234118999999</v>
      </c>
      <c r="G16" s="549">
        <v>1464.7629373899999</v>
      </c>
      <c r="H16" s="370">
        <v>14.295842049999999</v>
      </c>
      <c r="I16" s="370">
        <v>1693.6952785799999</v>
      </c>
      <c r="J16" s="370">
        <v>1707.9911206300001</v>
      </c>
    </row>
    <row r="17" spans="1:10" ht="14.25" x14ac:dyDescent="0.2">
      <c r="A17" s="550" t="s">
        <v>129</v>
      </c>
      <c r="B17" s="551" t="s">
        <v>84</v>
      </c>
      <c r="C17" s="551" t="s">
        <v>84</v>
      </c>
      <c r="D17" s="551" t="s">
        <v>84</v>
      </c>
      <c r="E17" s="551">
        <v>28.527616250000001</v>
      </c>
      <c r="F17" s="551">
        <v>620.40800361000004</v>
      </c>
      <c r="G17" s="551">
        <v>3603.3221898900001</v>
      </c>
      <c r="H17" s="552">
        <v>28.527616250000001</v>
      </c>
      <c r="I17" s="552">
        <v>4223.7301934999996</v>
      </c>
      <c r="J17" s="552">
        <v>4252.25780975</v>
      </c>
    </row>
    <row r="18" spans="1:10" ht="14.25" x14ac:dyDescent="0.2">
      <c r="A18" s="548" t="s">
        <v>130</v>
      </c>
      <c r="B18" s="549" t="s">
        <v>84</v>
      </c>
      <c r="C18" s="549" t="s">
        <v>84</v>
      </c>
      <c r="D18" s="549" t="s">
        <v>84</v>
      </c>
      <c r="E18" s="549">
        <v>22.075872</v>
      </c>
      <c r="F18" s="549">
        <v>449.27478550000001</v>
      </c>
      <c r="G18" s="549">
        <v>2997.78612651</v>
      </c>
      <c r="H18" s="370">
        <v>22.075872</v>
      </c>
      <c r="I18" s="370">
        <v>3447.0609120099998</v>
      </c>
      <c r="J18" s="370">
        <v>3469.1367840100002</v>
      </c>
    </row>
    <row r="19" spans="1:10" ht="14.25" x14ac:dyDescent="0.2">
      <c r="A19" s="569" t="s">
        <v>131</v>
      </c>
      <c r="B19" s="570" t="s">
        <v>84</v>
      </c>
      <c r="C19" s="570" t="s">
        <v>84</v>
      </c>
      <c r="D19" s="570" t="s">
        <v>84</v>
      </c>
      <c r="E19" s="570">
        <v>1.52421286</v>
      </c>
      <c r="F19" s="570">
        <v>6.8305077699999996</v>
      </c>
      <c r="G19" s="570">
        <v>39.822183959999997</v>
      </c>
      <c r="H19" s="571">
        <v>1.52421286</v>
      </c>
      <c r="I19" s="571">
        <v>46.652691730000001</v>
      </c>
      <c r="J19" s="571">
        <v>48.176904589999999</v>
      </c>
    </row>
    <row r="20" spans="1:10" ht="14.25" x14ac:dyDescent="0.2">
      <c r="A20" s="688" t="s">
        <v>544</v>
      </c>
      <c r="B20" s="549" t="s">
        <v>84</v>
      </c>
      <c r="C20" s="549" t="s">
        <v>84</v>
      </c>
      <c r="D20" s="549" t="s">
        <v>84</v>
      </c>
      <c r="E20" s="549">
        <v>4.9275313900000004</v>
      </c>
      <c r="F20" s="549">
        <v>164.30271034</v>
      </c>
      <c r="G20" s="549">
        <v>565.71387942000001</v>
      </c>
      <c r="H20" s="370">
        <v>4.9275313900000004</v>
      </c>
      <c r="I20" s="370">
        <v>730.01658975999999</v>
      </c>
      <c r="J20" s="370">
        <v>734.94412115</v>
      </c>
    </row>
    <row r="21" spans="1:10" ht="14.25" x14ac:dyDescent="0.2">
      <c r="A21" s="569" t="s">
        <v>132</v>
      </c>
      <c r="B21" s="570" t="s">
        <v>84</v>
      </c>
      <c r="C21" s="570" t="s">
        <v>84</v>
      </c>
      <c r="D21" s="570" t="s">
        <v>84</v>
      </c>
      <c r="E21" s="570">
        <v>4.9193903299999997</v>
      </c>
      <c r="F21" s="570">
        <v>74.644191719999995</v>
      </c>
      <c r="G21" s="570">
        <v>257.55703394</v>
      </c>
      <c r="H21" s="571">
        <v>4.9193903299999997</v>
      </c>
      <c r="I21" s="571">
        <v>332.20122565999998</v>
      </c>
      <c r="J21" s="571">
        <v>337.12061598999998</v>
      </c>
    </row>
    <row r="22" spans="1:10" ht="14.25" x14ac:dyDescent="0.2">
      <c r="A22" s="548" t="s">
        <v>133</v>
      </c>
      <c r="B22" s="549" t="s">
        <v>84</v>
      </c>
      <c r="C22" s="549" t="s">
        <v>84</v>
      </c>
      <c r="D22" s="549" t="s">
        <v>84</v>
      </c>
      <c r="E22" s="549">
        <v>12.437300540000001</v>
      </c>
      <c r="F22" s="549">
        <v>263.88713776999998</v>
      </c>
      <c r="G22" s="549">
        <v>945.26848900000005</v>
      </c>
      <c r="H22" s="370">
        <v>12.437300540000001</v>
      </c>
      <c r="I22" s="370">
        <v>1209.15562677</v>
      </c>
      <c r="J22" s="370">
        <v>1221.5929273100001</v>
      </c>
    </row>
    <row r="23" spans="1:10" ht="14.25" x14ac:dyDescent="0.2">
      <c r="A23" s="572" t="s">
        <v>134</v>
      </c>
      <c r="B23" s="573" t="s">
        <v>84</v>
      </c>
      <c r="C23" s="573" t="s">
        <v>84</v>
      </c>
      <c r="D23" s="573" t="s">
        <v>84</v>
      </c>
      <c r="E23" s="573">
        <v>3.4774067799999999</v>
      </c>
      <c r="F23" s="573">
        <v>67.928896320000007</v>
      </c>
      <c r="G23" s="573">
        <v>320.30743863999999</v>
      </c>
      <c r="H23" s="574">
        <v>3.4774067799999999</v>
      </c>
      <c r="I23" s="574">
        <v>388.23633496000002</v>
      </c>
      <c r="J23" s="574">
        <v>391.71374173999999</v>
      </c>
    </row>
    <row r="24" spans="1:10" ht="15" x14ac:dyDescent="0.25">
      <c r="A24" s="556" t="s">
        <v>135</v>
      </c>
      <c r="B24" s="557" t="s">
        <v>84</v>
      </c>
      <c r="C24" s="557" t="s">
        <v>84</v>
      </c>
      <c r="D24" s="557" t="s">
        <v>84</v>
      </c>
      <c r="E24" s="557">
        <v>19.27638962</v>
      </c>
      <c r="F24" s="557">
        <v>510.76634669999999</v>
      </c>
      <c r="G24" s="557">
        <v>2049.27107656</v>
      </c>
      <c r="H24" s="354">
        <v>19.27638962</v>
      </c>
      <c r="I24" s="354">
        <v>2560.0374232600002</v>
      </c>
      <c r="J24" s="354">
        <v>2579.3138128800001</v>
      </c>
    </row>
    <row r="25" spans="1:10" ht="15" x14ac:dyDescent="0.25">
      <c r="A25" s="575" t="s">
        <v>136</v>
      </c>
      <c r="B25" s="576" t="s">
        <v>84</v>
      </c>
      <c r="C25" s="576" t="s">
        <v>84</v>
      </c>
      <c r="D25" s="576" t="s">
        <v>84</v>
      </c>
      <c r="E25" s="576">
        <v>11.969950649999999</v>
      </c>
      <c r="F25" s="576">
        <v>264.56442920000001</v>
      </c>
      <c r="G25" s="576">
        <v>1098.4922926700001</v>
      </c>
      <c r="H25" s="577">
        <v>11.969950649999999</v>
      </c>
      <c r="I25" s="577">
        <v>1363.05672187</v>
      </c>
      <c r="J25" s="577">
        <v>1375.0266725199999</v>
      </c>
    </row>
    <row r="26" spans="1:10" ht="15" x14ac:dyDescent="0.25">
      <c r="A26" s="556" t="s">
        <v>137</v>
      </c>
      <c r="B26" s="557" t="s">
        <v>84</v>
      </c>
      <c r="C26" s="557" t="s">
        <v>84</v>
      </c>
      <c r="D26" s="557" t="s">
        <v>84</v>
      </c>
      <c r="E26" s="557">
        <v>27.163623489999999</v>
      </c>
      <c r="F26" s="557">
        <v>949.50915877</v>
      </c>
      <c r="G26" s="557">
        <v>4044.3763957599999</v>
      </c>
      <c r="H26" s="354">
        <v>27.163623489999999</v>
      </c>
      <c r="I26" s="354">
        <v>4993.8855545300003</v>
      </c>
      <c r="J26" s="354">
        <v>5021.04917802</v>
      </c>
    </row>
    <row r="27" spans="1:10" ht="14.25" x14ac:dyDescent="0.2">
      <c r="A27" s="569" t="s">
        <v>138</v>
      </c>
      <c r="B27" s="570" t="s">
        <v>84</v>
      </c>
      <c r="C27" s="570" t="s">
        <v>84</v>
      </c>
      <c r="D27" s="570" t="s">
        <v>84</v>
      </c>
      <c r="E27" s="570">
        <v>22.83476271</v>
      </c>
      <c r="F27" s="570">
        <v>705.35601570999995</v>
      </c>
      <c r="G27" s="570">
        <v>2764.2433614500001</v>
      </c>
      <c r="H27" s="571">
        <v>22.83476271</v>
      </c>
      <c r="I27" s="571">
        <v>3469.5993771600001</v>
      </c>
      <c r="J27" s="571">
        <v>3492.4341398699999</v>
      </c>
    </row>
    <row r="28" spans="1:10" ht="14.25" x14ac:dyDescent="0.2">
      <c r="A28" s="548" t="s">
        <v>139</v>
      </c>
      <c r="B28" s="549" t="s">
        <v>84</v>
      </c>
      <c r="C28" s="549" t="s">
        <v>84</v>
      </c>
      <c r="D28" s="549" t="s">
        <v>84</v>
      </c>
      <c r="E28" s="549">
        <v>3.88698743</v>
      </c>
      <c r="F28" s="549">
        <v>155.09062025</v>
      </c>
      <c r="G28" s="549">
        <v>930.47011383999995</v>
      </c>
      <c r="H28" s="370">
        <v>3.88698743</v>
      </c>
      <c r="I28" s="370">
        <v>1085.5607340900001</v>
      </c>
      <c r="J28" s="370">
        <v>1089.44772152</v>
      </c>
    </row>
    <row r="29" spans="1:10" ht="14.25" x14ac:dyDescent="0.2">
      <c r="A29" s="569" t="s">
        <v>140</v>
      </c>
      <c r="B29" s="570" t="s">
        <v>84</v>
      </c>
      <c r="C29" s="570" t="s">
        <v>84</v>
      </c>
      <c r="D29" s="570" t="s">
        <v>84</v>
      </c>
      <c r="E29" s="570">
        <v>0.44187335</v>
      </c>
      <c r="F29" s="570">
        <v>89.062522810000004</v>
      </c>
      <c r="G29" s="570">
        <v>349.66292047000002</v>
      </c>
      <c r="H29" s="571">
        <v>0.44187335</v>
      </c>
      <c r="I29" s="571">
        <v>438.72544327999998</v>
      </c>
      <c r="J29" s="571">
        <v>439.16731663000002</v>
      </c>
    </row>
    <row r="30" spans="1:10" ht="15" x14ac:dyDescent="0.25">
      <c r="A30" s="556" t="s">
        <v>141</v>
      </c>
      <c r="B30" s="557" t="s">
        <v>84</v>
      </c>
      <c r="C30" s="557" t="s">
        <v>84</v>
      </c>
      <c r="D30" s="557" t="s">
        <v>84</v>
      </c>
      <c r="E30" s="557">
        <v>10.95319639</v>
      </c>
      <c r="F30" s="557">
        <v>403.43135810000001</v>
      </c>
      <c r="G30" s="557">
        <v>1508.5897257199999</v>
      </c>
      <c r="H30" s="354">
        <v>10.95319639</v>
      </c>
      <c r="I30" s="354">
        <v>1912.0210838200001</v>
      </c>
      <c r="J30" s="354">
        <v>1922.97428021</v>
      </c>
    </row>
    <row r="31" spans="1:10" ht="14.25" x14ac:dyDescent="0.2">
      <c r="A31" s="569" t="s">
        <v>142</v>
      </c>
      <c r="B31" s="570" t="s">
        <v>84</v>
      </c>
      <c r="C31" s="570" t="s">
        <v>84</v>
      </c>
      <c r="D31" s="570" t="s">
        <v>84</v>
      </c>
      <c r="E31" s="570">
        <v>3.80989479</v>
      </c>
      <c r="F31" s="570">
        <v>84.476496030000007</v>
      </c>
      <c r="G31" s="570">
        <v>371.55803496999999</v>
      </c>
      <c r="H31" s="571">
        <v>3.80989479</v>
      </c>
      <c r="I31" s="571">
        <v>456.03453100000002</v>
      </c>
      <c r="J31" s="571">
        <v>459.84442579</v>
      </c>
    </row>
    <row r="32" spans="1:10" ht="14.25" x14ac:dyDescent="0.2">
      <c r="A32" s="548" t="s">
        <v>143</v>
      </c>
      <c r="B32" s="549" t="s">
        <v>84</v>
      </c>
      <c r="C32" s="549" t="s">
        <v>84</v>
      </c>
      <c r="D32" s="549" t="s">
        <v>84</v>
      </c>
      <c r="E32" s="549">
        <v>4.5456443699999998</v>
      </c>
      <c r="F32" s="549">
        <v>220.60816384</v>
      </c>
      <c r="G32" s="549">
        <v>755.88616639999998</v>
      </c>
      <c r="H32" s="370">
        <v>4.5456443699999998</v>
      </c>
      <c r="I32" s="370">
        <v>976.49433023999995</v>
      </c>
      <c r="J32" s="370">
        <v>981.03997460999994</v>
      </c>
    </row>
    <row r="33" spans="1:10" ht="14.25" x14ac:dyDescent="0.2">
      <c r="A33" s="572" t="s">
        <v>144</v>
      </c>
      <c r="B33" s="573" t="s">
        <v>84</v>
      </c>
      <c r="C33" s="573" t="s">
        <v>84</v>
      </c>
      <c r="D33" s="573" t="s">
        <v>84</v>
      </c>
      <c r="E33" s="573">
        <v>2.5976572299999998</v>
      </c>
      <c r="F33" s="573">
        <v>98.346698230000001</v>
      </c>
      <c r="G33" s="573">
        <v>381.14552435000002</v>
      </c>
      <c r="H33" s="574">
        <v>2.5976572299999998</v>
      </c>
      <c r="I33" s="574">
        <v>479.49222257999998</v>
      </c>
      <c r="J33" s="574">
        <v>482.08987981000001</v>
      </c>
    </row>
    <row r="34" spans="1:10" ht="15" x14ac:dyDescent="0.25">
      <c r="A34" s="561" t="s">
        <v>145</v>
      </c>
      <c r="B34" s="557" t="s">
        <v>84</v>
      </c>
      <c r="C34" s="557" t="s">
        <v>84</v>
      </c>
      <c r="D34" s="557" t="s">
        <v>84</v>
      </c>
      <c r="E34" s="557">
        <v>117.01202652000001</v>
      </c>
      <c r="F34" s="557">
        <v>3016.87770727</v>
      </c>
      <c r="G34" s="557">
        <v>12528.267634080001</v>
      </c>
      <c r="H34" s="354">
        <v>117.01202652000001</v>
      </c>
      <c r="I34" s="354">
        <v>15545.14534135</v>
      </c>
      <c r="J34" s="354">
        <v>15662.157367870001</v>
      </c>
    </row>
    <row r="35" spans="1:10" ht="15" x14ac:dyDescent="0.25">
      <c r="A35" s="578" t="s">
        <v>146</v>
      </c>
      <c r="B35" s="579" t="s">
        <v>84</v>
      </c>
      <c r="C35" s="579" t="s">
        <v>84</v>
      </c>
      <c r="D35" s="579" t="s">
        <v>84</v>
      </c>
      <c r="E35" s="579">
        <v>120.07798904000001</v>
      </c>
      <c r="F35" s="579">
        <v>2981.5662533</v>
      </c>
      <c r="G35" s="579">
        <v>12041.7520406</v>
      </c>
      <c r="H35" s="580">
        <v>120.07798904000001</v>
      </c>
      <c r="I35" s="580">
        <v>15023.3182939</v>
      </c>
      <c r="J35" s="580">
        <v>15143.396282940001</v>
      </c>
    </row>
    <row r="36" spans="1:10" ht="15" x14ac:dyDescent="0.25">
      <c r="A36" s="558" t="s">
        <v>147</v>
      </c>
      <c r="B36" s="559" t="s">
        <v>84</v>
      </c>
      <c r="C36" s="559" t="s">
        <v>84</v>
      </c>
      <c r="D36" s="559" t="s">
        <v>84</v>
      </c>
      <c r="E36" s="559">
        <v>3.0659625199999998</v>
      </c>
      <c r="F36" s="559">
        <v>-35.311453970000002</v>
      </c>
      <c r="G36" s="559">
        <v>-486.51559348000001</v>
      </c>
      <c r="H36" s="560">
        <v>3.0659625199999998</v>
      </c>
      <c r="I36" s="560">
        <v>-521.82704745000001</v>
      </c>
      <c r="J36" s="560">
        <v>-518.76108493000004</v>
      </c>
    </row>
    <row r="37" spans="1:10" ht="14.25" x14ac:dyDescent="0.2">
      <c r="A37" s="569" t="s">
        <v>148</v>
      </c>
      <c r="B37" s="570" t="s">
        <v>84</v>
      </c>
      <c r="C37" s="570" t="s">
        <v>84</v>
      </c>
      <c r="D37" s="570" t="s">
        <v>84</v>
      </c>
      <c r="E37" s="570">
        <v>7.3064389700000003</v>
      </c>
      <c r="F37" s="570">
        <v>246.20191750000001</v>
      </c>
      <c r="G37" s="570">
        <v>950.77878389</v>
      </c>
      <c r="H37" s="571">
        <v>7.3064389700000003</v>
      </c>
      <c r="I37" s="571">
        <v>1196.9807013899999</v>
      </c>
      <c r="J37" s="571">
        <v>1204.28714036</v>
      </c>
    </row>
    <row r="38" spans="1:10" ht="14.25" x14ac:dyDescent="0.2">
      <c r="A38" s="548" t="s">
        <v>149</v>
      </c>
      <c r="B38" s="549" t="s">
        <v>84</v>
      </c>
      <c r="C38" s="549" t="s">
        <v>84</v>
      </c>
      <c r="D38" s="549" t="s">
        <v>84</v>
      </c>
      <c r="E38" s="549">
        <v>3.95336417</v>
      </c>
      <c r="F38" s="549">
        <v>339.67086201000001</v>
      </c>
      <c r="G38" s="549">
        <v>1721.8460245000001</v>
      </c>
      <c r="H38" s="370">
        <v>3.95336417</v>
      </c>
      <c r="I38" s="370">
        <v>2061.5168865099999</v>
      </c>
      <c r="J38" s="370">
        <v>2065.4702506799999</v>
      </c>
    </row>
    <row r="39" spans="1:10" ht="14.25" x14ac:dyDescent="0.2">
      <c r="A39" s="572" t="s">
        <v>150</v>
      </c>
      <c r="B39" s="573" t="s">
        <v>84</v>
      </c>
      <c r="C39" s="573" t="s">
        <v>84</v>
      </c>
      <c r="D39" s="573" t="s">
        <v>84</v>
      </c>
      <c r="E39" s="573">
        <v>-3.3530747999999999</v>
      </c>
      <c r="F39" s="573">
        <v>93.46894451</v>
      </c>
      <c r="G39" s="573">
        <v>771.06724061</v>
      </c>
      <c r="H39" s="574">
        <v>-3.3530747999999999</v>
      </c>
      <c r="I39" s="574">
        <v>864.53618512000003</v>
      </c>
      <c r="J39" s="574">
        <v>861.18311031999997</v>
      </c>
    </row>
    <row r="40" spans="1:10" ht="15" x14ac:dyDescent="0.25">
      <c r="A40" s="561" t="s">
        <v>151</v>
      </c>
      <c r="B40" s="557" t="s">
        <v>84</v>
      </c>
      <c r="C40" s="557" t="s">
        <v>84</v>
      </c>
      <c r="D40" s="557" t="s">
        <v>84</v>
      </c>
      <c r="E40" s="557">
        <v>124.31846548999999</v>
      </c>
      <c r="F40" s="557">
        <v>3263.07962477</v>
      </c>
      <c r="G40" s="557">
        <v>13479.046417969999</v>
      </c>
      <c r="H40" s="354">
        <v>124.31846548999999</v>
      </c>
      <c r="I40" s="354">
        <v>16742.126042740001</v>
      </c>
      <c r="J40" s="354">
        <v>16866.444508230001</v>
      </c>
    </row>
    <row r="41" spans="1:10" ht="15" x14ac:dyDescent="0.25">
      <c r="A41" s="578" t="s">
        <v>152</v>
      </c>
      <c r="B41" s="579" t="s">
        <v>84</v>
      </c>
      <c r="C41" s="579" t="s">
        <v>84</v>
      </c>
      <c r="D41" s="579" t="s">
        <v>84</v>
      </c>
      <c r="E41" s="579">
        <v>124.03135321000001</v>
      </c>
      <c r="F41" s="579">
        <v>3321.2371153099998</v>
      </c>
      <c r="G41" s="579">
        <v>13763.598065100001</v>
      </c>
      <c r="H41" s="580">
        <v>124.03135321000001</v>
      </c>
      <c r="I41" s="580">
        <v>17084.835180409998</v>
      </c>
      <c r="J41" s="580">
        <v>17208.866533619999</v>
      </c>
    </row>
    <row r="42" spans="1:10" ht="14.25" x14ac:dyDescent="0.2">
      <c r="A42" s="553" t="s">
        <v>153</v>
      </c>
      <c r="B42" s="554" t="s">
        <v>84</v>
      </c>
      <c r="C42" s="554" t="s">
        <v>84</v>
      </c>
      <c r="D42" s="554" t="s">
        <v>84</v>
      </c>
      <c r="E42" s="554">
        <v>-0.28711228</v>
      </c>
      <c r="F42" s="554">
        <v>58.157490539999998</v>
      </c>
      <c r="G42" s="554">
        <v>284.55164712999999</v>
      </c>
      <c r="H42" s="555">
        <v>-0.28711228</v>
      </c>
      <c r="I42" s="555">
        <v>342.70913767000002</v>
      </c>
      <c r="J42" s="555">
        <v>342.42202538999999</v>
      </c>
    </row>
    <row r="43" spans="1:10" s="441" customFormat="1" ht="15" x14ac:dyDescent="0.25">
      <c r="A43" s="581" t="s">
        <v>262</v>
      </c>
      <c r="B43" s="576" t="s">
        <v>84</v>
      </c>
      <c r="C43" s="576" t="s">
        <v>84</v>
      </c>
      <c r="D43" s="576" t="s">
        <v>84</v>
      </c>
      <c r="E43" s="576">
        <v>96.679174790000005</v>
      </c>
      <c r="F43" s="576">
        <v>2776.8133233899998</v>
      </c>
      <c r="G43" s="576">
        <v>11509.820105790001</v>
      </c>
      <c r="H43" s="577">
        <v>96.679174790000005</v>
      </c>
      <c r="I43" s="577">
        <v>14286.633429179999</v>
      </c>
      <c r="J43" s="577">
        <v>14383.31260397</v>
      </c>
    </row>
    <row r="44" spans="1:10" ht="14.25" x14ac:dyDescent="0.2">
      <c r="A44" s="562" t="s">
        <v>154</v>
      </c>
      <c r="B44" s="549"/>
      <c r="C44" s="549"/>
      <c r="D44" s="549"/>
      <c r="E44" s="549"/>
      <c r="F44" s="549"/>
      <c r="G44" s="549"/>
      <c r="H44" s="563"/>
      <c r="I44" s="563"/>
      <c r="J44" s="563"/>
    </row>
    <row r="45" spans="1:10" ht="14.25" x14ac:dyDescent="0.2">
      <c r="A45" s="582" t="s">
        <v>155</v>
      </c>
      <c r="B45" s="583" t="s">
        <v>84</v>
      </c>
      <c r="C45" s="583" t="s">
        <v>84</v>
      </c>
      <c r="D45" s="583" t="s">
        <v>84</v>
      </c>
      <c r="E45" s="583">
        <v>0.17664537199999999</v>
      </c>
      <c r="F45" s="583">
        <v>0.19811467099999999</v>
      </c>
      <c r="G45" s="583">
        <v>0.19455421000000001</v>
      </c>
      <c r="H45" s="584">
        <v>0.17664537199999999</v>
      </c>
      <c r="I45" s="584">
        <v>0.19525432000000001</v>
      </c>
      <c r="J45" s="584">
        <v>0.19510071700000001</v>
      </c>
    </row>
    <row r="46" spans="1:10" ht="14.25" x14ac:dyDescent="0.2">
      <c r="A46" s="564" t="s">
        <v>156</v>
      </c>
      <c r="B46" s="565" t="s">
        <v>84</v>
      </c>
      <c r="C46" s="565" t="s">
        <v>84</v>
      </c>
      <c r="D46" s="565" t="s">
        <v>84</v>
      </c>
      <c r="E46" s="565">
        <v>0.10969047799999999</v>
      </c>
      <c r="F46" s="565">
        <v>0.102618536</v>
      </c>
      <c r="G46" s="565">
        <v>0.104288936</v>
      </c>
      <c r="H46" s="566">
        <v>0.10969047799999999</v>
      </c>
      <c r="I46" s="566">
        <v>0.103960478</v>
      </c>
      <c r="J46" s="566">
        <v>0.104007775</v>
      </c>
    </row>
    <row r="47" spans="1:10" ht="14.25" x14ac:dyDescent="0.2">
      <c r="A47" s="582" t="s">
        <v>157</v>
      </c>
      <c r="B47" s="583" t="s">
        <v>84</v>
      </c>
      <c r="C47" s="583" t="s">
        <v>84</v>
      </c>
      <c r="D47" s="583" t="s">
        <v>84</v>
      </c>
      <c r="E47" s="583">
        <v>0.88595059300000001</v>
      </c>
      <c r="F47" s="583">
        <v>1.0770628520000001</v>
      </c>
      <c r="G47" s="583">
        <v>1.0927221819999999</v>
      </c>
      <c r="H47" s="584">
        <v>0.88595059300000001</v>
      </c>
      <c r="I47" s="584">
        <v>1.0896430159999999</v>
      </c>
      <c r="J47" s="584">
        <v>1.087961685</v>
      </c>
    </row>
    <row r="48" spans="1:10" ht="14.25" x14ac:dyDescent="0.2">
      <c r="A48" s="533" t="s">
        <v>627</v>
      </c>
      <c r="B48" s="567" t="s">
        <v>84</v>
      </c>
      <c r="C48" s="567" t="s">
        <v>84</v>
      </c>
      <c r="D48" s="567" t="s">
        <v>84</v>
      </c>
      <c r="E48" s="567">
        <v>5.0154192100000001</v>
      </c>
      <c r="F48" s="567">
        <v>5.4365628069999996</v>
      </c>
      <c r="G48" s="567">
        <v>5.6165434809999999</v>
      </c>
      <c r="H48" s="568">
        <v>5.0154192100000001</v>
      </c>
      <c r="I48" s="568">
        <v>5.580634603</v>
      </c>
      <c r="J48" s="568">
        <v>5.5764104899999998</v>
      </c>
    </row>
    <row r="49" spans="1:10" ht="14.25" x14ac:dyDescent="0.2">
      <c r="A49" s="585" t="s">
        <v>286</v>
      </c>
      <c r="B49" s="586" t="s">
        <v>84</v>
      </c>
      <c r="C49" s="586" t="s">
        <v>84</v>
      </c>
      <c r="D49" s="586" t="s">
        <v>84</v>
      </c>
      <c r="E49" s="586">
        <v>0.46512815000000002</v>
      </c>
      <c r="F49" s="586">
        <v>0.43064114799999997</v>
      </c>
      <c r="G49" s="586">
        <v>0.33460637199999999</v>
      </c>
      <c r="H49" s="587">
        <v>0.46512815000000002</v>
      </c>
      <c r="I49" s="587">
        <v>0.35342301399999998</v>
      </c>
      <c r="J49" s="587">
        <v>0.35436619800000002</v>
      </c>
    </row>
    <row r="50" spans="1:10" ht="14.25" x14ac:dyDescent="0.2">
      <c r="A50" s="533" t="s">
        <v>287</v>
      </c>
      <c r="B50" s="349" t="s">
        <v>84</v>
      </c>
      <c r="C50" s="349" t="s">
        <v>84</v>
      </c>
      <c r="D50" s="349" t="s">
        <v>84</v>
      </c>
      <c r="E50" s="349">
        <v>0.89030952200000002</v>
      </c>
      <c r="F50" s="349">
        <v>0.89738146399999996</v>
      </c>
      <c r="G50" s="349">
        <v>0.895711064</v>
      </c>
      <c r="H50" s="350">
        <v>0.89030952200000002</v>
      </c>
      <c r="I50" s="350">
        <v>0.89603952200000003</v>
      </c>
      <c r="J50" s="350">
        <v>0.89599222499999998</v>
      </c>
    </row>
    <row r="51" spans="1:10" ht="14.25" x14ac:dyDescent="0.2">
      <c r="A51" s="588" t="s">
        <v>591</v>
      </c>
      <c r="B51" s="589" t="s">
        <v>84</v>
      </c>
      <c r="C51" s="589" t="s">
        <v>84</v>
      </c>
      <c r="D51" s="589" t="s">
        <v>84</v>
      </c>
      <c r="E51" s="589">
        <v>0.21030595099999999</v>
      </c>
      <c r="F51" s="589">
        <v>0.28459167000000002</v>
      </c>
      <c r="G51" s="589">
        <v>0.26898327799999999</v>
      </c>
      <c r="H51" s="590">
        <v>0.21030595099999999</v>
      </c>
      <c r="I51" s="590">
        <v>0.27205242800000001</v>
      </c>
      <c r="J51" s="590">
        <v>0.27154275700000002</v>
      </c>
    </row>
    <row r="52" spans="1:10" x14ac:dyDescent="0.2">
      <c r="A52" s="217" t="s">
        <v>508</v>
      </c>
    </row>
    <row r="53" spans="1:10" x14ac:dyDescent="0.2">
      <c r="A53" s="217" t="s">
        <v>390</v>
      </c>
    </row>
    <row r="54" spans="1:10" x14ac:dyDescent="0.2">
      <c r="A54" s="242" t="s">
        <v>224</v>
      </c>
    </row>
    <row r="55" spans="1:10" x14ac:dyDescent="0.2">
      <c r="A55" s="444" t="s">
        <v>732</v>
      </c>
    </row>
    <row r="56" spans="1:10" x14ac:dyDescent="0.2">
      <c r="A56" s="445" t="s">
        <v>708</v>
      </c>
      <c r="B56" s="443"/>
      <c r="D56" s="446"/>
    </row>
    <row r="58" spans="1:10" ht="21" x14ac:dyDescent="0.25">
      <c r="A58" s="436" t="s">
        <v>728</v>
      </c>
    </row>
    <row r="59" spans="1:10" ht="13.5" thickBot="1" x14ac:dyDescent="0.25">
      <c r="J59" s="437" t="s">
        <v>81</v>
      </c>
    </row>
    <row r="60" spans="1:10" x14ac:dyDescent="0.2">
      <c r="A60" s="438" t="s">
        <v>706</v>
      </c>
      <c r="B60" s="482" t="s">
        <v>34</v>
      </c>
      <c r="C60" s="482" t="s">
        <v>533</v>
      </c>
      <c r="D60" s="482" t="s">
        <v>535</v>
      </c>
      <c r="E60" s="482" t="s">
        <v>97</v>
      </c>
      <c r="F60" s="482" t="s">
        <v>278</v>
      </c>
      <c r="G60" s="483">
        <v>300000</v>
      </c>
      <c r="H60" s="484" t="s">
        <v>294</v>
      </c>
      <c r="I60" s="484" t="s">
        <v>294</v>
      </c>
      <c r="J60" s="484" t="s">
        <v>61</v>
      </c>
    </row>
    <row r="61" spans="1:10" x14ac:dyDescent="0.2">
      <c r="A61" s="439" t="s">
        <v>158</v>
      </c>
      <c r="B61" s="485" t="s">
        <v>532</v>
      </c>
      <c r="C61" s="485" t="s">
        <v>35</v>
      </c>
      <c r="D61" s="485" t="s">
        <v>35</v>
      </c>
      <c r="E61" s="485" t="s">
        <v>35</v>
      </c>
      <c r="F61" s="485" t="s">
        <v>35</v>
      </c>
      <c r="G61" s="485" t="s">
        <v>36</v>
      </c>
      <c r="H61" s="486" t="s">
        <v>292</v>
      </c>
      <c r="I61" s="486" t="s">
        <v>293</v>
      </c>
      <c r="J61" s="486" t="s">
        <v>111</v>
      </c>
    </row>
    <row r="62" spans="1:10" ht="13.5" thickBot="1" x14ac:dyDescent="0.25">
      <c r="A62" s="440" t="s">
        <v>65</v>
      </c>
      <c r="B62" s="487" t="s">
        <v>36</v>
      </c>
      <c r="C62" s="487" t="s">
        <v>534</v>
      </c>
      <c r="D62" s="487" t="s">
        <v>99</v>
      </c>
      <c r="E62" s="487" t="s">
        <v>100</v>
      </c>
      <c r="F62" s="487" t="s">
        <v>279</v>
      </c>
      <c r="G62" s="487" t="s">
        <v>101</v>
      </c>
      <c r="H62" s="488" t="s">
        <v>100</v>
      </c>
      <c r="I62" s="488" t="s">
        <v>101</v>
      </c>
      <c r="J62" s="488" t="s">
        <v>276</v>
      </c>
    </row>
    <row r="63" spans="1:10" x14ac:dyDescent="0.2">
      <c r="A63" s="447" t="s">
        <v>159</v>
      </c>
      <c r="B63" s="425"/>
      <c r="C63" s="425"/>
      <c r="D63" s="425"/>
      <c r="E63" s="425"/>
      <c r="F63" s="425"/>
      <c r="G63" s="425"/>
      <c r="H63" s="425"/>
      <c r="I63" s="425"/>
      <c r="J63" s="425"/>
    </row>
    <row r="64" spans="1:10" ht="15" x14ac:dyDescent="0.25">
      <c r="A64" s="448" t="s">
        <v>120</v>
      </c>
      <c r="B64" s="426" t="s">
        <v>84</v>
      </c>
      <c r="C64" s="426" t="s">
        <v>84</v>
      </c>
      <c r="D64" s="426" t="s">
        <v>84</v>
      </c>
      <c r="E64" s="426">
        <f t="shared" ref="E64:J69" si="0">E7/E$7</f>
        <v>1</v>
      </c>
      <c r="F64" s="426">
        <f t="shared" si="0"/>
        <v>1</v>
      </c>
      <c r="G64" s="426">
        <f t="shared" si="0"/>
        <v>1</v>
      </c>
      <c r="H64" s="449">
        <f t="shared" si="0"/>
        <v>1</v>
      </c>
      <c r="I64" s="449">
        <f t="shared" si="0"/>
        <v>1</v>
      </c>
      <c r="J64" s="449">
        <f t="shared" si="0"/>
        <v>1</v>
      </c>
    </row>
    <row r="65" spans="1:11" ht="14.25" x14ac:dyDescent="0.2">
      <c r="A65" s="450" t="s">
        <v>121</v>
      </c>
      <c r="B65" s="427" t="s">
        <v>84</v>
      </c>
      <c r="C65" s="427" t="s">
        <v>84</v>
      </c>
      <c r="D65" s="427" t="s">
        <v>84</v>
      </c>
      <c r="E65" s="427">
        <f t="shared" si="0"/>
        <v>0.37311622666021693</v>
      </c>
      <c r="F65" s="427">
        <f t="shared" si="0"/>
        <v>0.24400589639230449</v>
      </c>
      <c r="G65" s="427">
        <f t="shared" si="0"/>
        <v>0.23901383558301523</v>
      </c>
      <c r="H65" s="442">
        <f t="shared" si="0"/>
        <v>0.37311622666021693</v>
      </c>
      <c r="I65" s="442">
        <f t="shared" si="0"/>
        <v>0.23999195854821945</v>
      </c>
      <c r="J65" s="442">
        <f t="shared" si="0"/>
        <v>0.24111599588352342</v>
      </c>
      <c r="K65" s="451"/>
    </row>
    <row r="66" spans="1:11" ht="14.25" x14ac:dyDescent="0.2">
      <c r="A66" s="452" t="s">
        <v>122</v>
      </c>
      <c r="B66" s="428" t="s">
        <v>84</v>
      </c>
      <c r="C66" s="428" t="s">
        <v>84</v>
      </c>
      <c r="D66" s="428" t="s">
        <v>84</v>
      </c>
      <c r="E66" s="428">
        <f t="shared" si="0"/>
        <v>0.46512814997998519</v>
      </c>
      <c r="F66" s="428">
        <f t="shared" si="0"/>
        <v>0.4306411482683925</v>
      </c>
      <c r="G66" s="428">
        <f t="shared" si="0"/>
        <v>0.33460637206637961</v>
      </c>
      <c r="H66" s="453">
        <f t="shared" si="0"/>
        <v>0.46512814997998519</v>
      </c>
      <c r="I66" s="453">
        <f t="shared" si="0"/>
        <v>0.35342301386021369</v>
      </c>
      <c r="J66" s="453">
        <f t="shared" si="0"/>
        <v>0.35436619833983241</v>
      </c>
    </row>
    <row r="67" spans="1:11" ht="14.25" x14ac:dyDescent="0.2">
      <c r="A67" s="450" t="s">
        <v>123</v>
      </c>
      <c r="B67" s="427" t="s">
        <v>84</v>
      </c>
      <c r="C67" s="427" t="s">
        <v>84</v>
      </c>
      <c r="D67" s="427" t="s">
        <v>84</v>
      </c>
      <c r="E67" s="427">
        <f t="shared" si="0"/>
        <v>2.704486176775623E-2</v>
      </c>
      <c r="F67" s="427">
        <f t="shared" si="0"/>
        <v>2.5407485824485057E-2</v>
      </c>
      <c r="G67" s="427">
        <f t="shared" si="0"/>
        <v>2.5305026589722342E-2</v>
      </c>
      <c r="H67" s="442">
        <f t="shared" si="0"/>
        <v>2.704486176775623E-2</v>
      </c>
      <c r="I67" s="442">
        <f t="shared" si="0"/>
        <v>2.532510201234784E-2</v>
      </c>
      <c r="J67" s="442">
        <f t="shared" si="0"/>
        <v>2.533962283713995E-2</v>
      </c>
    </row>
    <row r="68" spans="1:11" ht="14.25" x14ac:dyDescent="0.2">
      <c r="A68" s="452" t="s">
        <v>124</v>
      </c>
      <c r="B68" s="428" t="s">
        <v>84</v>
      </c>
      <c r="C68" s="428" t="s">
        <v>84</v>
      </c>
      <c r="D68" s="428" t="s">
        <v>84</v>
      </c>
      <c r="E68" s="428">
        <f t="shared" si="0"/>
        <v>0.11867662273796564</v>
      </c>
      <c r="F68" s="428">
        <f t="shared" si="0"/>
        <v>0.24830996388740892</v>
      </c>
      <c r="G68" s="428">
        <f t="shared" si="0"/>
        <v>0.36676232348968213</v>
      </c>
      <c r="H68" s="453">
        <f t="shared" si="0"/>
        <v>0.11867662273796564</v>
      </c>
      <c r="I68" s="453">
        <f t="shared" si="0"/>
        <v>0.34355327663792645</v>
      </c>
      <c r="J68" s="453">
        <f t="shared" si="0"/>
        <v>0.34165452625674769</v>
      </c>
    </row>
    <row r="69" spans="1:11" ht="14.25" x14ac:dyDescent="0.2">
      <c r="A69" s="454" t="s">
        <v>125</v>
      </c>
      <c r="B69" s="429" t="s">
        <v>84</v>
      </c>
      <c r="C69" s="429" t="s">
        <v>84</v>
      </c>
      <c r="D69" s="429" t="s">
        <v>84</v>
      </c>
      <c r="E69" s="429">
        <f t="shared" si="0"/>
        <v>1.603413885407597E-2</v>
      </c>
      <c r="F69" s="429">
        <f t="shared" si="0"/>
        <v>5.1635505627408942E-2</v>
      </c>
      <c r="G69" s="429">
        <f t="shared" si="0"/>
        <v>3.4312442271200651E-2</v>
      </c>
      <c r="H69" s="455">
        <f t="shared" si="0"/>
        <v>1.603413885407597E-2</v>
      </c>
      <c r="I69" s="455">
        <f t="shared" si="0"/>
        <v>3.770664894129265E-2</v>
      </c>
      <c r="J69" s="455">
        <f t="shared" si="0"/>
        <v>3.7523656682756514E-2</v>
      </c>
    </row>
    <row r="70" spans="1:11" ht="15" x14ac:dyDescent="0.25">
      <c r="A70" s="456" t="s">
        <v>126</v>
      </c>
      <c r="B70" s="430" t="s">
        <v>84</v>
      </c>
      <c r="C70" s="430" t="s">
        <v>84</v>
      </c>
      <c r="D70" s="430" t="s">
        <v>84</v>
      </c>
      <c r="E70" s="430">
        <f t="shared" ref="E70:J72" si="1">E13/E$13</f>
        <v>1</v>
      </c>
      <c r="F70" s="430">
        <f t="shared" si="1"/>
        <v>1</v>
      </c>
      <c r="G70" s="430">
        <f t="shared" si="1"/>
        <v>1</v>
      </c>
      <c r="H70" s="457">
        <f t="shared" si="1"/>
        <v>1</v>
      </c>
      <c r="I70" s="457">
        <f t="shared" si="1"/>
        <v>1</v>
      </c>
      <c r="J70" s="457">
        <f t="shared" si="1"/>
        <v>1</v>
      </c>
    </row>
    <row r="71" spans="1:11" ht="14.25" x14ac:dyDescent="0.2">
      <c r="A71" s="450" t="s">
        <v>63</v>
      </c>
      <c r="B71" s="427" t="s">
        <v>84</v>
      </c>
      <c r="C71" s="427" t="s">
        <v>84</v>
      </c>
      <c r="D71" s="427" t="s">
        <v>84</v>
      </c>
      <c r="E71" s="427">
        <f t="shared" si="1"/>
        <v>0.5476581196509609</v>
      </c>
      <c r="F71" s="427">
        <f t="shared" si="1"/>
        <v>0.60170112458745484</v>
      </c>
      <c r="G71" s="427">
        <f t="shared" si="1"/>
        <v>0.51330331782432015</v>
      </c>
      <c r="H71" s="442">
        <f t="shared" si="1"/>
        <v>0.5476581196509609</v>
      </c>
      <c r="I71" s="442">
        <f t="shared" si="1"/>
        <v>0.53068538663288722</v>
      </c>
      <c r="J71" s="442">
        <f t="shared" si="1"/>
        <v>0.53082548397402485</v>
      </c>
    </row>
    <row r="72" spans="1:11" ht="14.25" x14ac:dyDescent="0.2">
      <c r="A72" s="452" t="s">
        <v>127</v>
      </c>
      <c r="B72" s="428" t="s">
        <v>84</v>
      </c>
      <c r="C72" s="428" t="s">
        <v>84</v>
      </c>
      <c r="D72" s="428" t="s">
        <v>84</v>
      </c>
      <c r="E72" s="428">
        <f t="shared" si="1"/>
        <v>0.41665359077316882</v>
      </c>
      <c r="F72" s="428">
        <f t="shared" si="1"/>
        <v>0.51290346639810691</v>
      </c>
      <c r="G72" s="428">
        <f t="shared" si="1"/>
        <v>0.37424128748602775</v>
      </c>
      <c r="H72" s="453">
        <f t="shared" si="1"/>
        <v>0.41665359077316882</v>
      </c>
      <c r="I72" s="453">
        <f t="shared" si="1"/>
        <v>0.40150707182221518</v>
      </c>
      <c r="J72" s="453">
        <f t="shared" si="1"/>
        <v>0.40163209511871439</v>
      </c>
    </row>
    <row r="73" spans="1:11" ht="14.25" x14ac:dyDescent="0.2">
      <c r="A73" s="591" t="s">
        <v>128</v>
      </c>
      <c r="B73" s="592" t="s">
        <v>84</v>
      </c>
      <c r="C73" s="592" t="s">
        <v>84</v>
      </c>
      <c r="D73" s="592" t="s">
        <v>84</v>
      </c>
      <c r="E73" s="592">
        <f t="shared" ref="E73:J80" si="2">E16/E$13</f>
        <v>0.1310045288777921</v>
      </c>
      <c r="F73" s="592">
        <f t="shared" si="2"/>
        <v>8.8797658189347956E-2</v>
      </c>
      <c r="G73" s="592">
        <f t="shared" si="2"/>
        <v>0.13906203033829231</v>
      </c>
      <c r="H73" s="593">
        <f t="shared" si="2"/>
        <v>0.1310045288777921</v>
      </c>
      <c r="I73" s="593">
        <f t="shared" si="2"/>
        <v>0.12917831481067202</v>
      </c>
      <c r="J73" s="593">
        <f t="shared" si="2"/>
        <v>0.12919338885531054</v>
      </c>
    </row>
    <row r="74" spans="1:11" ht="14.25" x14ac:dyDescent="0.2">
      <c r="A74" s="594" t="s">
        <v>129</v>
      </c>
      <c r="B74" s="595" t="s">
        <v>84</v>
      </c>
      <c r="C74" s="595" t="s">
        <v>84</v>
      </c>
      <c r="D74" s="595" t="s">
        <v>84</v>
      </c>
      <c r="E74" s="595">
        <f t="shared" si="2"/>
        <v>0.26142195148537584</v>
      </c>
      <c r="F74" s="595">
        <f t="shared" si="2"/>
        <v>0.24064218081260316</v>
      </c>
      <c r="G74" s="595">
        <f t="shared" si="2"/>
        <v>0.34209310387248609</v>
      </c>
      <c r="H74" s="596">
        <f t="shared" si="2"/>
        <v>0.26142195148537584</v>
      </c>
      <c r="I74" s="596">
        <f t="shared" si="2"/>
        <v>0.32214434055028396</v>
      </c>
      <c r="J74" s="596">
        <f t="shared" si="2"/>
        <v>0.32164312219926977</v>
      </c>
    </row>
    <row r="75" spans="1:11" ht="14.25" x14ac:dyDescent="0.2">
      <c r="A75" s="591" t="s">
        <v>130</v>
      </c>
      <c r="B75" s="592" t="s">
        <v>84</v>
      </c>
      <c r="C75" s="592" t="s">
        <v>84</v>
      </c>
      <c r="D75" s="592" t="s">
        <v>84</v>
      </c>
      <c r="E75" s="592">
        <f t="shared" si="2"/>
        <v>0.20229932597264824</v>
      </c>
      <c r="F75" s="592">
        <f t="shared" si="2"/>
        <v>0.17426349037688632</v>
      </c>
      <c r="G75" s="592">
        <f t="shared" si="2"/>
        <v>0.28460456953892033</v>
      </c>
      <c r="H75" s="593">
        <f t="shared" si="2"/>
        <v>0.20229932597264824</v>
      </c>
      <c r="I75" s="593">
        <f t="shared" si="2"/>
        <v>0.26290769378333445</v>
      </c>
      <c r="J75" s="593">
        <f t="shared" si="2"/>
        <v>0.26240741659333022</v>
      </c>
    </row>
    <row r="76" spans="1:11" ht="14.25" x14ac:dyDescent="0.2">
      <c r="A76" s="594" t="s">
        <v>131</v>
      </c>
      <c r="B76" s="595" t="s">
        <v>84</v>
      </c>
      <c r="C76" s="595" t="s">
        <v>84</v>
      </c>
      <c r="D76" s="595" t="s">
        <v>84</v>
      </c>
      <c r="E76" s="595">
        <f t="shared" si="2"/>
        <v>1.3967612885998001E-2</v>
      </c>
      <c r="F76" s="595">
        <f t="shared" si="2"/>
        <v>2.6493989056651439E-3</v>
      </c>
      <c r="G76" s="595">
        <f t="shared" si="2"/>
        <v>3.7806484671506434E-3</v>
      </c>
      <c r="H76" s="596">
        <f t="shared" si="2"/>
        <v>1.3967612885998001E-2</v>
      </c>
      <c r="I76" s="596">
        <f t="shared" si="2"/>
        <v>3.558205643765995E-3</v>
      </c>
      <c r="J76" s="596">
        <f t="shared" si="2"/>
        <v>3.6441275913924329E-3</v>
      </c>
    </row>
    <row r="77" spans="1:11" ht="14.25" x14ac:dyDescent="0.2">
      <c r="A77" s="688" t="s">
        <v>544</v>
      </c>
      <c r="B77" s="592" t="s">
        <v>84</v>
      </c>
      <c r="C77" s="592" t="s">
        <v>84</v>
      </c>
      <c r="D77" s="592" t="s">
        <v>84</v>
      </c>
      <c r="E77" s="592">
        <f t="shared" si="2"/>
        <v>4.5155012626729607E-2</v>
      </c>
      <c r="F77" s="592">
        <f t="shared" si="2"/>
        <v>6.3729291530051677E-2</v>
      </c>
      <c r="G77" s="592">
        <f t="shared" si="2"/>
        <v>5.3707885866415124E-2</v>
      </c>
      <c r="H77" s="593">
        <f t="shared" si="2"/>
        <v>4.5155012626729607E-2</v>
      </c>
      <c r="I77" s="593">
        <f t="shared" si="2"/>
        <v>5.5678441123183549E-2</v>
      </c>
      <c r="J77" s="593">
        <f t="shared" si="2"/>
        <v>5.5591578014547116E-2</v>
      </c>
    </row>
    <row r="78" spans="1:11" ht="14.25" x14ac:dyDescent="0.2">
      <c r="A78" s="594" t="s">
        <v>132</v>
      </c>
      <c r="B78" s="595" t="s">
        <v>84</v>
      </c>
      <c r="C78" s="595" t="s">
        <v>84</v>
      </c>
      <c r="D78" s="595" t="s">
        <v>84</v>
      </c>
      <c r="E78" s="595">
        <f t="shared" si="2"/>
        <v>4.5080409415100955E-2</v>
      </c>
      <c r="F78" s="595">
        <f t="shared" si="2"/>
        <v>2.8952787481746352E-2</v>
      </c>
      <c r="G78" s="595">
        <f t="shared" si="2"/>
        <v>2.4452014147370919E-2</v>
      </c>
      <c r="H78" s="596">
        <f t="shared" si="2"/>
        <v>4.5080409415100955E-2</v>
      </c>
      <c r="I78" s="596">
        <f t="shared" si="2"/>
        <v>2.5337021984720383E-2</v>
      </c>
      <c r="J78" s="596">
        <f t="shared" si="2"/>
        <v>2.5499989026098034E-2</v>
      </c>
    </row>
    <row r="79" spans="1:11" ht="14.25" x14ac:dyDescent="0.2">
      <c r="A79" s="591" t="s">
        <v>133</v>
      </c>
      <c r="B79" s="592" t="s">
        <v>84</v>
      </c>
      <c r="C79" s="592" t="s">
        <v>84</v>
      </c>
      <c r="D79" s="592" t="s">
        <v>84</v>
      </c>
      <c r="E79" s="592">
        <f t="shared" si="2"/>
        <v>0.11397318829178092</v>
      </c>
      <c r="F79" s="592">
        <f t="shared" si="2"/>
        <v>0.10235583027920997</v>
      </c>
      <c r="G79" s="592">
        <f t="shared" si="2"/>
        <v>8.9742136382407869E-2</v>
      </c>
      <c r="H79" s="593">
        <f t="shared" si="2"/>
        <v>0.11397318829178092</v>
      </c>
      <c r="I79" s="593">
        <f t="shared" si="2"/>
        <v>9.2222425241065997E-2</v>
      </c>
      <c r="J79" s="593">
        <f t="shared" si="2"/>
        <v>9.240196168153654E-2</v>
      </c>
    </row>
    <row r="80" spans="1:11" ht="14.25" x14ac:dyDescent="0.2">
      <c r="A80" s="597" t="s">
        <v>134</v>
      </c>
      <c r="B80" s="598" t="s">
        <v>84</v>
      </c>
      <c r="C80" s="598" t="s">
        <v>84</v>
      </c>
      <c r="D80" s="598" t="s">
        <v>84</v>
      </c>
      <c r="E80" s="598">
        <f t="shared" si="2"/>
        <v>3.1866331156781356E-2</v>
      </c>
      <c r="F80" s="598">
        <f t="shared" si="2"/>
        <v>2.6348076838985726E-2</v>
      </c>
      <c r="G80" s="598">
        <f t="shared" si="2"/>
        <v>3.0409427773414988E-2</v>
      </c>
      <c r="H80" s="599">
        <f t="shared" si="2"/>
        <v>3.1866331156781356E-2</v>
      </c>
      <c r="I80" s="599">
        <f t="shared" si="2"/>
        <v>2.9610825591042427E-2</v>
      </c>
      <c r="J80" s="599">
        <f t="shared" si="2"/>
        <v>2.9629443119070755E-2</v>
      </c>
    </row>
    <row r="81" spans="1:10" ht="15" x14ac:dyDescent="0.25">
      <c r="A81" s="458" t="s">
        <v>160</v>
      </c>
      <c r="B81" s="431"/>
      <c r="C81" s="431"/>
      <c r="D81" s="431"/>
      <c r="E81" s="431"/>
      <c r="F81" s="431"/>
      <c r="G81" s="431"/>
      <c r="H81" s="459"/>
      <c r="I81" s="459"/>
      <c r="J81" s="459"/>
    </row>
    <row r="82" spans="1:10" ht="15" x14ac:dyDescent="0.25">
      <c r="A82" s="460" t="s">
        <v>137</v>
      </c>
      <c r="B82" s="432" t="s">
        <v>84</v>
      </c>
      <c r="C82" s="432" t="s">
        <v>84</v>
      </c>
      <c r="D82" s="432" t="s">
        <v>84</v>
      </c>
      <c r="E82" s="432">
        <f t="shared" ref="E82:J85" si="3">E26/E$26</f>
        <v>1</v>
      </c>
      <c r="F82" s="432">
        <f t="shared" si="3"/>
        <v>1</v>
      </c>
      <c r="G82" s="432">
        <f t="shared" si="3"/>
        <v>1</v>
      </c>
      <c r="H82" s="461">
        <f t="shared" si="3"/>
        <v>1</v>
      </c>
      <c r="I82" s="461">
        <f t="shared" si="3"/>
        <v>1</v>
      </c>
      <c r="J82" s="461">
        <f t="shared" si="3"/>
        <v>1</v>
      </c>
    </row>
    <row r="83" spans="1:10" ht="14.25" x14ac:dyDescent="0.2">
      <c r="A83" s="462" t="s">
        <v>138</v>
      </c>
      <c r="B83" s="433" t="s">
        <v>84</v>
      </c>
      <c r="C83" s="433" t="s">
        <v>84</v>
      </c>
      <c r="D83" s="433" t="s">
        <v>84</v>
      </c>
      <c r="E83" s="433">
        <f t="shared" si="3"/>
        <v>0.84063757982827203</v>
      </c>
      <c r="F83" s="433">
        <f t="shared" si="3"/>
        <v>0.74286383569350978</v>
      </c>
      <c r="G83" s="433">
        <f t="shared" si="3"/>
        <v>0.68347826486870711</v>
      </c>
      <c r="H83" s="463">
        <f t="shared" si="3"/>
        <v>0.84063757982827203</v>
      </c>
      <c r="I83" s="463">
        <f t="shared" si="3"/>
        <v>0.69476950147820149</v>
      </c>
      <c r="J83" s="463">
        <f t="shared" si="3"/>
        <v>0.69555864044478566</v>
      </c>
    </row>
    <row r="84" spans="1:10" ht="14.25" x14ac:dyDescent="0.2">
      <c r="A84" s="450" t="s">
        <v>139</v>
      </c>
      <c r="B84" s="427" t="s">
        <v>84</v>
      </c>
      <c r="C84" s="427" t="s">
        <v>84</v>
      </c>
      <c r="D84" s="427" t="s">
        <v>84</v>
      </c>
      <c r="E84" s="427">
        <f t="shared" si="3"/>
        <v>0.14309532126415142</v>
      </c>
      <c r="F84" s="427">
        <f t="shared" si="3"/>
        <v>0.16333767696449114</v>
      </c>
      <c r="G84" s="427">
        <f t="shared" si="3"/>
        <v>0.23006516278145533</v>
      </c>
      <c r="H84" s="442">
        <f t="shared" si="3"/>
        <v>0.14309532126415142</v>
      </c>
      <c r="I84" s="442">
        <f t="shared" si="3"/>
        <v>0.21737797597409453</v>
      </c>
      <c r="J84" s="442">
        <f t="shared" si="3"/>
        <v>0.21697611054859509</v>
      </c>
    </row>
    <row r="85" spans="1:10" ht="14.25" x14ac:dyDescent="0.2">
      <c r="A85" s="464" t="s">
        <v>140</v>
      </c>
      <c r="B85" s="434" t="s">
        <v>84</v>
      </c>
      <c r="C85" s="434" t="s">
        <v>84</v>
      </c>
      <c r="D85" s="434" t="s">
        <v>84</v>
      </c>
      <c r="E85" s="434">
        <f t="shared" si="3"/>
        <v>1.626709890757656E-2</v>
      </c>
      <c r="F85" s="434">
        <f t="shared" si="3"/>
        <v>9.379848734199904E-2</v>
      </c>
      <c r="G85" s="434">
        <f t="shared" si="3"/>
        <v>8.645657234983764E-2</v>
      </c>
      <c r="H85" s="465">
        <f t="shared" si="3"/>
        <v>1.626709890757656E-2</v>
      </c>
      <c r="I85" s="465">
        <f t="shared" si="3"/>
        <v>8.7852522547703968E-2</v>
      </c>
      <c r="J85" s="465">
        <f t="shared" si="3"/>
        <v>8.7465249006619214E-2</v>
      </c>
    </row>
    <row r="86" spans="1:10" ht="15" x14ac:dyDescent="0.25">
      <c r="A86" s="460" t="s">
        <v>141</v>
      </c>
      <c r="B86" s="432" t="s">
        <v>84</v>
      </c>
      <c r="C86" s="432" t="s">
        <v>84</v>
      </c>
      <c r="D86" s="432" t="s">
        <v>84</v>
      </c>
      <c r="E86" s="432">
        <f t="shared" ref="E86:J89" si="4">E30/E$30</f>
        <v>1</v>
      </c>
      <c r="F86" s="432">
        <f t="shared" si="4"/>
        <v>1</v>
      </c>
      <c r="G86" s="432">
        <f t="shared" si="4"/>
        <v>1</v>
      </c>
      <c r="H86" s="461">
        <f t="shared" si="4"/>
        <v>1</v>
      </c>
      <c r="I86" s="461">
        <f t="shared" si="4"/>
        <v>1</v>
      </c>
      <c r="J86" s="461">
        <f t="shared" si="4"/>
        <v>1</v>
      </c>
    </row>
    <row r="87" spans="1:10" ht="14.25" x14ac:dyDescent="0.2">
      <c r="A87" s="462" t="s">
        <v>142</v>
      </c>
      <c r="B87" s="433" t="s">
        <v>84</v>
      </c>
      <c r="C87" s="433" t="s">
        <v>84</v>
      </c>
      <c r="D87" s="433" t="s">
        <v>84</v>
      </c>
      <c r="E87" s="433">
        <f t="shared" si="4"/>
        <v>0.3478340617975535</v>
      </c>
      <c r="F87" s="433">
        <f t="shared" si="4"/>
        <v>0.20939496728229171</v>
      </c>
      <c r="G87" s="433">
        <f t="shared" si="4"/>
        <v>0.24629495258736941</v>
      </c>
      <c r="H87" s="463">
        <f t="shared" si="4"/>
        <v>0.3478340617975535</v>
      </c>
      <c r="I87" s="463">
        <f t="shared" si="4"/>
        <v>0.23850915393092581</v>
      </c>
      <c r="J87" s="463">
        <f t="shared" si="4"/>
        <v>0.23913186490449698</v>
      </c>
    </row>
    <row r="88" spans="1:10" ht="14.25" x14ac:dyDescent="0.2">
      <c r="A88" s="450" t="s">
        <v>143</v>
      </c>
      <c r="B88" s="427" t="s">
        <v>84</v>
      </c>
      <c r="C88" s="427" t="s">
        <v>84</v>
      </c>
      <c r="D88" s="427" t="s">
        <v>84</v>
      </c>
      <c r="E88" s="427">
        <f t="shared" si="4"/>
        <v>0.4150061961958485</v>
      </c>
      <c r="F88" s="427">
        <f t="shared" si="4"/>
        <v>0.54682949009956994</v>
      </c>
      <c r="G88" s="427">
        <f t="shared" si="4"/>
        <v>0.50105482856794648</v>
      </c>
      <c r="H88" s="442">
        <f t="shared" si="4"/>
        <v>0.4150061961958485</v>
      </c>
      <c r="I88" s="442">
        <f t="shared" si="4"/>
        <v>0.51071316028015534</v>
      </c>
      <c r="J88" s="442">
        <f t="shared" si="4"/>
        <v>0.51016801665327771</v>
      </c>
    </row>
    <row r="89" spans="1:10" ht="14.25" x14ac:dyDescent="0.2">
      <c r="A89" s="466" t="s">
        <v>144</v>
      </c>
      <c r="B89" s="435" t="s">
        <v>84</v>
      </c>
      <c r="C89" s="435" t="s">
        <v>84</v>
      </c>
      <c r="D89" s="435" t="s">
        <v>84</v>
      </c>
      <c r="E89" s="435">
        <f t="shared" si="4"/>
        <v>0.23715974200659792</v>
      </c>
      <c r="F89" s="435">
        <f t="shared" si="4"/>
        <v>0.24377554261813839</v>
      </c>
      <c r="G89" s="435">
        <f t="shared" si="4"/>
        <v>0.25265021884468414</v>
      </c>
      <c r="H89" s="467">
        <f t="shared" si="4"/>
        <v>0.23715974200659792</v>
      </c>
      <c r="I89" s="467">
        <f t="shared" si="4"/>
        <v>0.25077768578891879</v>
      </c>
      <c r="J89" s="467">
        <f t="shared" si="4"/>
        <v>0.25070011844222534</v>
      </c>
    </row>
    <row r="90" spans="1:10" ht="14.25" x14ac:dyDescent="0.2">
      <c r="A90" s="751" t="s">
        <v>508</v>
      </c>
      <c r="B90" s="665"/>
      <c r="C90" s="665"/>
      <c r="D90" s="665"/>
      <c r="E90" s="665"/>
      <c r="F90" s="665"/>
      <c r="G90" s="665"/>
      <c r="H90" s="666"/>
      <c r="I90" s="666"/>
      <c r="J90" s="666"/>
    </row>
    <row r="91" spans="1:10" x14ac:dyDescent="0.2">
      <c r="A91" s="217" t="s">
        <v>390</v>
      </c>
    </row>
    <row r="92" spans="1:10" customFormat="1" x14ac:dyDescent="0.2">
      <c r="A92" s="242" t="s">
        <v>224</v>
      </c>
      <c r="B92" s="196"/>
      <c r="C92" s="196"/>
      <c r="D92" s="211"/>
      <c r="E92" s="196"/>
      <c r="F92" s="196"/>
      <c r="G92" s="211"/>
      <c r="H92" s="196"/>
      <c r="I92" s="196"/>
      <c r="J92" s="196"/>
    </row>
    <row r="93" spans="1:10" x14ac:dyDescent="0.2">
      <c r="A93" s="444" t="s">
        <v>733</v>
      </c>
    </row>
    <row r="94" spans="1:10" x14ac:dyDescent="0.2">
      <c r="A94" s="445" t="s">
        <v>708</v>
      </c>
    </row>
    <row r="96" spans="1:10" ht="12.75" customHeight="1" x14ac:dyDescent="0.2">
      <c r="A96" s="767" t="s">
        <v>164</v>
      </c>
      <c r="B96" s="768"/>
      <c r="C96" s="768"/>
      <c r="D96" s="769"/>
      <c r="E96" s="769"/>
      <c r="F96" s="769"/>
      <c r="G96" s="769"/>
      <c r="H96" s="769"/>
      <c r="I96" s="769"/>
      <c r="J96" s="769"/>
    </row>
    <row r="97" spans="1:10" ht="39" customHeight="1" x14ac:dyDescent="0.2">
      <c r="A97" s="813" t="s">
        <v>165</v>
      </c>
      <c r="B97" s="813"/>
      <c r="C97" s="813"/>
      <c r="D97" s="813"/>
      <c r="E97" s="813"/>
      <c r="F97" s="813"/>
      <c r="G97" s="813"/>
      <c r="H97" s="813"/>
      <c r="I97" s="813"/>
      <c r="J97" s="813"/>
    </row>
    <row r="98" spans="1:10" ht="12.75" customHeight="1" x14ac:dyDescent="0.3">
      <c r="A98" s="469"/>
      <c r="B98" s="768"/>
      <c r="C98" s="768"/>
      <c r="D98" s="769"/>
      <c r="E98" s="769"/>
      <c r="F98" s="769"/>
      <c r="G98" s="769"/>
      <c r="H98" s="769"/>
      <c r="I98" s="769"/>
      <c r="J98" s="769"/>
    </row>
    <row r="99" spans="1:10" ht="24.75" customHeight="1" x14ac:dyDescent="0.2">
      <c r="A99" s="814" t="s">
        <v>709</v>
      </c>
      <c r="B99" s="814"/>
      <c r="C99" s="814"/>
      <c r="D99" s="814"/>
      <c r="E99" s="814"/>
      <c r="F99" s="814"/>
      <c r="G99" s="814"/>
      <c r="H99" s="814"/>
      <c r="I99" s="814"/>
      <c r="J99" s="814"/>
    </row>
    <row r="100" spans="1:10" ht="12.75" customHeight="1" x14ac:dyDescent="0.3">
      <c r="A100" s="469"/>
      <c r="B100" s="768"/>
      <c r="C100" s="768"/>
      <c r="D100" s="769"/>
      <c r="E100" s="769"/>
      <c r="F100" s="769"/>
      <c r="G100" s="769"/>
      <c r="H100" s="769"/>
      <c r="I100" s="769"/>
      <c r="J100" s="769"/>
    </row>
    <row r="101" spans="1:10" customFormat="1" ht="26.25" customHeight="1" x14ac:dyDescent="0.2">
      <c r="A101" s="815" t="s">
        <v>710</v>
      </c>
      <c r="B101" s="815"/>
      <c r="C101" s="815"/>
      <c r="D101" s="815"/>
      <c r="E101" s="815"/>
      <c r="F101" s="815"/>
      <c r="G101" s="815"/>
      <c r="H101" s="815"/>
      <c r="I101" s="815"/>
      <c r="J101" s="815"/>
    </row>
    <row r="102" spans="1:10" customFormat="1" ht="12.75" customHeight="1" x14ac:dyDescent="0.2">
      <c r="A102" s="770"/>
      <c r="B102" s="764"/>
      <c r="C102" s="764"/>
      <c r="D102" s="764"/>
      <c r="E102" s="764"/>
      <c r="F102" s="764"/>
      <c r="G102" s="47"/>
      <c r="H102" s="47"/>
      <c r="I102" s="47"/>
      <c r="J102" s="47"/>
    </row>
    <row r="103" spans="1:10" customFormat="1" ht="12.75" customHeight="1" x14ac:dyDescent="0.2">
      <c r="A103" s="815" t="s">
        <v>711</v>
      </c>
      <c r="B103" s="815"/>
      <c r="C103" s="815"/>
      <c r="D103" s="815"/>
      <c r="E103" s="815"/>
      <c r="F103" s="815"/>
      <c r="G103" s="815"/>
      <c r="H103" s="815"/>
      <c r="I103" s="815"/>
      <c r="J103" s="815"/>
    </row>
    <row r="104" spans="1:10" customFormat="1" ht="12.75" customHeight="1" x14ac:dyDescent="0.2">
      <c r="A104" s="765"/>
      <c r="B104" s="765"/>
      <c r="C104" s="765"/>
      <c r="D104" s="765"/>
      <c r="E104" s="765"/>
      <c r="F104" s="765"/>
      <c r="G104" s="47"/>
      <c r="H104" s="47"/>
      <c r="I104" s="47"/>
      <c r="J104" s="47"/>
    </row>
    <row r="105" spans="1:10" customFormat="1" ht="24.75" customHeight="1" x14ac:dyDescent="0.2">
      <c r="A105" s="815" t="s">
        <v>712</v>
      </c>
      <c r="B105" s="815"/>
      <c r="C105" s="815"/>
      <c r="D105" s="815"/>
      <c r="E105" s="815"/>
      <c r="F105" s="815"/>
      <c r="G105" s="815"/>
      <c r="H105" s="815"/>
      <c r="I105" s="815"/>
      <c r="J105" s="815"/>
    </row>
    <row r="106" spans="1:10" customFormat="1" ht="12.75" customHeight="1" x14ac:dyDescent="0.2">
      <c r="A106" s="764"/>
      <c r="B106" s="764"/>
      <c r="C106" s="764"/>
      <c r="D106" s="764"/>
      <c r="E106" s="764"/>
      <c r="F106" s="764"/>
      <c r="G106" s="47"/>
      <c r="H106" s="47"/>
      <c r="I106" s="47"/>
      <c r="J106" s="47"/>
    </row>
    <row r="107" spans="1:10" customFormat="1" ht="21" customHeight="1" x14ac:dyDescent="0.2">
      <c r="A107" s="815" t="s">
        <v>713</v>
      </c>
      <c r="B107" s="815"/>
      <c r="C107" s="815"/>
      <c r="D107" s="815"/>
      <c r="E107" s="815"/>
      <c r="F107" s="815"/>
      <c r="G107" s="815"/>
      <c r="H107" s="815"/>
      <c r="I107" s="815"/>
      <c r="J107" s="815"/>
    </row>
    <row r="108" spans="1:10" customFormat="1" ht="12.75" customHeight="1" x14ac:dyDescent="0.2">
      <c r="A108" s="764"/>
      <c r="B108" s="764"/>
      <c r="C108" s="764"/>
      <c r="D108" s="764"/>
      <c r="E108" s="764"/>
      <c r="F108" s="764"/>
      <c r="G108" s="47"/>
      <c r="H108" s="47"/>
      <c r="I108" s="47"/>
      <c r="J108" s="47"/>
    </row>
    <row r="109" spans="1:10" customFormat="1" ht="48.75" customHeight="1" x14ac:dyDescent="0.2">
      <c r="A109" s="815" t="s">
        <v>714</v>
      </c>
      <c r="B109" s="815"/>
      <c r="C109" s="815"/>
      <c r="D109" s="815"/>
      <c r="E109" s="815"/>
      <c r="F109" s="815"/>
      <c r="G109" s="815"/>
      <c r="H109" s="815"/>
      <c r="I109" s="815"/>
      <c r="J109" s="815"/>
    </row>
    <row r="110" spans="1:10" customFormat="1" ht="12.75" customHeight="1" x14ac:dyDescent="0.2">
      <c r="A110" s="770"/>
      <c r="B110" s="764"/>
      <c r="C110" s="764"/>
      <c r="D110" s="764"/>
      <c r="E110" s="764"/>
      <c r="F110" s="764"/>
      <c r="G110" s="47"/>
      <c r="H110" s="47"/>
      <c r="I110" s="47"/>
      <c r="J110" s="47"/>
    </row>
    <row r="111" spans="1:10" customFormat="1" ht="27" customHeight="1" x14ac:dyDescent="0.2">
      <c r="A111" s="815" t="s">
        <v>715</v>
      </c>
      <c r="B111" s="815"/>
      <c r="C111" s="815"/>
      <c r="D111" s="815"/>
      <c r="E111" s="815"/>
      <c r="F111" s="815"/>
      <c r="G111" s="815"/>
      <c r="H111" s="815"/>
      <c r="I111" s="815"/>
      <c r="J111" s="815"/>
    </row>
    <row r="112" spans="1:10" customFormat="1" ht="12.75" customHeight="1" x14ac:dyDescent="0.2">
      <c r="A112" s="771"/>
      <c r="B112" s="764"/>
      <c r="C112" s="764"/>
      <c r="D112" s="764"/>
      <c r="E112" s="764"/>
      <c r="F112" s="764"/>
      <c r="G112" s="47"/>
      <c r="H112" s="47"/>
      <c r="I112" s="47"/>
      <c r="J112" s="47"/>
    </row>
    <row r="113" spans="1:10" customFormat="1" ht="19.5" customHeight="1" x14ac:dyDescent="0.2">
      <c r="A113" s="815" t="s">
        <v>716</v>
      </c>
      <c r="B113" s="815"/>
      <c r="C113" s="815"/>
      <c r="D113" s="815"/>
      <c r="E113" s="815"/>
      <c r="F113" s="815"/>
      <c r="G113" s="815"/>
      <c r="H113" s="815"/>
      <c r="I113" s="815"/>
      <c r="J113" s="815"/>
    </row>
    <row r="114" spans="1:10" customFormat="1" ht="12.75" customHeight="1" x14ac:dyDescent="0.2">
      <c r="A114" s="771"/>
      <c r="B114" s="764"/>
      <c r="C114" s="764"/>
      <c r="D114" s="764"/>
      <c r="E114" s="764"/>
      <c r="F114" s="764"/>
      <c r="G114" s="47"/>
      <c r="H114" s="47"/>
      <c r="I114" s="47"/>
      <c r="J114" s="47"/>
    </row>
    <row r="115" spans="1:10" customFormat="1" ht="22.5" customHeight="1" x14ac:dyDescent="0.2">
      <c r="A115" s="815" t="s">
        <v>717</v>
      </c>
      <c r="B115" s="815"/>
      <c r="C115" s="815"/>
      <c r="D115" s="815"/>
      <c r="E115" s="815"/>
      <c r="F115" s="815"/>
      <c r="G115" s="815"/>
      <c r="H115" s="815"/>
      <c r="I115" s="815"/>
      <c r="J115" s="815"/>
    </row>
    <row r="116" spans="1:10" customFormat="1" ht="12" customHeight="1" x14ac:dyDescent="0.2">
      <c r="A116" s="765"/>
      <c r="B116" s="765"/>
      <c r="C116" s="765"/>
      <c r="D116" s="765"/>
      <c r="E116" s="765"/>
      <c r="F116" s="765"/>
      <c r="G116" s="47"/>
      <c r="H116" s="47"/>
      <c r="I116" s="47"/>
      <c r="J116" s="47"/>
    </row>
    <row r="117" spans="1:10" customFormat="1" ht="39.75" customHeight="1" x14ac:dyDescent="0.2">
      <c r="A117" s="815" t="s">
        <v>718</v>
      </c>
      <c r="B117" s="815"/>
      <c r="C117" s="815"/>
      <c r="D117" s="815"/>
      <c r="E117" s="815"/>
      <c r="F117" s="815"/>
      <c r="G117" s="815"/>
      <c r="H117" s="815"/>
      <c r="I117" s="815"/>
      <c r="J117" s="815"/>
    </row>
    <row r="118" spans="1:10" customFormat="1" ht="12.75" customHeight="1" x14ac:dyDescent="0.2">
      <c r="A118" s="771"/>
      <c r="B118" s="764"/>
      <c r="C118" s="764"/>
      <c r="D118" s="764"/>
      <c r="E118" s="764"/>
      <c r="F118" s="764"/>
      <c r="G118" s="47"/>
      <c r="H118" s="47"/>
      <c r="I118" s="47"/>
      <c r="J118" s="47"/>
    </row>
    <row r="119" spans="1:10" customFormat="1" ht="33.75" customHeight="1" x14ac:dyDescent="0.2">
      <c r="A119" s="815" t="s">
        <v>719</v>
      </c>
      <c r="B119" s="815"/>
      <c r="C119" s="815"/>
      <c r="D119" s="815"/>
      <c r="E119" s="815"/>
      <c r="F119" s="815"/>
      <c r="G119" s="815"/>
      <c r="H119" s="815"/>
      <c r="I119" s="815"/>
      <c r="J119" s="815"/>
    </row>
    <row r="120" spans="1:10" customFormat="1" ht="12.75" customHeight="1" x14ac:dyDescent="0.2">
      <c r="A120" s="771"/>
      <c r="B120" s="764"/>
      <c r="C120" s="764"/>
      <c r="D120" s="764"/>
      <c r="E120" s="764"/>
      <c r="F120" s="764"/>
      <c r="G120" s="47"/>
      <c r="H120" s="47"/>
      <c r="I120" s="47"/>
      <c r="J120" s="47"/>
    </row>
    <row r="121" spans="1:10" customFormat="1" ht="21" customHeight="1" x14ac:dyDescent="0.2">
      <c r="A121" s="815" t="s">
        <v>720</v>
      </c>
      <c r="B121" s="815"/>
      <c r="C121" s="815"/>
      <c r="D121" s="815"/>
      <c r="E121" s="815"/>
      <c r="F121" s="815"/>
      <c r="G121" s="815"/>
      <c r="H121" s="815"/>
      <c r="I121" s="815"/>
      <c r="J121" s="815"/>
    </row>
    <row r="122" spans="1:10" ht="12.75" customHeight="1" x14ac:dyDescent="0.2">
      <c r="A122" s="772"/>
      <c r="B122" s="768"/>
      <c r="C122" s="768"/>
      <c r="D122" s="769"/>
      <c r="E122" s="769"/>
      <c r="F122" s="769"/>
      <c r="G122" s="769"/>
      <c r="H122" s="769"/>
      <c r="I122" s="769"/>
      <c r="J122" s="769"/>
    </row>
    <row r="123" spans="1:10" ht="14.25" customHeight="1" x14ac:dyDescent="0.2">
      <c r="A123" s="812" t="s">
        <v>166</v>
      </c>
      <c r="B123" s="812"/>
      <c r="C123" s="812"/>
      <c r="D123" s="812"/>
      <c r="E123" s="812"/>
      <c r="F123" s="812"/>
      <c r="G123" s="812"/>
      <c r="H123" s="812"/>
      <c r="I123" s="812"/>
      <c r="J123" s="812"/>
    </row>
    <row r="124" spans="1:10" ht="12.75" customHeight="1" x14ac:dyDescent="0.2">
      <c r="A124" s="773" t="s">
        <v>167</v>
      </c>
      <c r="B124" s="768"/>
      <c r="C124" s="768"/>
      <c r="D124" s="769"/>
      <c r="E124" s="769"/>
      <c r="F124" s="769"/>
      <c r="G124" s="769"/>
      <c r="H124" s="769"/>
      <c r="I124" s="769"/>
      <c r="J124" s="769"/>
    </row>
    <row r="125" spans="1:10" customFormat="1" x14ac:dyDescent="0.2"/>
    <row r="126" spans="1:10" customFormat="1" ht="66.75" customHeight="1" x14ac:dyDescent="0.2">
      <c r="A126" s="809" t="s">
        <v>731</v>
      </c>
      <c r="B126" s="809"/>
      <c r="C126" s="809"/>
      <c r="D126" s="809"/>
      <c r="E126" s="809"/>
      <c r="F126" s="809"/>
      <c r="G126" s="809"/>
      <c r="H126" s="809"/>
      <c r="I126" s="809"/>
      <c r="J126" s="809"/>
    </row>
    <row r="127" spans="1:10" customFormat="1" x14ac:dyDescent="0.2">
      <c r="A127" s="47"/>
      <c r="B127" s="47"/>
      <c r="C127" s="47"/>
      <c r="D127" s="47"/>
      <c r="E127" s="47"/>
      <c r="F127" s="47"/>
      <c r="G127" s="47"/>
      <c r="H127" s="192"/>
      <c r="I127" s="192"/>
      <c r="J127" s="47"/>
    </row>
    <row r="128" spans="1:10" customFormat="1" ht="24.75" customHeight="1" x14ac:dyDescent="0.2">
      <c r="A128" s="810" t="s">
        <v>729</v>
      </c>
      <c r="B128" s="810"/>
      <c r="C128" s="810"/>
      <c r="D128" s="810"/>
      <c r="E128" s="810"/>
      <c r="F128" s="810"/>
      <c r="G128" s="810"/>
      <c r="H128" s="810"/>
      <c r="I128" s="810"/>
      <c r="J128" s="810"/>
    </row>
    <row r="129" spans="1:10" customFormat="1" x14ac:dyDescent="0.2">
      <c r="A129" s="47"/>
      <c r="B129" s="47"/>
      <c r="C129" s="47"/>
      <c r="D129" s="47"/>
      <c r="E129" s="47"/>
      <c r="F129" s="47"/>
      <c r="G129" s="47"/>
      <c r="H129" s="192"/>
      <c r="I129" s="192"/>
      <c r="J129" s="47"/>
    </row>
    <row r="130" spans="1:10" customFormat="1" ht="42" customHeight="1" x14ac:dyDescent="0.2">
      <c r="A130" s="809" t="s">
        <v>730</v>
      </c>
      <c r="B130" s="811"/>
      <c r="C130" s="811"/>
      <c r="D130" s="811"/>
      <c r="E130" s="811"/>
      <c r="F130" s="811"/>
      <c r="G130" s="811"/>
      <c r="H130" s="811"/>
      <c r="I130" s="811"/>
      <c r="J130" s="811"/>
    </row>
  </sheetData>
  <mergeCells count="17">
    <mergeCell ref="A115:J115"/>
    <mergeCell ref="A117:J117"/>
    <mergeCell ref="A119:J119"/>
    <mergeCell ref="A130:J130"/>
    <mergeCell ref="A97:J97"/>
    <mergeCell ref="A99:J99"/>
    <mergeCell ref="A126:J126"/>
    <mergeCell ref="A128:J128"/>
    <mergeCell ref="A101:J101"/>
    <mergeCell ref="A103:J103"/>
    <mergeCell ref="A105:J105"/>
    <mergeCell ref="A107:J107"/>
    <mergeCell ref="A109:J109"/>
    <mergeCell ref="A121:J121"/>
    <mergeCell ref="A123:J123"/>
    <mergeCell ref="A111:J111"/>
    <mergeCell ref="A113:J113"/>
  </mergeCells>
  <pageMargins left="0.70866141732283472" right="0.70866141732283472" top="0.74803149606299213" bottom="0.74803149606299213" header="0.31496062992125984" footer="0.31496062992125984"/>
  <pageSetup paperSize="9" scale="56" firstPageNumber="15" fitToHeight="2" orientation="landscape" useFirstPageNumber="1" r:id="rId1"/>
  <headerFooter>
    <oddHeader>&amp;RLes groupements à ficalité propre en 2020</oddHeader>
    <oddFooter>&amp;LDirection Générale des Collectivité Locale / DESL&amp;C&amp;P&amp;RMise en ligne : avril 2022</oddFooter>
    <evenHeader>&amp;RLes groupements à fiscalité propre en 2019</evenHeader>
    <evenFooter>&amp;LDirection Générale de Collectivités Locales / DESL&amp;C16&amp;RMise en ligne : mai 2021</evenFooter>
    <firstHeader>&amp;R&amp;12Les finances des groupements à fiscalité propre en 2019</firstHeader>
    <firstFooter>&amp;LDirection Générale des Collectivités Locales / DESL&amp;C15&amp;RMise en ligne : mai 2021</firstFooter>
  </headerFooter>
  <rowBreaks count="2" manualBreakCount="2">
    <brk id="56" max="9" man="1"/>
    <brk id="9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33</vt:i4>
      </vt:variant>
    </vt:vector>
  </HeadingPairs>
  <TitlesOfParts>
    <vt:vector size="69" baseType="lpstr">
      <vt:lpstr>couv</vt:lpstr>
      <vt:lpstr>Index</vt:lpstr>
      <vt:lpstr>T 1.1</vt:lpstr>
      <vt:lpstr>T 1.2</vt:lpstr>
      <vt:lpstr>T 1.3</vt:lpstr>
      <vt:lpstr>T 2.1</vt:lpstr>
      <vt:lpstr>T 2.2</vt:lpstr>
      <vt:lpstr>T 2.3</vt:lpstr>
      <vt:lpstr>T 2.4</vt:lpstr>
      <vt:lpstr>T 2.5</vt:lpstr>
      <vt:lpstr>T 2.6</vt:lpstr>
      <vt:lpstr>T 2.7</vt:lpstr>
      <vt:lpstr>T 2.8</vt:lpstr>
      <vt:lpstr>T 2.9</vt:lpstr>
      <vt:lpstr>T 3.1</vt:lpstr>
      <vt:lpstr>T 3.1.c</vt:lpstr>
      <vt:lpstr>T 3.2</vt:lpstr>
      <vt:lpstr>T 3.2.c</vt:lpstr>
      <vt:lpstr>T 4.1</vt:lpstr>
      <vt:lpstr>T 4.2</vt:lpstr>
      <vt:lpstr>T 4.3</vt:lpstr>
      <vt:lpstr>T 4.4</vt:lpstr>
      <vt:lpstr>T 4.5</vt:lpstr>
      <vt:lpstr>T 4.6</vt:lpstr>
      <vt:lpstr>T 5.1</vt:lpstr>
      <vt:lpstr>T 5.2</vt:lpstr>
      <vt:lpstr>T 5.3</vt:lpstr>
      <vt:lpstr>T 5.4</vt:lpstr>
      <vt:lpstr>T 5.5</vt:lpstr>
      <vt:lpstr>T 5.6</vt:lpstr>
      <vt:lpstr>T 5.7</vt:lpstr>
      <vt:lpstr>T 5.8</vt:lpstr>
      <vt:lpstr>T 5.9</vt:lpstr>
      <vt:lpstr>Annexe 1</vt:lpstr>
      <vt:lpstr>Annexe 2</vt:lpstr>
      <vt:lpstr>Annexe 3</vt:lpstr>
      <vt:lpstr>'Annexe 1'!Zone_d_impression</vt:lpstr>
      <vt:lpstr>Index!Zone_d_impression</vt:lpstr>
      <vt:lpstr>'T 1.1'!Zone_d_impression</vt:lpstr>
      <vt:lpstr>'T 1.2'!Zone_d_impression</vt:lpstr>
      <vt:lpstr>'T 1.3'!Zone_d_impression</vt:lpstr>
      <vt:lpstr>'T 2.1'!Zone_d_impression</vt:lpstr>
      <vt:lpstr>'T 2.2'!Zone_d_impression</vt:lpstr>
      <vt:lpstr>'T 2.3'!Zone_d_impression</vt:lpstr>
      <vt:lpstr>'T 2.4'!Zone_d_impression</vt:lpstr>
      <vt:lpstr>'T 2.5'!Zone_d_impression</vt:lpstr>
      <vt:lpstr>'T 2.6'!Zone_d_impression</vt:lpstr>
      <vt:lpstr>'T 2.7'!Zone_d_impression</vt:lpstr>
      <vt:lpstr>'T 2.8'!Zone_d_impression</vt:lpstr>
      <vt:lpstr>'T 2.9'!Zone_d_impression</vt:lpstr>
      <vt:lpstr>'T 3.1'!Zone_d_impression</vt:lpstr>
      <vt:lpstr>'T 3.1.c'!Zone_d_impression</vt:lpstr>
      <vt:lpstr>'T 3.2'!Zone_d_impression</vt:lpstr>
      <vt:lpstr>'T 3.2.c'!Zone_d_impression</vt:lpstr>
      <vt:lpstr>'T 4.1'!Zone_d_impression</vt:lpstr>
      <vt:lpstr>'T 4.2'!Zone_d_impression</vt:lpstr>
      <vt:lpstr>'T 4.3'!Zone_d_impression</vt:lpstr>
      <vt:lpstr>'T 4.4'!Zone_d_impression</vt:lpstr>
      <vt:lpstr>'T 4.5'!Zone_d_impression</vt:lpstr>
      <vt:lpstr>'T 4.6'!Zone_d_impression</vt:lpstr>
      <vt:lpstr>'T 5.1'!Zone_d_impression</vt:lpstr>
      <vt:lpstr>'T 5.2'!Zone_d_impression</vt:lpstr>
      <vt:lpstr>'T 5.3'!Zone_d_impression</vt:lpstr>
      <vt:lpstr>'T 5.4'!Zone_d_impression</vt:lpstr>
      <vt:lpstr>'T 5.5'!Zone_d_impression</vt:lpstr>
      <vt:lpstr>'T 5.6'!Zone_d_impression</vt:lpstr>
      <vt:lpstr>'T 5.7'!Zone_d_impression</vt:lpstr>
      <vt:lpstr>'T 5.8'!Zone_d_impression</vt:lpstr>
      <vt:lpstr>'T 5.9'!Zone_d_impression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LEFORESTIER</dc:creator>
  <cp:lastModifiedBy>LEFORESTIER Guillaume</cp:lastModifiedBy>
  <cp:lastPrinted>2022-04-20T14:01:36Z</cp:lastPrinted>
  <dcterms:created xsi:type="dcterms:W3CDTF">2012-01-25T10:12:26Z</dcterms:created>
  <dcterms:modified xsi:type="dcterms:W3CDTF">2022-04-27T12:43:24Z</dcterms:modified>
</cp:coreProperties>
</file>