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FINANCES\FIC_GFP_2022\"/>
    </mc:Choice>
  </mc:AlternateContent>
  <bookViews>
    <workbookView xWindow="360" yWindow="30" windowWidth="12900" windowHeight="13545"/>
  </bookViews>
  <sheets>
    <sheet name="couv" sheetId="68" r:id="rId1"/>
    <sheet name="Index" sheetId="36" r:id="rId2"/>
    <sheet name="T 1.1" sheetId="2" r:id="rId3"/>
    <sheet name="T 1.2" sheetId="1" r:id="rId4"/>
    <sheet name="T 1.3" sheetId="3" r:id="rId5"/>
    <sheet name="T 2.1" sheetId="7" r:id="rId6"/>
    <sheet name="T 2.2" sheetId="8" r:id="rId7"/>
    <sheet name="T 2.3" sheetId="10" r:id="rId8"/>
    <sheet name="T 2.4" sheetId="55" r:id="rId9"/>
    <sheet name="T 2.5" sheetId="65" r:id="rId10"/>
    <sheet name="T 2.6" sheetId="64" r:id="rId11"/>
    <sheet name="T 2.7" sheetId="63" r:id="rId12"/>
    <sheet name="T 2.8" sheetId="62" r:id="rId13"/>
    <sheet name="T 2.9" sheetId="61" r:id="rId14"/>
    <sheet name="T 3.1" sheetId="23" r:id="rId15"/>
    <sheet name="T 3.1.c" sheetId="43" r:id="rId16"/>
    <sheet name="T 3.2" sheetId="67" r:id="rId17"/>
    <sheet name="T 3.2.c" sheetId="66" r:id="rId18"/>
    <sheet name="T 4.1" sheetId="25" r:id="rId19"/>
    <sheet name="T 4.2" sheetId="26" r:id="rId20"/>
    <sheet name="T 4.3" sheetId="27" r:id="rId21"/>
    <sheet name="T 4.4" sheetId="28" r:id="rId22"/>
    <sheet name="T 4.5" sheetId="29" r:id="rId23"/>
    <sheet name="T 4.6" sheetId="39" r:id="rId24"/>
    <sheet name="T 5.1" sheetId="45" r:id="rId25"/>
    <sheet name="T 5.2" sheetId="52" r:id="rId26"/>
    <sheet name="T 5.3" sheetId="51" r:id="rId27"/>
    <sheet name="T 5.4" sheetId="50" r:id="rId28"/>
    <sheet name="T 5.5" sheetId="49" r:id="rId29"/>
    <sheet name="T 5.6" sheetId="53" r:id="rId30"/>
    <sheet name="T 5.7" sheetId="44" r:id="rId31"/>
    <sheet name="T 5.8" sheetId="47" r:id="rId32"/>
    <sheet name="T 5.9" sheetId="46" r:id="rId33"/>
    <sheet name="Annexe 1" sheetId="32" r:id="rId34"/>
    <sheet name="Annexe 2" sheetId="40" r:id="rId35"/>
    <sheet name="Annexe 3" sheetId="41" r:id="rId36"/>
  </sheets>
  <definedNames>
    <definedName name="_xlnm.Print_Area" localSheetId="33">'Annexe 1'!$A$1:$I$61</definedName>
    <definedName name="_xlnm.Print_Area" localSheetId="1">Index!$A$1:$G$47</definedName>
    <definedName name="_xlnm.Print_Area" localSheetId="2">'T 1.1'!$A$1:$J$53</definedName>
    <definedName name="_xlnm.Print_Area" localSheetId="3">'T 1.2'!$A$1:$J$96</definedName>
    <definedName name="_xlnm.Print_Area" localSheetId="4">'T 1.3'!$A$1:$J$65</definedName>
    <definedName name="_xlnm.Print_Area" localSheetId="5">'T 2.1'!$A$1:$K$121</definedName>
    <definedName name="_xlnm.Print_Area" localSheetId="6">'T 2.2'!$A$1:$J$86</definedName>
    <definedName name="_xlnm.Print_Area" localSheetId="7">'T 2.3'!$A$1:$J$94</definedName>
    <definedName name="_xlnm.Print_Area" localSheetId="8">'T 2.4'!$A$1:$J$130</definedName>
    <definedName name="_xlnm.Print_Area" localSheetId="9">'T 2.5'!$A$1:$J$93</definedName>
    <definedName name="_xlnm.Print_Area" localSheetId="10">'T 2.6'!$A$1:$J$124</definedName>
    <definedName name="_xlnm.Print_Area" localSheetId="11">'T 2.7'!$A$1:$J$87</definedName>
    <definedName name="_xlnm.Print_Area" localSheetId="12">'T 2.8'!$A$1:$J$124</definedName>
    <definedName name="_xlnm.Print_Area" localSheetId="13">'T 2.9'!$A$1:$J$87</definedName>
    <definedName name="_xlnm.Print_Area" localSheetId="14">'T 3.1'!$A$1:$J$123</definedName>
    <definedName name="_xlnm.Print_Area" localSheetId="15">'T 3.1.c'!$A$1:$K$86</definedName>
    <definedName name="_xlnm.Print_Area" localSheetId="16">'T 3.2'!$A$1:$J$123</definedName>
    <definedName name="_xlnm.Print_Area" localSheetId="17">'T 3.2.c'!$A$1:$K$88</definedName>
    <definedName name="_xlnm.Print_Area" localSheetId="18">'T 4.1'!$A$1:$AR$49</definedName>
    <definedName name="_xlnm.Print_Area" localSheetId="19">'T 4.2'!$A$1:$BY$50</definedName>
    <definedName name="_xlnm.Print_Area" localSheetId="20">'T 4.3'!$A$1:$CJ$52</definedName>
    <definedName name="_xlnm.Print_Area" localSheetId="21">'T 4.4'!$A$1:$CA$50</definedName>
    <definedName name="_xlnm.Print_Area" localSheetId="22">'T 4.5'!$A$1:$BE$50</definedName>
    <definedName name="_xlnm.Print_Area" localSheetId="23">'T 4.6'!$A$1:$BN$50</definedName>
    <definedName name="_xlnm.Print_Area" localSheetId="24">'T 5.1'!$A$1:$J$222</definedName>
    <definedName name="_xlnm.Print_Area" localSheetId="25">'T 5.2'!$A$1:$J$220</definedName>
    <definedName name="_xlnm.Print_Area" localSheetId="26">'T 5.3'!$A$1:$J$222</definedName>
    <definedName name="_xlnm.Print_Area" localSheetId="27">'T 5.4'!$A$1:$J$222</definedName>
    <definedName name="_xlnm.Print_Area" localSheetId="28">'T 5.5'!$A$1:$J$220</definedName>
    <definedName name="_xlnm.Print_Area" localSheetId="29">'T 5.6'!$A$1:$J$220</definedName>
    <definedName name="_xlnm.Print_Area" localSheetId="30">'T 5.7'!$A$1:$J$224</definedName>
    <definedName name="_xlnm.Print_Area" localSheetId="31">'T 5.8'!$A$1:$J$223</definedName>
    <definedName name="_xlnm.Print_Area" localSheetId="32">'T 5.9'!$A$1:$J$224</definedName>
  </definedNames>
  <calcPr calcId="152511"/>
</workbook>
</file>

<file path=xl/calcChain.xml><?xml version="1.0" encoding="utf-8"?>
<calcChain xmlns="http://schemas.openxmlformats.org/spreadsheetml/2006/main">
  <c r="J218" i="46" l="1"/>
  <c r="I218" i="46"/>
  <c r="H218" i="46"/>
  <c r="G218" i="46"/>
  <c r="F218" i="46"/>
  <c r="E218" i="46"/>
  <c r="D218" i="46"/>
  <c r="C218" i="46"/>
  <c r="B218" i="46"/>
  <c r="J217" i="46"/>
  <c r="I217" i="46"/>
  <c r="H217" i="46"/>
  <c r="F217" i="46"/>
  <c r="E217" i="46"/>
  <c r="D217" i="46"/>
  <c r="C217" i="46"/>
  <c r="B217" i="46"/>
  <c r="J216" i="46"/>
  <c r="I216" i="46"/>
  <c r="H216" i="46"/>
  <c r="F216" i="46"/>
  <c r="E216" i="46"/>
  <c r="D216" i="46"/>
  <c r="C216" i="46"/>
  <c r="B216" i="46"/>
  <c r="J215" i="46"/>
  <c r="I215" i="46"/>
  <c r="H215" i="46"/>
  <c r="F215" i="46"/>
  <c r="E215" i="46"/>
  <c r="D215" i="46"/>
  <c r="C215" i="46"/>
  <c r="B215" i="46"/>
  <c r="J214" i="46"/>
  <c r="I214" i="46"/>
  <c r="H214" i="46"/>
  <c r="F214" i="46"/>
  <c r="E214" i="46"/>
  <c r="D214" i="46"/>
  <c r="C214" i="46"/>
  <c r="B214" i="46"/>
  <c r="J213" i="46"/>
  <c r="I213" i="46"/>
  <c r="H213" i="46"/>
  <c r="F213" i="46"/>
  <c r="E213" i="46"/>
  <c r="D213" i="46"/>
  <c r="C213" i="46"/>
  <c r="B213" i="46"/>
  <c r="J212" i="46"/>
  <c r="I212" i="46"/>
  <c r="H212" i="46"/>
  <c r="F212" i="46"/>
  <c r="E212" i="46"/>
  <c r="D212" i="46"/>
  <c r="C212" i="46"/>
  <c r="B212" i="46"/>
  <c r="J211" i="46"/>
  <c r="I211" i="46"/>
  <c r="H211" i="46"/>
  <c r="F211" i="46"/>
  <c r="E211" i="46"/>
  <c r="D211" i="46"/>
  <c r="C211" i="46"/>
  <c r="B211" i="46"/>
  <c r="J210" i="46"/>
  <c r="I210" i="46"/>
  <c r="H210" i="46"/>
  <c r="F210" i="46"/>
  <c r="E210" i="46"/>
  <c r="D210" i="46"/>
  <c r="C210" i="46"/>
  <c r="B210" i="46"/>
  <c r="J209" i="46"/>
  <c r="I209" i="46"/>
  <c r="H209" i="46"/>
  <c r="F209" i="46"/>
  <c r="E209" i="46"/>
  <c r="D209" i="46"/>
  <c r="C209" i="46"/>
  <c r="B209" i="46"/>
  <c r="J208" i="46"/>
  <c r="I208" i="46"/>
  <c r="H208" i="46"/>
  <c r="F208" i="46"/>
  <c r="E208" i="46"/>
  <c r="D208" i="46"/>
  <c r="C208" i="46"/>
  <c r="B208" i="46"/>
  <c r="J207" i="46"/>
  <c r="I207" i="46"/>
  <c r="H207" i="46"/>
  <c r="F207" i="46"/>
  <c r="E207" i="46"/>
  <c r="D207" i="46"/>
  <c r="C207" i="46"/>
  <c r="B207" i="46"/>
  <c r="J206" i="46"/>
  <c r="I206" i="46"/>
  <c r="H206" i="46"/>
  <c r="F206" i="46"/>
  <c r="E206" i="46"/>
  <c r="D206" i="46"/>
  <c r="C206" i="46"/>
  <c r="B206" i="46"/>
  <c r="J205" i="46"/>
  <c r="I205" i="46"/>
  <c r="H205" i="46"/>
  <c r="F205" i="46"/>
  <c r="E205" i="46"/>
  <c r="D205" i="46"/>
  <c r="C205" i="46"/>
  <c r="B205" i="46"/>
  <c r="J204" i="46"/>
  <c r="I204" i="46"/>
  <c r="H204" i="46"/>
  <c r="F204" i="46"/>
  <c r="E204" i="46"/>
  <c r="D204" i="46"/>
  <c r="C204" i="46"/>
  <c r="B204" i="46"/>
  <c r="J203" i="46"/>
  <c r="I203" i="46"/>
  <c r="H203" i="46"/>
  <c r="F203" i="46"/>
  <c r="E203" i="46"/>
  <c r="D203" i="46"/>
  <c r="C203" i="46"/>
  <c r="B203" i="46"/>
  <c r="J202" i="46"/>
  <c r="I202" i="46"/>
  <c r="H202" i="46"/>
  <c r="F202" i="46"/>
  <c r="E202" i="46"/>
  <c r="D202" i="46"/>
  <c r="C202" i="46"/>
  <c r="B202" i="46"/>
  <c r="J201" i="46"/>
  <c r="I201" i="46"/>
  <c r="H201" i="46"/>
  <c r="F201" i="46"/>
  <c r="E201" i="46"/>
  <c r="D201" i="46"/>
  <c r="C201" i="46"/>
  <c r="B201" i="46"/>
  <c r="J200" i="46"/>
  <c r="I200" i="46"/>
  <c r="H200" i="46"/>
  <c r="F200" i="46"/>
  <c r="E200" i="46"/>
  <c r="D200" i="46"/>
  <c r="C200" i="46"/>
  <c r="B200" i="46"/>
  <c r="J199" i="46"/>
  <c r="I199" i="46"/>
  <c r="H199" i="46"/>
  <c r="F199" i="46"/>
  <c r="E199" i="46"/>
  <c r="D199" i="46"/>
  <c r="C199" i="46"/>
  <c r="B199" i="46"/>
  <c r="J198" i="46"/>
  <c r="I198" i="46"/>
  <c r="H198" i="46"/>
  <c r="F198" i="46"/>
  <c r="E198" i="46"/>
  <c r="D198" i="46"/>
  <c r="C198" i="46"/>
  <c r="B198" i="46"/>
  <c r="J197" i="46"/>
  <c r="I197" i="46"/>
  <c r="H197" i="46"/>
  <c r="F197" i="46"/>
  <c r="E197" i="46"/>
  <c r="D197" i="46"/>
  <c r="C197" i="46"/>
  <c r="B197" i="46"/>
  <c r="J196" i="46"/>
  <c r="I196" i="46"/>
  <c r="H196" i="46"/>
  <c r="F196" i="46"/>
  <c r="E196" i="46"/>
  <c r="D196" i="46"/>
  <c r="C196" i="46"/>
  <c r="B196" i="46"/>
  <c r="J195" i="46"/>
  <c r="I195" i="46"/>
  <c r="H195" i="46"/>
  <c r="F195" i="46"/>
  <c r="E195" i="46"/>
  <c r="D195" i="46"/>
  <c r="C195" i="46"/>
  <c r="B195" i="46"/>
  <c r="J194" i="46"/>
  <c r="I194" i="46"/>
  <c r="H194" i="46"/>
  <c r="F194" i="46"/>
  <c r="E194" i="46"/>
  <c r="D194" i="46"/>
  <c r="C194" i="46"/>
  <c r="B194" i="46"/>
  <c r="J193" i="46"/>
  <c r="I193" i="46"/>
  <c r="H193" i="46"/>
  <c r="F193" i="46"/>
  <c r="E193" i="46"/>
  <c r="D193" i="46"/>
  <c r="C193" i="46"/>
  <c r="B193" i="46"/>
  <c r="J192" i="46"/>
  <c r="I192" i="46"/>
  <c r="H192" i="46"/>
  <c r="F192" i="46"/>
  <c r="E192" i="46"/>
  <c r="D192" i="46"/>
  <c r="C192" i="46"/>
  <c r="B192" i="46"/>
  <c r="J191" i="46"/>
  <c r="I191" i="46"/>
  <c r="H191" i="46"/>
  <c r="F191" i="46"/>
  <c r="E191" i="46"/>
  <c r="D191" i="46"/>
  <c r="C191" i="46"/>
  <c r="B191" i="46"/>
  <c r="J190" i="46"/>
  <c r="I190" i="46"/>
  <c r="H190" i="46"/>
  <c r="F190" i="46"/>
  <c r="E190" i="46"/>
  <c r="D190" i="46"/>
  <c r="C190" i="46"/>
  <c r="B190" i="46"/>
  <c r="J189" i="46"/>
  <c r="I189" i="46"/>
  <c r="H189" i="46"/>
  <c r="F189" i="46"/>
  <c r="E189" i="46"/>
  <c r="D189" i="46"/>
  <c r="C189" i="46"/>
  <c r="B189" i="46"/>
  <c r="J188" i="46"/>
  <c r="I188" i="46"/>
  <c r="H188" i="46"/>
  <c r="F188" i="46"/>
  <c r="E188" i="46"/>
  <c r="D188" i="46"/>
  <c r="C188" i="46"/>
  <c r="B188" i="46"/>
  <c r="J187" i="46"/>
  <c r="I187" i="46"/>
  <c r="H187" i="46"/>
  <c r="F187" i="46"/>
  <c r="E187" i="46"/>
  <c r="D187" i="46"/>
  <c r="C187" i="46"/>
  <c r="B187" i="46"/>
  <c r="J186" i="46"/>
  <c r="I186" i="46"/>
  <c r="H186" i="46"/>
  <c r="F186" i="46"/>
  <c r="E186" i="46"/>
  <c r="D186" i="46"/>
  <c r="C186" i="46"/>
  <c r="B186" i="46"/>
  <c r="J185" i="46"/>
  <c r="I185" i="46"/>
  <c r="H185" i="46"/>
  <c r="F185" i="46"/>
  <c r="E185" i="46"/>
  <c r="D185" i="46"/>
  <c r="C185" i="46"/>
  <c r="B185" i="46"/>
  <c r="J184" i="46"/>
  <c r="I184" i="46"/>
  <c r="H184" i="46"/>
  <c r="F184" i="46"/>
  <c r="E184" i="46"/>
  <c r="D184" i="46"/>
  <c r="C184" i="46"/>
  <c r="B184" i="46"/>
  <c r="J183" i="46"/>
  <c r="I183" i="46"/>
  <c r="H183" i="46"/>
  <c r="F183" i="46"/>
  <c r="E183" i="46"/>
  <c r="D183" i="46"/>
  <c r="C183" i="46"/>
  <c r="B183" i="46"/>
  <c r="J182" i="46"/>
  <c r="I182" i="46"/>
  <c r="H182" i="46"/>
  <c r="F182" i="46"/>
  <c r="E182" i="46"/>
  <c r="D182" i="46"/>
  <c r="C182" i="46"/>
  <c r="B182" i="46"/>
  <c r="J181" i="46"/>
  <c r="I181" i="46"/>
  <c r="H181" i="46"/>
  <c r="F181" i="46"/>
  <c r="E181" i="46"/>
  <c r="D181" i="46"/>
  <c r="C181" i="46"/>
  <c r="B181" i="46"/>
  <c r="J180" i="46"/>
  <c r="I180" i="46"/>
  <c r="H180" i="46"/>
  <c r="F180" i="46"/>
  <c r="E180" i="46"/>
  <c r="D180" i="46"/>
  <c r="C180" i="46"/>
  <c r="B180" i="46"/>
  <c r="J179" i="46"/>
  <c r="I179" i="46"/>
  <c r="H179" i="46"/>
  <c r="F179" i="46"/>
  <c r="E179" i="46"/>
  <c r="D179" i="46"/>
  <c r="C179" i="46"/>
  <c r="B179" i="46"/>
  <c r="J178" i="46"/>
  <c r="I178" i="46"/>
  <c r="H178" i="46"/>
  <c r="F178" i="46"/>
  <c r="E178" i="46"/>
  <c r="D178" i="46"/>
  <c r="C178" i="46"/>
  <c r="B178" i="46"/>
  <c r="J177" i="46"/>
  <c r="I177" i="46"/>
  <c r="H177" i="46"/>
  <c r="F177" i="46"/>
  <c r="E177" i="46"/>
  <c r="D177" i="46"/>
  <c r="C177" i="46"/>
  <c r="B177" i="46"/>
  <c r="J176" i="46"/>
  <c r="I176" i="46"/>
  <c r="H176" i="46"/>
  <c r="F176" i="46"/>
  <c r="E176" i="46"/>
  <c r="D176" i="46"/>
  <c r="C176" i="46"/>
  <c r="B176" i="46"/>
  <c r="J175" i="46"/>
  <c r="I175" i="46"/>
  <c r="H175" i="46"/>
  <c r="F175" i="46"/>
  <c r="E175" i="46"/>
  <c r="D175" i="46"/>
  <c r="C175" i="46"/>
  <c r="B175" i="46"/>
  <c r="J174" i="46"/>
  <c r="I174" i="46"/>
  <c r="H174" i="46"/>
  <c r="F174" i="46"/>
  <c r="E174" i="46"/>
  <c r="D174" i="46"/>
  <c r="C174" i="46"/>
  <c r="B174" i="46"/>
  <c r="J173" i="46"/>
  <c r="I173" i="46"/>
  <c r="H173" i="46"/>
  <c r="F173" i="46"/>
  <c r="E173" i="46"/>
  <c r="D173" i="46"/>
  <c r="C173" i="46"/>
  <c r="B173" i="46"/>
  <c r="J172" i="46"/>
  <c r="I172" i="46"/>
  <c r="H172" i="46"/>
  <c r="F172" i="46"/>
  <c r="E172" i="46"/>
  <c r="D172" i="46"/>
  <c r="C172" i="46"/>
  <c r="B172" i="46"/>
  <c r="J171" i="46"/>
  <c r="I171" i="46"/>
  <c r="H171" i="46"/>
  <c r="F171" i="46"/>
  <c r="E171" i="46"/>
  <c r="D171" i="46"/>
  <c r="C171" i="46"/>
  <c r="B171" i="46"/>
  <c r="J170" i="46"/>
  <c r="I170" i="46"/>
  <c r="H170" i="46"/>
  <c r="F170" i="46"/>
  <c r="E170" i="46"/>
  <c r="D170" i="46"/>
  <c r="C170" i="46"/>
  <c r="B170" i="46"/>
  <c r="J169" i="46"/>
  <c r="I169" i="46"/>
  <c r="H169" i="46"/>
  <c r="F169" i="46"/>
  <c r="E169" i="46"/>
  <c r="D169" i="46"/>
  <c r="C169" i="46"/>
  <c r="B169" i="46"/>
  <c r="J168" i="46"/>
  <c r="I168" i="46"/>
  <c r="H168" i="46"/>
  <c r="F168" i="46"/>
  <c r="E168" i="46"/>
  <c r="D168" i="46"/>
  <c r="C168" i="46"/>
  <c r="B168" i="46"/>
  <c r="J167" i="46"/>
  <c r="I167" i="46"/>
  <c r="H167" i="46"/>
  <c r="F167" i="46"/>
  <c r="E167" i="46"/>
  <c r="D167" i="46"/>
  <c r="C167" i="46"/>
  <c r="B167" i="46"/>
  <c r="J166" i="46"/>
  <c r="I166" i="46"/>
  <c r="H166" i="46"/>
  <c r="F166" i="46"/>
  <c r="E166" i="46"/>
  <c r="D166" i="46"/>
  <c r="C166" i="46"/>
  <c r="B166" i="46"/>
  <c r="J165" i="46"/>
  <c r="I165" i="46"/>
  <c r="H165" i="46"/>
  <c r="F165" i="46"/>
  <c r="E165" i="46"/>
  <c r="D165" i="46"/>
  <c r="C165" i="46"/>
  <c r="B165" i="46"/>
  <c r="J164" i="46"/>
  <c r="I164" i="46"/>
  <c r="H164" i="46"/>
  <c r="F164" i="46"/>
  <c r="E164" i="46"/>
  <c r="D164" i="46"/>
  <c r="C164" i="46"/>
  <c r="B164" i="46"/>
  <c r="J163" i="46"/>
  <c r="I163" i="46"/>
  <c r="H163" i="46"/>
  <c r="F163" i="46"/>
  <c r="E163" i="46"/>
  <c r="D163" i="46"/>
  <c r="C163" i="46"/>
  <c r="B163" i="46"/>
  <c r="J162" i="46"/>
  <c r="I162" i="46"/>
  <c r="H162" i="46"/>
  <c r="F162" i="46"/>
  <c r="E162" i="46"/>
  <c r="D162" i="46"/>
  <c r="C162" i="46"/>
  <c r="B162" i="46"/>
  <c r="J161" i="46"/>
  <c r="I161" i="46"/>
  <c r="H161" i="46"/>
  <c r="F161" i="46"/>
  <c r="E161" i="46"/>
  <c r="D161" i="46"/>
  <c r="C161" i="46"/>
  <c r="B161" i="46"/>
  <c r="J160" i="46"/>
  <c r="I160" i="46"/>
  <c r="H160" i="46"/>
  <c r="F160" i="46"/>
  <c r="E160" i="46"/>
  <c r="D160" i="46"/>
  <c r="C160" i="46"/>
  <c r="B160" i="46"/>
  <c r="J159" i="46"/>
  <c r="I159" i="46"/>
  <c r="H159" i="46"/>
  <c r="F159" i="46"/>
  <c r="E159" i="46"/>
  <c r="D159" i="46"/>
  <c r="C159" i="46"/>
  <c r="B159" i="46"/>
  <c r="J158" i="46"/>
  <c r="I158" i="46"/>
  <c r="H158" i="46"/>
  <c r="F158" i="46"/>
  <c r="E158" i="46"/>
  <c r="D158" i="46"/>
  <c r="C158" i="46"/>
  <c r="B158" i="46"/>
  <c r="J157" i="46"/>
  <c r="I157" i="46"/>
  <c r="H157" i="46"/>
  <c r="F157" i="46"/>
  <c r="E157" i="46"/>
  <c r="D157" i="46"/>
  <c r="C157" i="46"/>
  <c r="B157" i="46"/>
  <c r="J144" i="46"/>
  <c r="I144" i="46"/>
  <c r="H144" i="46"/>
  <c r="F144" i="46"/>
  <c r="E144" i="46"/>
  <c r="D144" i="46"/>
  <c r="C144" i="46"/>
  <c r="B144" i="46"/>
  <c r="J143" i="46"/>
  <c r="I143" i="46"/>
  <c r="H143" i="46"/>
  <c r="F143" i="46"/>
  <c r="E143" i="46"/>
  <c r="D143" i="46"/>
  <c r="C143" i="46"/>
  <c r="B143" i="46"/>
  <c r="J142" i="46"/>
  <c r="I142" i="46"/>
  <c r="H142" i="46"/>
  <c r="F142" i="46"/>
  <c r="E142" i="46"/>
  <c r="D142" i="46"/>
  <c r="C142" i="46"/>
  <c r="B142" i="46"/>
  <c r="J141" i="46"/>
  <c r="I141" i="46"/>
  <c r="H141" i="46"/>
  <c r="F141" i="46"/>
  <c r="E141" i="46"/>
  <c r="D141" i="46"/>
  <c r="C141" i="46"/>
  <c r="B141" i="46"/>
  <c r="J140" i="46"/>
  <c r="I140" i="46"/>
  <c r="H140" i="46"/>
  <c r="F140" i="46"/>
  <c r="E140" i="46"/>
  <c r="D140" i="46"/>
  <c r="C140" i="46"/>
  <c r="B140" i="46"/>
  <c r="J139" i="46"/>
  <c r="I139" i="46"/>
  <c r="H139" i="46"/>
  <c r="F139" i="46"/>
  <c r="E139" i="46"/>
  <c r="D139" i="46"/>
  <c r="C139" i="46"/>
  <c r="B139" i="46"/>
  <c r="J138" i="46"/>
  <c r="I138" i="46"/>
  <c r="H138" i="46"/>
  <c r="F138" i="46"/>
  <c r="E138" i="46"/>
  <c r="D138" i="46"/>
  <c r="C138" i="46"/>
  <c r="B138" i="46"/>
  <c r="J137" i="46"/>
  <c r="I137" i="46"/>
  <c r="H137" i="46"/>
  <c r="F137" i="46"/>
  <c r="E137" i="46"/>
  <c r="D137" i="46"/>
  <c r="C137" i="46"/>
  <c r="B137" i="46"/>
  <c r="J136" i="46"/>
  <c r="I136" i="46"/>
  <c r="H136" i="46"/>
  <c r="F136" i="46"/>
  <c r="E136" i="46"/>
  <c r="D136" i="46"/>
  <c r="C136" i="46"/>
  <c r="B136" i="46"/>
  <c r="J135" i="46"/>
  <c r="I135" i="46"/>
  <c r="H135" i="46"/>
  <c r="F135" i="46"/>
  <c r="E135" i="46"/>
  <c r="D135" i="46"/>
  <c r="C135" i="46"/>
  <c r="B135" i="46"/>
  <c r="J134" i="46"/>
  <c r="I134" i="46"/>
  <c r="H134" i="46"/>
  <c r="F134" i="46"/>
  <c r="E134" i="46"/>
  <c r="D134" i="46"/>
  <c r="C134" i="46"/>
  <c r="B134" i="46"/>
  <c r="J133" i="46"/>
  <c r="I133" i="46"/>
  <c r="H133" i="46"/>
  <c r="F133" i="46"/>
  <c r="E133" i="46"/>
  <c r="D133" i="46"/>
  <c r="C133" i="46"/>
  <c r="B133" i="46"/>
  <c r="J132" i="46"/>
  <c r="I132" i="46"/>
  <c r="H132" i="46"/>
  <c r="F132" i="46"/>
  <c r="E132" i="46"/>
  <c r="D132" i="46"/>
  <c r="C132" i="46"/>
  <c r="B132" i="46"/>
  <c r="J131" i="46"/>
  <c r="I131" i="46"/>
  <c r="H131" i="46"/>
  <c r="F131" i="46"/>
  <c r="E131" i="46"/>
  <c r="D131" i="46"/>
  <c r="C131" i="46"/>
  <c r="B131" i="46"/>
  <c r="J130" i="46"/>
  <c r="I130" i="46"/>
  <c r="H130" i="46"/>
  <c r="F130" i="46"/>
  <c r="E130" i="46"/>
  <c r="D130" i="46"/>
  <c r="C130" i="46"/>
  <c r="B130" i="46"/>
  <c r="J129" i="46"/>
  <c r="I129" i="46"/>
  <c r="H129" i="46"/>
  <c r="F129" i="46"/>
  <c r="E129" i="46"/>
  <c r="D129" i="46"/>
  <c r="C129" i="46"/>
  <c r="B129" i="46"/>
  <c r="J128" i="46"/>
  <c r="I128" i="46"/>
  <c r="H128" i="46"/>
  <c r="F128" i="46"/>
  <c r="E128" i="46"/>
  <c r="D128" i="46"/>
  <c r="C128" i="46"/>
  <c r="B128" i="46"/>
  <c r="J127" i="46"/>
  <c r="I127" i="46"/>
  <c r="H127" i="46"/>
  <c r="F127" i="46"/>
  <c r="E127" i="46"/>
  <c r="D127" i="46"/>
  <c r="C127" i="46"/>
  <c r="B127" i="46"/>
  <c r="J126" i="46"/>
  <c r="I126" i="46"/>
  <c r="H126" i="46"/>
  <c r="F126" i="46"/>
  <c r="E126" i="46"/>
  <c r="D126" i="46"/>
  <c r="C126" i="46"/>
  <c r="B126" i="46"/>
  <c r="J125" i="46"/>
  <c r="I125" i="46"/>
  <c r="H125" i="46"/>
  <c r="F125" i="46"/>
  <c r="E125" i="46"/>
  <c r="D125" i="46"/>
  <c r="C125" i="46"/>
  <c r="B125" i="46"/>
  <c r="J124" i="46"/>
  <c r="I124" i="46"/>
  <c r="H124" i="46"/>
  <c r="F124" i="46"/>
  <c r="E124" i="46"/>
  <c r="D124" i="46"/>
  <c r="C124" i="46"/>
  <c r="B124" i="46"/>
  <c r="J123" i="46"/>
  <c r="I123" i="46"/>
  <c r="H123" i="46"/>
  <c r="F123" i="46"/>
  <c r="E123" i="46"/>
  <c r="D123" i="46"/>
  <c r="C123" i="46"/>
  <c r="B123" i="46"/>
  <c r="J122" i="46"/>
  <c r="I122" i="46"/>
  <c r="H122" i="46"/>
  <c r="F122" i="46"/>
  <c r="E122" i="46"/>
  <c r="D122" i="46"/>
  <c r="C122" i="46"/>
  <c r="B122" i="46"/>
  <c r="J121" i="46"/>
  <c r="I121" i="46"/>
  <c r="H121" i="46"/>
  <c r="F121" i="46"/>
  <c r="E121" i="46"/>
  <c r="D121" i="46"/>
  <c r="C121" i="46"/>
  <c r="B121" i="46"/>
  <c r="J120" i="46"/>
  <c r="I120" i="46"/>
  <c r="H120" i="46"/>
  <c r="F120" i="46"/>
  <c r="E120" i="46"/>
  <c r="D120" i="46"/>
  <c r="C120" i="46"/>
  <c r="B120" i="46"/>
  <c r="J119" i="46"/>
  <c r="I119" i="46"/>
  <c r="H119" i="46"/>
  <c r="F119" i="46"/>
  <c r="E119" i="46"/>
  <c r="D119" i="46"/>
  <c r="C119" i="46"/>
  <c r="B119" i="46"/>
  <c r="J118" i="46"/>
  <c r="I118" i="46"/>
  <c r="H118" i="46"/>
  <c r="F118" i="46"/>
  <c r="E118" i="46"/>
  <c r="D118" i="46"/>
  <c r="C118" i="46"/>
  <c r="B118" i="46"/>
  <c r="J117" i="46"/>
  <c r="I117" i="46"/>
  <c r="H117" i="46"/>
  <c r="F117" i="46"/>
  <c r="E117" i="46"/>
  <c r="D117" i="46"/>
  <c r="C117" i="46"/>
  <c r="B117" i="46"/>
  <c r="J116" i="46"/>
  <c r="I116" i="46"/>
  <c r="H116" i="46"/>
  <c r="F116" i="46"/>
  <c r="E116" i="46"/>
  <c r="D116" i="46"/>
  <c r="C116" i="46"/>
  <c r="B116" i="46"/>
  <c r="J115" i="46"/>
  <c r="I115" i="46"/>
  <c r="H115" i="46"/>
  <c r="F115" i="46"/>
  <c r="E115" i="46"/>
  <c r="D115" i="46"/>
  <c r="C115" i="46"/>
  <c r="B115" i="46"/>
  <c r="J114" i="46"/>
  <c r="I114" i="46"/>
  <c r="H114" i="46"/>
  <c r="F114" i="46"/>
  <c r="E114" i="46"/>
  <c r="D114" i="46"/>
  <c r="C114" i="46"/>
  <c r="B114" i="46"/>
  <c r="J113" i="46"/>
  <c r="I113" i="46"/>
  <c r="H113" i="46"/>
  <c r="F113" i="46"/>
  <c r="E113" i="46"/>
  <c r="D113" i="46"/>
  <c r="C113" i="46"/>
  <c r="B113" i="46"/>
  <c r="J112" i="46"/>
  <c r="I112" i="46"/>
  <c r="H112" i="46"/>
  <c r="F112" i="46"/>
  <c r="E112" i="46"/>
  <c r="D112" i="46"/>
  <c r="C112" i="46"/>
  <c r="B112" i="46"/>
  <c r="J111" i="46"/>
  <c r="I111" i="46"/>
  <c r="H111" i="46"/>
  <c r="F111" i="46"/>
  <c r="E111" i="46"/>
  <c r="D111" i="46"/>
  <c r="C111" i="46"/>
  <c r="B111" i="46"/>
  <c r="J110" i="46"/>
  <c r="I110" i="46"/>
  <c r="H110" i="46"/>
  <c r="F110" i="46"/>
  <c r="E110" i="46"/>
  <c r="D110" i="46"/>
  <c r="C110" i="46"/>
  <c r="B110" i="46"/>
  <c r="J109" i="46"/>
  <c r="I109" i="46"/>
  <c r="H109" i="46"/>
  <c r="F109" i="46"/>
  <c r="E109" i="46"/>
  <c r="D109" i="46"/>
  <c r="C109" i="46"/>
  <c r="B109" i="46"/>
  <c r="J108" i="46"/>
  <c r="I108" i="46"/>
  <c r="H108" i="46"/>
  <c r="F108" i="46"/>
  <c r="E108" i="46"/>
  <c r="D108" i="46"/>
  <c r="C108" i="46"/>
  <c r="B108" i="46"/>
  <c r="J107" i="46"/>
  <c r="I107" i="46"/>
  <c r="H107" i="46"/>
  <c r="F107" i="46"/>
  <c r="E107" i="46"/>
  <c r="D107" i="46"/>
  <c r="C107" i="46"/>
  <c r="B107" i="46"/>
  <c r="J106" i="46"/>
  <c r="I106" i="46"/>
  <c r="H106" i="46"/>
  <c r="F106" i="46"/>
  <c r="E106" i="46"/>
  <c r="D106" i="46"/>
  <c r="C106" i="46"/>
  <c r="B106" i="46"/>
  <c r="J105" i="46"/>
  <c r="I105" i="46"/>
  <c r="H105" i="46"/>
  <c r="F105" i="46"/>
  <c r="E105" i="46"/>
  <c r="D105" i="46"/>
  <c r="C105" i="46"/>
  <c r="B105" i="46"/>
  <c r="J104" i="46"/>
  <c r="I104" i="46"/>
  <c r="H104" i="46"/>
  <c r="F104" i="46"/>
  <c r="E104" i="46"/>
  <c r="D104" i="46"/>
  <c r="C104" i="46"/>
  <c r="B104" i="46"/>
  <c r="J103" i="46"/>
  <c r="I103" i="46"/>
  <c r="H103" i="46"/>
  <c r="F103" i="46"/>
  <c r="E103" i="46"/>
  <c r="D103" i="46"/>
  <c r="C103" i="46"/>
  <c r="B103" i="46"/>
  <c r="J102" i="46"/>
  <c r="I102" i="46"/>
  <c r="H102" i="46"/>
  <c r="F102" i="46"/>
  <c r="E102" i="46"/>
  <c r="D102" i="46"/>
  <c r="C102" i="46"/>
  <c r="B102" i="46"/>
  <c r="J101" i="46"/>
  <c r="I101" i="46"/>
  <c r="H101" i="46"/>
  <c r="F101" i="46"/>
  <c r="E101" i="46"/>
  <c r="D101" i="46"/>
  <c r="C101" i="46"/>
  <c r="B101" i="46"/>
  <c r="J100" i="46"/>
  <c r="I100" i="46"/>
  <c r="H100" i="46"/>
  <c r="F100" i="46"/>
  <c r="E100" i="46"/>
  <c r="D100" i="46"/>
  <c r="C100" i="46"/>
  <c r="B100" i="46"/>
  <c r="J99" i="46"/>
  <c r="I99" i="46"/>
  <c r="H99" i="46"/>
  <c r="F99" i="46"/>
  <c r="E99" i="46"/>
  <c r="D99" i="46"/>
  <c r="C99" i="46"/>
  <c r="B99" i="46"/>
  <c r="J98" i="46"/>
  <c r="I98" i="46"/>
  <c r="H98" i="46"/>
  <c r="F98" i="46"/>
  <c r="E98" i="46"/>
  <c r="D98" i="46"/>
  <c r="C98" i="46"/>
  <c r="B98" i="46"/>
  <c r="J97" i="46"/>
  <c r="I97" i="46"/>
  <c r="H97" i="46"/>
  <c r="F97" i="46"/>
  <c r="E97" i="46"/>
  <c r="D97" i="46"/>
  <c r="C97" i="46"/>
  <c r="B97" i="46"/>
  <c r="J96" i="46"/>
  <c r="I96" i="46"/>
  <c r="H96" i="46"/>
  <c r="F96" i="46"/>
  <c r="E96" i="46"/>
  <c r="D96" i="46"/>
  <c r="C96" i="46"/>
  <c r="B96" i="46"/>
  <c r="J95" i="46"/>
  <c r="I95" i="46"/>
  <c r="H95" i="46"/>
  <c r="F95" i="46"/>
  <c r="E95" i="46"/>
  <c r="D95" i="46"/>
  <c r="C95" i="46"/>
  <c r="B95" i="46"/>
  <c r="J94" i="46"/>
  <c r="I94" i="46"/>
  <c r="H94" i="46"/>
  <c r="F94" i="46"/>
  <c r="E94" i="46"/>
  <c r="D94" i="46"/>
  <c r="C94" i="46"/>
  <c r="B94" i="46"/>
  <c r="J93" i="46"/>
  <c r="I93" i="46"/>
  <c r="H93" i="46"/>
  <c r="F93" i="46"/>
  <c r="E93" i="46"/>
  <c r="D93" i="46"/>
  <c r="C93" i="46"/>
  <c r="B93" i="46"/>
  <c r="J92" i="46"/>
  <c r="I92" i="46"/>
  <c r="H92" i="46"/>
  <c r="F92" i="46"/>
  <c r="E92" i="46"/>
  <c r="D92" i="46"/>
  <c r="C92" i="46"/>
  <c r="B92" i="46"/>
  <c r="J91" i="46"/>
  <c r="I91" i="46"/>
  <c r="H91" i="46"/>
  <c r="F91" i="46"/>
  <c r="E91" i="46"/>
  <c r="D91" i="46"/>
  <c r="C91" i="46"/>
  <c r="B91" i="46"/>
  <c r="J90" i="46"/>
  <c r="I90" i="46"/>
  <c r="H90" i="46"/>
  <c r="F90" i="46"/>
  <c r="E90" i="46"/>
  <c r="D90" i="46"/>
  <c r="C90" i="46"/>
  <c r="B90" i="46"/>
  <c r="J89" i="46"/>
  <c r="I89" i="46"/>
  <c r="H89" i="46"/>
  <c r="F89" i="46"/>
  <c r="E89" i="46"/>
  <c r="D89" i="46"/>
  <c r="C89" i="46"/>
  <c r="B89" i="46"/>
  <c r="J88" i="46"/>
  <c r="I88" i="46"/>
  <c r="H88" i="46"/>
  <c r="F88" i="46"/>
  <c r="E88" i="46"/>
  <c r="D88" i="46"/>
  <c r="C88" i="46"/>
  <c r="B88" i="46"/>
  <c r="J87" i="46"/>
  <c r="I87" i="46"/>
  <c r="H87" i="46"/>
  <c r="F87" i="46"/>
  <c r="E87" i="46"/>
  <c r="D87" i="46"/>
  <c r="C87" i="46"/>
  <c r="B87" i="46"/>
  <c r="J86" i="46"/>
  <c r="I86" i="46"/>
  <c r="H86" i="46"/>
  <c r="F86" i="46"/>
  <c r="E86" i="46"/>
  <c r="D86" i="46"/>
  <c r="C86" i="46"/>
  <c r="B86" i="46"/>
  <c r="J85" i="46"/>
  <c r="I85" i="46"/>
  <c r="H85" i="46"/>
  <c r="F85" i="46"/>
  <c r="E85" i="46"/>
  <c r="D85" i="46"/>
  <c r="C85" i="46"/>
  <c r="B85" i="46"/>
  <c r="J84" i="46"/>
  <c r="I84" i="46"/>
  <c r="H84" i="46"/>
  <c r="F84" i="46"/>
  <c r="E84" i="46"/>
  <c r="D84" i="46"/>
  <c r="C84" i="46"/>
  <c r="B84" i="46"/>
  <c r="J70" i="46"/>
  <c r="I70" i="46"/>
  <c r="H70" i="46"/>
  <c r="G70" i="46"/>
  <c r="F70" i="46"/>
  <c r="E70" i="46"/>
  <c r="D70" i="46"/>
  <c r="C70" i="46"/>
  <c r="B70" i="46"/>
  <c r="J69" i="46"/>
  <c r="I69" i="46"/>
  <c r="H69" i="46"/>
  <c r="F69" i="46"/>
  <c r="E69" i="46"/>
  <c r="D69" i="46"/>
  <c r="C69" i="46"/>
  <c r="B69" i="46"/>
  <c r="J68" i="46"/>
  <c r="I68" i="46"/>
  <c r="H68" i="46"/>
  <c r="F68" i="46"/>
  <c r="E68" i="46"/>
  <c r="D68" i="46"/>
  <c r="C68" i="46"/>
  <c r="B68" i="46"/>
  <c r="J67" i="46"/>
  <c r="I67" i="46"/>
  <c r="H67" i="46"/>
  <c r="F67" i="46"/>
  <c r="E67" i="46"/>
  <c r="D67" i="46"/>
  <c r="C67" i="46"/>
  <c r="B67" i="46"/>
  <c r="J66" i="46"/>
  <c r="I66" i="46"/>
  <c r="H66" i="46"/>
  <c r="F66" i="46"/>
  <c r="E66" i="46"/>
  <c r="D66" i="46"/>
  <c r="C66" i="46"/>
  <c r="B66" i="46"/>
  <c r="J65" i="46"/>
  <c r="I65" i="46"/>
  <c r="H65" i="46"/>
  <c r="F65" i="46"/>
  <c r="E65" i="46"/>
  <c r="D65" i="46"/>
  <c r="C65" i="46"/>
  <c r="B65" i="46"/>
  <c r="J64" i="46"/>
  <c r="I64" i="46"/>
  <c r="H64" i="46"/>
  <c r="F64" i="46"/>
  <c r="E64" i="46"/>
  <c r="D64" i="46"/>
  <c r="C64" i="46"/>
  <c r="B64" i="46"/>
  <c r="J63" i="46"/>
  <c r="I63" i="46"/>
  <c r="H63" i="46"/>
  <c r="F63" i="46"/>
  <c r="E63" i="46"/>
  <c r="D63" i="46"/>
  <c r="C63" i="46"/>
  <c r="B63" i="46"/>
  <c r="J62" i="46"/>
  <c r="I62" i="46"/>
  <c r="H62" i="46"/>
  <c r="F62" i="46"/>
  <c r="E62" i="46"/>
  <c r="D62" i="46"/>
  <c r="C62" i="46"/>
  <c r="B62" i="46"/>
  <c r="J61" i="46"/>
  <c r="I61" i="46"/>
  <c r="H61" i="46"/>
  <c r="F61" i="46"/>
  <c r="E61" i="46"/>
  <c r="D61" i="46"/>
  <c r="C61" i="46"/>
  <c r="B61" i="46"/>
  <c r="J60" i="46"/>
  <c r="I60" i="46"/>
  <c r="H60" i="46"/>
  <c r="F60" i="46"/>
  <c r="E60" i="46"/>
  <c r="D60" i="46"/>
  <c r="C60" i="46"/>
  <c r="B60" i="46"/>
  <c r="J59" i="46"/>
  <c r="I59" i="46"/>
  <c r="H59" i="46"/>
  <c r="F59" i="46"/>
  <c r="E59" i="46"/>
  <c r="D59" i="46"/>
  <c r="C59" i="46"/>
  <c r="B59" i="46"/>
  <c r="J58" i="46"/>
  <c r="I58" i="46"/>
  <c r="H58" i="46"/>
  <c r="F58" i="46"/>
  <c r="E58" i="46"/>
  <c r="D58" i="46"/>
  <c r="C58" i="46"/>
  <c r="B58" i="46"/>
  <c r="J57" i="46"/>
  <c r="I57" i="46"/>
  <c r="H57" i="46"/>
  <c r="F57" i="46"/>
  <c r="E57" i="46"/>
  <c r="D57" i="46"/>
  <c r="C57" i="46"/>
  <c r="B57" i="46"/>
  <c r="J56" i="46"/>
  <c r="I56" i="46"/>
  <c r="H56" i="46"/>
  <c r="F56" i="46"/>
  <c r="E56" i="46"/>
  <c r="D56" i="46"/>
  <c r="C56" i="46"/>
  <c r="B56" i="46"/>
  <c r="J55" i="46"/>
  <c r="I55" i="46"/>
  <c r="H55" i="46"/>
  <c r="F55" i="46"/>
  <c r="E55" i="46"/>
  <c r="D55" i="46"/>
  <c r="C55" i="46"/>
  <c r="B55" i="46"/>
  <c r="J54" i="46"/>
  <c r="I54" i="46"/>
  <c r="H54" i="46"/>
  <c r="F54" i="46"/>
  <c r="E54" i="46"/>
  <c r="D54" i="46"/>
  <c r="C54" i="46"/>
  <c r="B54" i="46"/>
  <c r="J53" i="46"/>
  <c r="I53" i="46"/>
  <c r="H53" i="46"/>
  <c r="F53" i="46"/>
  <c r="E53" i="46"/>
  <c r="D53" i="46"/>
  <c r="C53" i="46"/>
  <c r="B53" i="46"/>
  <c r="J52" i="46"/>
  <c r="I52" i="46"/>
  <c r="H52" i="46"/>
  <c r="F52" i="46"/>
  <c r="E52" i="46"/>
  <c r="D52" i="46"/>
  <c r="C52" i="46"/>
  <c r="B52" i="46"/>
  <c r="J51" i="46"/>
  <c r="I51" i="46"/>
  <c r="H51" i="46"/>
  <c r="F51" i="46"/>
  <c r="E51" i="46"/>
  <c r="D51" i="46"/>
  <c r="C51" i="46"/>
  <c r="B51" i="46"/>
  <c r="J50" i="46"/>
  <c r="I50" i="46"/>
  <c r="H50" i="46"/>
  <c r="F50" i="46"/>
  <c r="E50" i="46"/>
  <c r="D50" i="46"/>
  <c r="C50" i="46"/>
  <c r="B50" i="46"/>
  <c r="J49" i="46"/>
  <c r="I49" i="46"/>
  <c r="H49" i="46"/>
  <c r="F49" i="46"/>
  <c r="E49" i="46"/>
  <c r="D49" i="46"/>
  <c r="C49" i="46"/>
  <c r="B49" i="46"/>
  <c r="J48" i="46"/>
  <c r="I48" i="46"/>
  <c r="H48" i="46"/>
  <c r="F48" i="46"/>
  <c r="E48" i="46"/>
  <c r="D48" i="46"/>
  <c r="C48" i="46"/>
  <c r="B48" i="46"/>
  <c r="J47" i="46"/>
  <c r="I47" i="46"/>
  <c r="H47" i="46"/>
  <c r="F47" i="46"/>
  <c r="E47" i="46"/>
  <c r="D47" i="46"/>
  <c r="C47" i="46"/>
  <c r="B47" i="46"/>
  <c r="J46" i="46"/>
  <c r="I46" i="46"/>
  <c r="H46" i="46"/>
  <c r="F46" i="46"/>
  <c r="E46" i="46"/>
  <c r="D46" i="46"/>
  <c r="C46" i="46"/>
  <c r="B46" i="46"/>
  <c r="J45" i="46"/>
  <c r="I45" i="46"/>
  <c r="H45" i="46"/>
  <c r="F45" i="46"/>
  <c r="E45" i="46"/>
  <c r="D45" i="46"/>
  <c r="C45" i="46"/>
  <c r="B45" i="46"/>
  <c r="J44" i="46"/>
  <c r="I44" i="46"/>
  <c r="H44" i="46"/>
  <c r="F44" i="46"/>
  <c r="E44" i="46"/>
  <c r="D44" i="46"/>
  <c r="C44" i="46"/>
  <c r="B44" i="46"/>
  <c r="J43" i="46"/>
  <c r="I43" i="46"/>
  <c r="H43" i="46"/>
  <c r="F43" i="46"/>
  <c r="E43" i="46"/>
  <c r="D43" i="46"/>
  <c r="C43" i="46"/>
  <c r="B43" i="46"/>
  <c r="J42" i="46"/>
  <c r="I42" i="46"/>
  <c r="H42" i="46"/>
  <c r="F42" i="46"/>
  <c r="E42" i="46"/>
  <c r="D42" i="46"/>
  <c r="C42" i="46"/>
  <c r="B42" i="46"/>
  <c r="J41" i="46"/>
  <c r="I41" i="46"/>
  <c r="H41" i="46"/>
  <c r="F41" i="46"/>
  <c r="E41" i="46"/>
  <c r="D41" i="46"/>
  <c r="C41" i="46"/>
  <c r="B41" i="46"/>
  <c r="J40" i="46"/>
  <c r="I40" i="46"/>
  <c r="H40" i="46"/>
  <c r="F40" i="46"/>
  <c r="E40" i="46"/>
  <c r="D40" i="46"/>
  <c r="C40" i="46"/>
  <c r="B40" i="46"/>
  <c r="J39" i="46"/>
  <c r="I39" i="46"/>
  <c r="H39" i="46"/>
  <c r="F39" i="46"/>
  <c r="E39" i="46"/>
  <c r="D39" i="46"/>
  <c r="C39" i="46"/>
  <c r="B39" i="46"/>
  <c r="J38" i="46"/>
  <c r="I38" i="46"/>
  <c r="H38" i="46"/>
  <c r="F38" i="46"/>
  <c r="E38" i="46"/>
  <c r="D38" i="46"/>
  <c r="C38" i="46"/>
  <c r="B38" i="46"/>
  <c r="J37" i="46"/>
  <c r="I37" i="46"/>
  <c r="H37" i="46"/>
  <c r="F37" i="46"/>
  <c r="E37" i="46"/>
  <c r="D37" i="46"/>
  <c r="C37" i="46"/>
  <c r="B37" i="46"/>
  <c r="J36" i="46"/>
  <c r="I36" i="46"/>
  <c r="H36" i="46"/>
  <c r="F36" i="46"/>
  <c r="E36" i="46"/>
  <c r="D36" i="46"/>
  <c r="C36" i="46"/>
  <c r="B36" i="46"/>
  <c r="J35" i="46"/>
  <c r="I35" i="46"/>
  <c r="H35" i="46"/>
  <c r="F35" i="46"/>
  <c r="E35" i="46"/>
  <c r="D35" i="46"/>
  <c r="C35" i="46"/>
  <c r="B35" i="46"/>
  <c r="J34" i="46"/>
  <c r="I34" i="46"/>
  <c r="H34" i="46"/>
  <c r="F34" i="46"/>
  <c r="E34" i="46"/>
  <c r="D34" i="46"/>
  <c r="C34" i="46"/>
  <c r="B34" i="46"/>
  <c r="J33" i="46"/>
  <c r="I33" i="46"/>
  <c r="H33" i="46"/>
  <c r="F33" i="46"/>
  <c r="E33" i="46"/>
  <c r="D33" i="46"/>
  <c r="C33" i="46"/>
  <c r="B33" i="46"/>
  <c r="J32" i="46"/>
  <c r="I32" i="46"/>
  <c r="H32" i="46"/>
  <c r="F32" i="46"/>
  <c r="E32" i="46"/>
  <c r="D32" i="46"/>
  <c r="C32" i="46"/>
  <c r="B32" i="46"/>
  <c r="J31" i="46"/>
  <c r="I31" i="46"/>
  <c r="H31" i="46"/>
  <c r="F31" i="46"/>
  <c r="E31" i="46"/>
  <c r="D31" i="46"/>
  <c r="C31" i="46"/>
  <c r="B31" i="46"/>
  <c r="J30" i="46"/>
  <c r="I30" i="46"/>
  <c r="H30" i="46"/>
  <c r="F30" i="46"/>
  <c r="E30" i="46"/>
  <c r="D30" i="46"/>
  <c r="C30" i="46"/>
  <c r="B30" i="46"/>
  <c r="J29" i="46"/>
  <c r="I29" i="46"/>
  <c r="H29" i="46"/>
  <c r="F29" i="46"/>
  <c r="E29" i="46"/>
  <c r="D29" i="46"/>
  <c r="C29" i="46"/>
  <c r="B29" i="46"/>
  <c r="J28" i="46"/>
  <c r="I28" i="46"/>
  <c r="H28" i="46"/>
  <c r="F28" i="46"/>
  <c r="E28" i="46"/>
  <c r="D28" i="46"/>
  <c r="C28" i="46"/>
  <c r="B28" i="46"/>
  <c r="J27" i="46"/>
  <c r="I27" i="46"/>
  <c r="H27" i="46"/>
  <c r="F27" i="46"/>
  <c r="E27" i="46"/>
  <c r="D27" i="46"/>
  <c r="C27" i="46"/>
  <c r="B27" i="46"/>
  <c r="J26" i="46"/>
  <c r="I26" i="46"/>
  <c r="H26" i="46"/>
  <c r="F26" i="46"/>
  <c r="E26" i="46"/>
  <c r="D26" i="46"/>
  <c r="C26" i="46"/>
  <c r="B26" i="46"/>
  <c r="J25" i="46"/>
  <c r="I25" i="46"/>
  <c r="H25" i="46"/>
  <c r="F25" i="46"/>
  <c r="E25" i="46"/>
  <c r="D25" i="46"/>
  <c r="C25" i="46"/>
  <c r="B25" i="46"/>
  <c r="J24" i="46"/>
  <c r="I24" i="46"/>
  <c r="H24" i="46"/>
  <c r="F24" i="46"/>
  <c r="E24" i="46"/>
  <c r="D24" i="46"/>
  <c r="C24" i="46"/>
  <c r="B24" i="46"/>
  <c r="J23" i="46"/>
  <c r="I23" i="46"/>
  <c r="H23" i="46"/>
  <c r="F23" i="46"/>
  <c r="E23" i="46"/>
  <c r="D23" i="46"/>
  <c r="C23" i="46"/>
  <c r="B23" i="46"/>
  <c r="J22" i="46"/>
  <c r="I22" i="46"/>
  <c r="H22" i="46"/>
  <c r="F22" i="46"/>
  <c r="E22" i="46"/>
  <c r="D22" i="46"/>
  <c r="C22" i="46"/>
  <c r="B22" i="46"/>
  <c r="J21" i="46"/>
  <c r="I21" i="46"/>
  <c r="H21" i="46"/>
  <c r="F21" i="46"/>
  <c r="E21" i="46"/>
  <c r="D21" i="46"/>
  <c r="C21" i="46"/>
  <c r="B21" i="46"/>
  <c r="J20" i="46"/>
  <c r="I20" i="46"/>
  <c r="H20" i="46"/>
  <c r="F20" i="46"/>
  <c r="E20" i="46"/>
  <c r="D20" i="46"/>
  <c r="C20" i="46"/>
  <c r="B20" i="46"/>
  <c r="J19" i="46"/>
  <c r="I19" i="46"/>
  <c r="H19" i="46"/>
  <c r="F19" i="46"/>
  <c r="E19" i="46"/>
  <c r="D19" i="46"/>
  <c r="C19" i="46"/>
  <c r="B19" i="46"/>
  <c r="J18" i="46"/>
  <c r="I18" i="46"/>
  <c r="H18" i="46"/>
  <c r="F18" i="46"/>
  <c r="E18" i="46"/>
  <c r="D18" i="46"/>
  <c r="C18" i="46"/>
  <c r="B18" i="46"/>
  <c r="J17" i="46"/>
  <c r="I17" i="46"/>
  <c r="H17" i="46"/>
  <c r="F17" i="46"/>
  <c r="E17" i="46"/>
  <c r="D17" i="46"/>
  <c r="C17" i="46"/>
  <c r="B17" i="46"/>
  <c r="J16" i="46"/>
  <c r="I16" i="46"/>
  <c r="H16" i="46"/>
  <c r="F16" i="46"/>
  <c r="E16" i="46"/>
  <c r="D16" i="46"/>
  <c r="C16" i="46"/>
  <c r="B16" i="46"/>
  <c r="J15" i="46"/>
  <c r="I15" i="46"/>
  <c r="H15" i="46"/>
  <c r="F15" i="46"/>
  <c r="E15" i="46"/>
  <c r="D15" i="46"/>
  <c r="C15" i="46"/>
  <c r="B15" i="46"/>
  <c r="J14" i="46"/>
  <c r="I14" i="46"/>
  <c r="H14" i="46"/>
  <c r="F14" i="46"/>
  <c r="E14" i="46"/>
  <c r="D14" i="46"/>
  <c r="C14" i="46"/>
  <c r="B14" i="46"/>
  <c r="J13" i="46"/>
  <c r="I13" i="46"/>
  <c r="H13" i="46"/>
  <c r="F13" i="46"/>
  <c r="E13" i="46"/>
  <c r="D13" i="46"/>
  <c r="C13" i="46"/>
  <c r="B13" i="46"/>
  <c r="J12" i="46"/>
  <c r="I12" i="46"/>
  <c r="H12" i="46"/>
  <c r="F12" i="46"/>
  <c r="E12" i="46"/>
  <c r="D12" i="46"/>
  <c r="C12" i="46"/>
  <c r="B12" i="46"/>
  <c r="J11" i="46"/>
  <c r="I11" i="46"/>
  <c r="H11" i="46"/>
  <c r="F11" i="46"/>
  <c r="E11" i="46"/>
  <c r="D11" i="46"/>
  <c r="C11" i="46"/>
  <c r="B11" i="46"/>
  <c r="J10" i="46"/>
  <c r="I10" i="46"/>
  <c r="H10" i="46"/>
  <c r="F10" i="46"/>
  <c r="E10" i="46"/>
  <c r="D10" i="46"/>
  <c r="C10" i="46"/>
  <c r="B10" i="46"/>
  <c r="J9" i="46"/>
  <c r="I9" i="46"/>
  <c r="H9" i="46"/>
  <c r="F9" i="46"/>
  <c r="E9" i="46"/>
  <c r="D9" i="46"/>
  <c r="C9" i="46"/>
  <c r="B9" i="46"/>
  <c r="J144" i="47"/>
  <c r="I144" i="47"/>
  <c r="H144" i="47"/>
  <c r="F144" i="47"/>
  <c r="E144" i="47"/>
  <c r="D144" i="47"/>
  <c r="C144" i="47"/>
  <c r="B144" i="47"/>
  <c r="J143" i="47"/>
  <c r="I143" i="47"/>
  <c r="H143" i="47"/>
  <c r="F143" i="47"/>
  <c r="E143" i="47"/>
  <c r="D143" i="47"/>
  <c r="C143" i="47"/>
  <c r="B143" i="47"/>
  <c r="J142" i="47"/>
  <c r="I142" i="47"/>
  <c r="H142" i="47"/>
  <c r="F142" i="47"/>
  <c r="E142" i="47"/>
  <c r="D142" i="47"/>
  <c r="C142" i="47"/>
  <c r="B142" i="47"/>
  <c r="J141" i="47"/>
  <c r="I141" i="47"/>
  <c r="H141" i="47"/>
  <c r="F141" i="47"/>
  <c r="E141" i="47"/>
  <c r="D141" i="47"/>
  <c r="C141" i="47"/>
  <c r="B141" i="47"/>
  <c r="J140" i="47"/>
  <c r="I140" i="47"/>
  <c r="H140" i="47"/>
  <c r="F140" i="47"/>
  <c r="E140" i="47"/>
  <c r="D140" i="47"/>
  <c r="C140" i="47"/>
  <c r="B140" i="47"/>
  <c r="J139" i="47"/>
  <c r="I139" i="47"/>
  <c r="H139" i="47"/>
  <c r="F139" i="47"/>
  <c r="E139" i="47"/>
  <c r="D139" i="47"/>
  <c r="C139" i="47"/>
  <c r="B139" i="47"/>
  <c r="J138" i="47"/>
  <c r="I138" i="47"/>
  <c r="H138" i="47"/>
  <c r="F138" i="47"/>
  <c r="E138" i="47"/>
  <c r="D138" i="47"/>
  <c r="C138" i="47"/>
  <c r="B138" i="47"/>
  <c r="J137" i="47"/>
  <c r="I137" i="47"/>
  <c r="H137" i="47"/>
  <c r="F137" i="47"/>
  <c r="E137" i="47"/>
  <c r="D137" i="47"/>
  <c r="C137" i="47"/>
  <c r="B137" i="47"/>
  <c r="J136" i="47"/>
  <c r="I136" i="47"/>
  <c r="H136" i="47"/>
  <c r="F136" i="47"/>
  <c r="E136" i="47"/>
  <c r="D136" i="47"/>
  <c r="C136" i="47"/>
  <c r="B136" i="47"/>
  <c r="J135" i="47"/>
  <c r="I135" i="47"/>
  <c r="H135" i="47"/>
  <c r="F135" i="47"/>
  <c r="E135" i="47"/>
  <c r="D135" i="47"/>
  <c r="C135" i="47"/>
  <c r="B135" i="47"/>
  <c r="J134" i="47"/>
  <c r="I134" i="47"/>
  <c r="H134" i="47"/>
  <c r="F134" i="47"/>
  <c r="E134" i="47"/>
  <c r="D134" i="47"/>
  <c r="C134" i="47"/>
  <c r="B134" i="47"/>
  <c r="J133" i="47"/>
  <c r="I133" i="47"/>
  <c r="H133" i="47"/>
  <c r="F133" i="47"/>
  <c r="E133" i="47"/>
  <c r="D133" i="47"/>
  <c r="C133" i="47"/>
  <c r="B133" i="47"/>
  <c r="J132" i="47"/>
  <c r="I132" i="47"/>
  <c r="H132" i="47"/>
  <c r="F132" i="47"/>
  <c r="E132" i="47"/>
  <c r="D132" i="47"/>
  <c r="C132" i="47"/>
  <c r="B132" i="47"/>
  <c r="J131" i="47"/>
  <c r="I131" i="47"/>
  <c r="H131" i="47"/>
  <c r="F131" i="47"/>
  <c r="E131" i="47"/>
  <c r="D131" i="47"/>
  <c r="C131" i="47"/>
  <c r="B131" i="47"/>
  <c r="J130" i="47"/>
  <c r="I130" i="47"/>
  <c r="H130" i="47"/>
  <c r="F130" i="47"/>
  <c r="E130" i="47"/>
  <c r="D130" i="47"/>
  <c r="C130" i="47"/>
  <c r="B130" i="47"/>
  <c r="J129" i="47"/>
  <c r="I129" i="47"/>
  <c r="H129" i="47"/>
  <c r="F129" i="47"/>
  <c r="E129" i="47"/>
  <c r="D129" i="47"/>
  <c r="C129" i="47"/>
  <c r="B129" i="47"/>
  <c r="J128" i="47"/>
  <c r="I128" i="47"/>
  <c r="H128" i="47"/>
  <c r="F128" i="47"/>
  <c r="E128" i="47"/>
  <c r="D128" i="47"/>
  <c r="C128" i="47"/>
  <c r="B128" i="47"/>
  <c r="J127" i="47"/>
  <c r="I127" i="47"/>
  <c r="H127" i="47"/>
  <c r="F127" i="47"/>
  <c r="E127" i="47"/>
  <c r="D127" i="47"/>
  <c r="C127" i="47"/>
  <c r="B127" i="47"/>
  <c r="J126" i="47"/>
  <c r="I126" i="47"/>
  <c r="H126" i="47"/>
  <c r="F126" i="47"/>
  <c r="E126" i="47"/>
  <c r="D126" i="47"/>
  <c r="C126" i="47"/>
  <c r="B126" i="47"/>
  <c r="J125" i="47"/>
  <c r="I125" i="47"/>
  <c r="H125" i="47"/>
  <c r="F125" i="47"/>
  <c r="E125" i="47"/>
  <c r="D125" i="47"/>
  <c r="C125" i="47"/>
  <c r="B125" i="47"/>
  <c r="J124" i="47"/>
  <c r="I124" i="47"/>
  <c r="H124" i="47"/>
  <c r="F124" i="47"/>
  <c r="E124" i="47"/>
  <c r="D124" i="47"/>
  <c r="C124" i="47"/>
  <c r="B124" i="47"/>
  <c r="J123" i="47"/>
  <c r="I123" i="47"/>
  <c r="H123" i="47"/>
  <c r="F123" i="47"/>
  <c r="E123" i="47"/>
  <c r="D123" i="47"/>
  <c r="C123" i="47"/>
  <c r="B123" i="47"/>
  <c r="J122" i="47"/>
  <c r="I122" i="47"/>
  <c r="H122" i="47"/>
  <c r="F122" i="47"/>
  <c r="E122" i="47"/>
  <c r="D122" i="47"/>
  <c r="C122" i="47"/>
  <c r="B122" i="47"/>
  <c r="J121" i="47"/>
  <c r="I121" i="47"/>
  <c r="H121" i="47"/>
  <c r="F121" i="47"/>
  <c r="E121" i="47"/>
  <c r="D121" i="47"/>
  <c r="C121" i="47"/>
  <c r="B121" i="47"/>
  <c r="J120" i="47"/>
  <c r="I120" i="47"/>
  <c r="H120" i="47"/>
  <c r="F120" i="47"/>
  <c r="E120" i="47"/>
  <c r="D120" i="47"/>
  <c r="C120" i="47"/>
  <c r="B120" i="47"/>
  <c r="J119" i="47"/>
  <c r="I119" i="47"/>
  <c r="H119" i="47"/>
  <c r="F119" i="47"/>
  <c r="E119" i="47"/>
  <c r="D119" i="47"/>
  <c r="C119" i="47"/>
  <c r="B119" i="47"/>
  <c r="J118" i="47"/>
  <c r="I118" i="47"/>
  <c r="H118" i="47"/>
  <c r="F118" i="47"/>
  <c r="E118" i="47"/>
  <c r="D118" i="47"/>
  <c r="C118" i="47"/>
  <c r="B118" i="47"/>
  <c r="J117" i="47"/>
  <c r="I117" i="47"/>
  <c r="H117" i="47"/>
  <c r="F117" i="47"/>
  <c r="E117" i="47"/>
  <c r="D117" i="47"/>
  <c r="C117" i="47"/>
  <c r="B117" i="47"/>
  <c r="J116" i="47"/>
  <c r="I116" i="47"/>
  <c r="H116" i="47"/>
  <c r="F116" i="47"/>
  <c r="E116" i="47"/>
  <c r="D116" i="47"/>
  <c r="C116" i="47"/>
  <c r="B116" i="47"/>
  <c r="J115" i="47"/>
  <c r="I115" i="47"/>
  <c r="H115" i="47"/>
  <c r="F115" i="47"/>
  <c r="E115" i="47"/>
  <c r="D115" i="47"/>
  <c r="C115" i="47"/>
  <c r="B115" i="47"/>
  <c r="J114" i="47"/>
  <c r="I114" i="47"/>
  <c r="H114" i="47"/>
  <c r="F114" i="47"/>
  <c r="E114" i="47"/>
  <c r="D114" i="47"/>
  <c r="C114" i="47"/>
  <c r="B114" i="47"/>
  <c r="J113" i="47"/>
  <c r="I113" i="47"/>
  <c r="H113" i="47"/>
  <c r="F113" i="47"/>
  <c r="E113" i="47"/>
  <c r="D113" i="47"/>
  <c r="C113" i="47"/>
  <c r="B113" i="47"/>
  <c r="J112" i="47"/>
  <c r="I112" i="47"/>
  <c r="H112" i="47"/>
  <c r="F112" i="47"/>
  <c r="E112" i="47"/>
  <c r="D112" i="47"/>
  <c r="C112" i="47"/>
  <c r="B112" i="47"/>
  <c r="J111" i="47"/>
  <c r="I111" i="47"/>
  <c r="H111" i="47"/>
  <c r="F111" i="47"/>
  <c r="E111" i="47"/>
  <c r="D111" i="47"/>
  <c r="C111" i="47"/>
  <c r="B111" i="47"/>
  <c r="J110" i="47"/>
  <c r="I110" i="47"/>
  <c r="H110" i="47"/>
  <c r="F110" i="47"/>
  <c r="E110" i="47"/>
  <c r="D110" i="47"/>
  <c r="C110" i="47"/>
  <c r="B110" i="47"/>
  <c r="J109" i="47"/>
  <c r="I109" i="47"/>
  <c r="H109" i="47"/>
  <c r="F109" i="47"/>
  <c r="E109" i="47"/>
  <c r="D109" i="47"/>
  <c r="C109" i="47"/>
  <c r="B109" i="47"/>
  <c r="J108" i="47"/>
  <c r="I108" i="47"/>
  <c r="H108" i="47"/>
  <c r="F108" i="47"/>
  <c r="E108" i="47"/>
  <c r="D108" i="47"/>
  <c r="C108" i="47"/>
  <c r="B108" i="47"/>
  <c r="J107" i="47"/>
  <c r="I107" i="47"/>
  <c r="H107" i="47"/>
  <c r="F107" i="47"/>
  <c r="E107" i="47"/>
  <c r="D107" i="47"/>
  <c r="C107" i="47"/>
  <c r="B107" i="47"/>
  <c r="J106" i="47"/>
  <c r="I106" i="47"/>
  <c r="H106" i="47"/>
  <c r="F106" i="47"/>
  <c r="E106" i="47"/>
  <c r="D106" i="47"/>
  <c r="C106" i="47"/>
  <c r="B106" i="47"/>
  <c r="J105" i="47"/>
  <c r="I105" i="47"/>
  <c r="H105" i="47"/>
  <c r="F105" i="47"/>
  <c r="E105" i="47"/>
  <c r="D105" i="47"/>
  <c r="C105" i="47"/>
  <c r="B105" i="47"/>
  <c r="J104" i="47"/>
  <c r="I104" i="47"/>
  <c r="H104" i="47"/>
  <c r="F104" i="47"/>
  <c r="E104" i="47"/>
  <c r="D104" i="47"/>
  <c r="C104" i="47"/>
  <c r="B104" i="47"/>
  <c r="J103" i="47"/>
  <c r="I103" i="47"/>
  <c r="H103" i="47"/>
  <c r="F103" i="47"/>
  <c r="E103" i="47"/>
  <c r="D103" i="47"/>
  <c r="C103" i="47"/>
  <c r="B103" i="47"/>
  <c r="J102" i="47"/>
  <c r="I102" i="47"/>
  <c r="H102" i="47"/>
  <c r="F102" i="47"/>
  <c r="E102" i="47"/>
  <c r="D102" i="47"/>
  <c r="C102" i="47"/>
  <c r="B102" i="47"/>
  <c r="J101" i="47"/>
  <c r="I101" i="47"/>
  <c r="H101" i="47"/>
  <c r="F101" i="47"/>
  <c r="E101" i="47"/>
  <c r="D101" i="47"/>
  <c r="C101" i="47"/>
  <c r="B101" i="47"/>
  <c r="J100" i="47"/>
  <c r="I100" i="47"/>
  <c r="H100" i="47"/>
  <c r="F100" i="47"/>
  <c r="E100" i="47"/>
  <c r="D100" i="47"/>
  <c r="C100" i="47"/>
  <c r="B100" i="47"/>
  <c r="J99" i="47"/>
  <c r="I99" i="47"/>
  <c r="H99" i="47"/>
  <c r="F99" i="47"/>
  <c r="E99" i="47"/>
  <c r="D99" i="47"/>
  <c r="C99" i="47"/>
  <c r="B99" i="47"/>
  <c r="J98" i="47"/>
  <c r="I98" i="47"/>
  <c r="H98" i="47"/>
  <c r="F98" i="47"/>
  <c r="E98" i="47"/>
  <c r="D98" i="47"/>
  <c r="C98" i="47"/>
  <c r="B98" i="47"/>
  <c r="J97" i="47"/>
  <c r="I97" i="47"/>
  <c r="H97" i="47"/>
  <c r="F97" i="47"/>
  <c r="E97" i="47"/>
  <c r="D97" i="47"/>
  <c r="C97" i="47"/>
  <c r="B97" i="47"/>
  <c r="J96" i="47"/>
  <c r="I96" i="47"/>
  <c r="H96" i="47"/>
  <c r="F96" i="47"/>
  <c r="E96" i="47"/>
  <c r="D96" i="47"/>
  <c r="C96" i="47"/>
  <c r="B96" i="47"/>
  <c r="J95" i="47"/>
  <c r="I95" i="47"/>
  <c r="H95" i="47"/>
  <c r="F95" i="47"/>
  <c r="E95" i="47"/>
  <c r="D95" i="47"/>
  <c r="C95" i="47"/>
  <c r="B95" i="47"/>
  <c r="J94" i="47"/>
  <c r="I94" i="47"/>
  <c r="H94" i="47"/>
  <c r="F94" i="47"/>
  <c r="E94" i="47"/>
  <c r="D94" i="47"/>
  <c r="C94" i="47"/>
  <c r="B94" i="47"/>
  <c r="J93" i="47"/>
  <c r="I93" i="47"/>
  <c r="H93" i="47"/>
  <c r="F93" i="47"/>
  <c r="E93" i="47"/>
  <c r="D93" i="47"/>
  <c r="C93" i="47"/>
  <c r="B93" i="47"/>
  <c r="J92" i="47"/>
  <c r="I92" i="47"/>
  <c r="H92" i="47"/>
  <c r="F92" i="47"/>
  <c r="E92" i="47"/>
  <c r="D92" i="47"/>
  <c r="C92" i="47"/>
  <c r="B92" i="47"/>
  <c r="J91" i="47"/>
  <c r="I91" i="47"/>
  <c r="H91" i="47"/>
  <c r="F91" i="47"/>
  <c r="E91" i="47"/>
  <c r="D91" i="47"/>
  <c r="C91" i="47"/>
  <c r="B91" i="47"/>
  <c r="J90" i="47"/>
  <c r="I90" i="47"/>
  <c r="H90" i="47"/>
  <c r="F90" i="47"/>
  <c r="E90" i="47"/>
  <c r="D90" i="47"/>
  <c r="C90" i="47"/>
  <c r="B90" i="47"/>
  <c r="J89" i="47"/>
  <c r="I89" i="47"/>
  <c r="H89" i="47"/>
  <c r="F89" i="47"/>
  <c r="E89" i="47"/>
  <c r="D89" i="47"/>
  <c r="C89" i="47"/>
  <c r="B89" i="47"/>
  <c r="J88" i="47"/>
  <c r="I88" i="47"/>
  <c r="H88" i="47"/>
  <c r="F88" i="47"/>
  <c r="E88" i="47"/>
  <c r="D88" i="47"/>
  <c r="C88" i="47"/>
  <c r="B88" i="47"/>
  <c r="J87" i="47"/>
  <c r="I87" i="47"/>
  <c r="H87" i="47"/>
  <c r="F87" i="47"/>
  <c r="E87" i="47"/>
  <c r="D87" i="47"/>
  <c r="C87" i="47"/>
  <c r="B87" i="47"/>
  <c r="J86" i="47"/>
  <c r="I86" i="47"/>
  <c r="H86" i="47"/>
  <c r="F86" i="47"/>
  <c r="E86" i="47"/>
  <c r="D86" i="47"/>
  <c r="C86" i="47"/>
  <c r="B86" i="47"/>
  <c r="J85" i="47"/>
  <c r="I85" i="47"/>
  <c r="H85" i="47"/>
  <c r="F85" i="47"/>
  <c r="E85" i="47"/>
  <c r="D85" i="47"/>
  <c r="C85" i="47"/>
  <c r="B85" i="47"/>
  <c r="J84" i="47"/>
  <c r="I84" i="47"/>
  <c r="H84" i="47"/>
  <c r="F84" i="47"/>
  <c r="E84" i="47"/>
  <c r="D84" i="47"/>
  <c r="C84" i="47"/>
  <c r="B84" i="47"/>
  <c r="J69" i="47"/>
  <c r="I69" i="47"/>
  <c r="H69" i="47"/>
  <c r="I68" i="47"/>
  <c r="H68" i="47"/>
  <c r="J68" i="47" s="1"/>
  <c r="I67" i="47"/>
  <c r="J67" i="47" s="1"/>
  <c r="H67" i="47"/>
  <c r="I66" i="47"/>
  <c r="H66" i="47"/>
  <c r="J66" i="47" s="1"/>
  <c r="I65" i="47"/>
  <c r="H65" i="47"/>
  <c r="J65" i="47" s="1"/>
  <c r="J64" i="47"/>
  <c r="I64" i="47"/>
  <c r="H64" i="47"/>
  <c r="I63" i="47"/>
  <c r="H63" i="47"/>
  <c r="J63" i="47" s="1"/>
  <c r="I62" i="47"/>
  <c r="H62" i="47"/>
  <c r="J62" i="47" s="1"/>
  <c r="J61" i="47"/>
  <c r="I61" i="47"/>
  <c r="H61" i="47"/>
  <c r="I60" i="47"/>
  <c r="H60" i="47"/>
  <c r="J60" i="47" s="1"/>
  <c r="I59" i="47"/>
  <c r="J59" i="47" s="1"/>
  <c r="H59" i="47"/>
  <c r="I58" i="47"/>
  <c r="H58" i="47"/>
  <c r="J58" i="47" s="1"/>
  <c r="I57" i="47"/>
  <c r="H57" i="47"/>
  <c r="J57" i="47" s="1"/>
  <c r="J56" i="47"/>
  <c r="I56" i="47"/>
  <c r="H56" i="47"/>
  <c r="I55" i="47"/>
  <c r="H55" i="47"/>
  <c r="J55" i="47" s="1"/>
  <c r="I54" i="47"/>
  <c r="H54" i="47"/>
  <c r="J54" i="47" s="1"/>
  <c r="J53" i="47"/>
  <c r="I53" i="47"/>
  <c r="H53" i="47"/>
  <c r="I52" i="47"/>
  <c r="H52" i="47"/>
  <c r="J52" i="47" s="1"/>
  <c r="I51" i="47"/>
  <c r="J51" i="47" s="1"/>
  <c r="H51" i="47"/>
  <c r="I50" i="47"/>
  <c r="H50" i="47"/>
  <c r="J50" i="47" s="1"/>
  <c r="I49" i="47"/>
  <c r="H49" i="47"/>
  <c r="J49" i="47" s="1"/>
  <c r="J48" i="47"/>
  <c r="I48" i="47"/>
  <c r="H48" i="47"/>
  <c r="I47" i="47"/>
  <c r="H47" i="47"/>
  <c r="J47" i="47" s="1"/>
  <c r="I46" i="47"/>
  <c r="H46" i="47"/>
  <c r="J46" i="47" s="1"/>
  <c r="J45" i="47"/>
  <c r="I45" i="47"/>
  <c r="H45" i="47"/>
  <c r="I44" i="47"/>
  <c r="H44" i="47"/>
  <c r="J44" i="47" s="1"/>
  <c r="I43" i="47"/>
  <c r="J43" i="47" s="1"/>
  <c r="H43" i="47"/>
  <c r="I42" i="47"/>
  <c r="H42" i="47"/>
  <c r="J42" i="47" s="1"/>
  <c r="I41" i="47"/>
  <c r="H41" i="47"/>
  <c r="J41" i="47" s="1"/>
  <c r="J40" i="47"/>
  <c r="I40" i="47"/>
  <c r="H40" i="47"/>
  <c r="I39" i="47"/>
  <c r="H39" i="47"/>
  <c r="J39" i="47" s="1"/>
  <c r="I38" i="47"/>
  <c r="H38" i="47"/>
  <c r="J38" i="47" s="1"/>
  <c r="J37" i="47"/>
  <c r="I37" i="47"/>
  <c r="H37" i="47"/>
  <c r="I36" i="47"/>
  <c r="H36" i="47"/>
  <c r="J36" i="47" s="1"/>
  <c r="I35" i="47"/>
  <c r="J35" i="47" s="1"/>
  <c r="H35" i="47"/>
  <c r="I34" i="47"/>
  <c r="H34" i="47"/>
  <c r="J34" i="47" s="1"/>
  <c r="I33" i="47"/>
  <c r="H33" i="47"/>
  <c r="J33" i="47" s="1"/>
  <c r="J32" i="47"/>
  <c r="I32" i="47"/>
  <c r="H32" i="47"/>
  <c r="I31" i="47"/>
  <c r="H31" i="47"/>
  <c r="J31" i="47" s="1"/>
  <c r="I30" i="47"/>
  <c r="H30" i="47"/>
  <c r="J30" i="47" s="1"/>
  <c r="J29" i="47"/>
  <c r="I29" i="47"/>
  <c r="H29" i="47"/>
  <c r="I28" i="47"/>
  <c r="H28" i="47"/>
  <c r="J28" i="47" s="1"/>
  <c r="I27" i="47"/>
  <c r="J27" i="47" s="1"/>
  <c r="H27" i="47"/>
  <c r="I26" i="47"/>
  <c r="H26" i="47"/>
  <c r="J26" i="47" s="1"/>
  <c r="I25" i="47"/>
  <c r="H25" i="47"/>
  <c r="J25" i="47" s="1"/>
  <c r="J24" i="47"/>
  <c r="I24" i="47"/>
  <c r="H24" i="47"/>
  <c r="I23" i="47"/>
  <c r="H23" i="47"/>
  <c r="J23" i="47" s="1"/>
  <c r="I22" i="47"/>
  <c r="H22" i="47"/>
  <c r="J22" i="47" s="1"/>
  <c r="J21" i="47"/>
  <c r="I21" i="47"/>
  <c r="H21" i="47"/>
  <c r="I20" i="47"/>
  <c r="H20" i="47"/>
  <c r="J20" i="47" s="1"/>
  <c r="I19" i="47"/>
  <c r="J19" i="47" s="1"/>
  <c r="H19" i="47"/>
  <c r="I18" i="47"/>
  <c r="H18" i="47"/>
  <c r="J18" i="47" s="1"/>
  <c r="I17" i="47"/>
  <c r="H17" i="47"/>
  <c r="J17" i="47" s="1"/>
  <c r="J16" i="47"/>
  <c r="I16" i="47"/>
  <c r="H16" i="47"/>
  <c r="I15" i="47"/>
  <c r="H15" i="47"/>
  <c r="J15" i="47" s="1"/>
  <c r="I14" i="47"/>
  <c r="H14" i="47"/>
  <c r="J14" i="47" s="1"/>
  <c r="J13" i="47"/>
  <c r="I13" i="47"/>
  <c r="H13" i="47"/>
  <c r="I12" i="47"/>
  <c r="H12" i="47"/>
  <c r="J12" i="47" s="1"/>
  <c r="I11" i="47"/>
  <c r="J11" i="47" s="1"/>
  <c r="H11" i="47"/>
  <c r="I10" i="47"/>
  <c r="H10" i="47"/>
  <c r="J10" i="47" s="1"/>
  <c r="J9" i="47"/>
  <c r="I9" i="47"/>
  <c r="H9" i="47"/>
  <c r="J144" i="44"/>
  <c r="I144" i="44"/>
  <c r="H144" i="44"/>
  <c r="F144" i="44"/>
  <c r="E144" i="44"/>
  <c r="D144" i="44"/>
  <c r="C144" i="44"/>
  <c r="B144" i="44"/>
  <c r="J143" i="44"/>
  <c r="I143" i="44"/>
  <c r="H143" i="44"/>
  <c r="F143" i="44"/>
  <c r="E143" i="44"/>
  <c r="D143" i="44"/>
  <c r="C143" i="44"/>
  <c r="B143" i="44"/>
  <c r="J142" i="44"/>
  <c r="I142" i="44"/>
  <c r="H142" i="44"/>
  <c r="F142" i="44"/>
  <c r="E142" i="44"/>
  <c r="D142" i="44"/>
  <c r="C142" i="44"/>
  <c r="B142" i="44"/>
  <c r="J141" i="44"/>
  <c r="I141" i="44"/>
  <c r="H141" i="44"/>
  <c r="F141" i="44"/>
  <c r="E141" i="44"/>
  <c r="D141" i="44"/>
  <c r="C141" i="44"/>
  <c r="B141" i="44"/>
  <c r="J140" i="44"/>
  <c r="I140" i="44"/>
  <c r="H140" i="44"/>
  <c r="F140" i="44"/>
  <c r="E140" i="44"/>
  <c r="D140" i="44"/>
  <c r="C140" i="44"/>
  <c r="B140" i="44"/>
  <c r="J139" i="44"/>
  <c r="I139" i="44"/>
  <c r="H139" i="44"/>
  <c r="F139" i="44"/>
  <c r="E139" i="44"/>
  <c r="D139" i="44"/>
  <c r="C139" i="44"/>
  <c r="B139" i="44"/>
  <c r="J138" i="44"/>
  <c r="I138" i="44"/>
  <c r="H138" i="44"/>
  <c r="F138" i="44"/>
  <c r="E138" i="44"/>
  <c r="D138" i="44"/>
  <c r="C138" i="44"/>
  <c r="B138" i="44"/>
  <c r="J137" i="44"/>
  <c r="I137" i="44"/>
  <c r="H137" i="44"/>
  <c r="F137" i="44"/>
  <c r="E137" i="44"/>
  <c r="D137" i="44"/>
  <c r="C137" i="44"/>
  <c r="B137" i="44"/>
  <c r="J136" i="44"/>
  <c r="I136" i="44"/>
  <c r="H136" i="44"/>
  <c r="F136" i="44"/>
  <c r="E136" i="44"/>
  <c r="D136" i="44"/>
  <c r="C136" i="44"/>
  <c r="B136" i="44"/>
  <c r="J135" i="44"/>
  <c r="I135" i="44"/>
  <c r="H135" i="44"/>
  <c r="F135" i="44"/>
  <c r="E135" i="44"/>
  <c r="D135" i="44"/>
  <c r="C135" i="44"/>
  <c r="B135" i="44"/>
  <c r="J134" i="44"/>
  <c r="I134" i="44"/>
  <c r="H134" i="44"/>
  <c r="F134" i="44"/>
  <c r="E134" i="44"/>
  <c r="D134" i="44"/>
  <c r="C134" i="44"/>
  <c r="B134" i="44"/>
  <c r="J133" i="44"/>
  <c r="I133" i="44"/>
  <c r="H133" i="44"/>
  <c r="F133" i="44"/>
  <c r="E133" i="44"/>
  <c r="D133" i="44"/>
  <c r="C133" i="44"/>
  <c r="B133" i="44"/>
  <c r="J132" i="44"/>
  <c r="I132" i="44"/>
  <c r="H132" i="44"/>
  <c r="F132" i="44"/>
  <c r="E132" i="44"/>
  <c r="D132" i="44"/>
  <c r="C132" i="44"/>
  <c r="B132" i="44"/>
  <c r="J131" i="44"/>
  <c r="I131" i="44"/>
  <c r="H131" i="44"/>
  <c r="F131" i="44"/>
  <c r="E131" i="44"/>
  <c r="D131" i="44"/>
  <c r="C131" i="44"/>
  <c r="B131" i="44"/>
  <c r="J130" i="44"/>
  <c r="I130" i="44"/>
  <c r="H130" i="44"/>
  <c r="F130" i="44"/>
  <c r="E130" i="44"/>
  <c r="D130" i="44"/>
  <c r="C130" i="44"/>
  <c r="B130" i="44"/>
  <c r="J129" i="44"/>
  <c r="I129" i="44"/>
  <c r="H129" i="44"/>
  <c r="F129" i="44"/>
  <c r="E129" i="44"/>
  <c r="D129" i="44"/>
  <c r="C129" i="44"/>
  <c r="B129" i="44"/>
  <c r="J128" i="44"/>
  <c r="I128" i="44"/>
  <c r="H128" i="44"/>
  <c r="F128" i="44"/>
  <c r="E128" i="44"/>
  <c r="D128" i="44"/>
  <c r="C128" i="44"/>
  <c r="B128" i="44"/>
  <c r="J127" i="44"/>
  <c r="I127" i="44"/>
  <c r="H127" i="44"/>
  <c r="F127" i="44"/>
  <c r="E127" i="44"/>
  <c r="D127" i="44"/>
  <c r="C127" i="44"/>
  <c r="B127" i="44"/>
  <c r="J126" i="44"/>
  <c r="I126" i="44"/>
  <c r="H126" i="44"/>
  <c r="F126" i="44"/>
  <c r="E126" i="44"/>
  <c r="D126" i="44"/>
  <c r="C126" i="44"/>
  <c r="B126" i="44"/>
  <c r="J125" i="44"/>
  <c r="I125" i="44"/>
  <c r="H125" i="44"/>
  <c r="F125" i="44"/>
  <c r="E125" i="44"/>
  <c r="D125" i="44"/>
  <c r="C125" i="44"/>
  <c r="B125" i="44"/>
  <c r="J124" i="44"/>
  <c r="I124" i="44"/>
  <c r="H124" i="44"/>
  <c r="F124" i="44"/>
  <c r="E124" i="44"/>
  <c r="D124" i="44"/>
  <c r="C124" i="44"/>
  <c r="B124" i="44"/>
  <c r="J123" i="44"/>
  <c r="I123" i="44"/>
  <c r="H123" i="44"/>
  <c r="F123" i="44"/>
  <c r="E123" i="44"/>
  <c r="D123" i="44"/>
  <c r="C123" i="44"/>
  <c r="B123" i="44"/>
  <c r="J122" i="44"/>
  <c r="I122" i="44"/>
  <c r="H122" i="44"/>
  <c r="F122" i="44"/>
  <c r="E122" i="44"/>
  <c r="D122" i="44"/>
  <c r="C122" i="44"/>
  <c r="B122" i="44"/>
  <c r="J121" i="44"/>
  <c r="I121" i="44"/>
  <c r="H121" i="44"/>
  <c r="F121" i="44"/>
  <c r="E121" i="44"/>
  <c r="D121" i="44"/>
  <c r="C121" i="44"/>
  <c r="B121" i="44"/>
  <c r="J120" i="44"/>
  <c r="I120" i="44"/>
  <c r="H120" i="44"/>
  <c r="F120" i="44"/>
  <c r="E120" i="44"/>
  <c r="D120" i="44"/>
  <c r="C120" i="44"/>
  <c r="B120" i="44"/>
  <c r="J119" i="44"/>
  <c r="I119" i="44"/>
  <c r="H119" i="44"/>
  <c r="F119" i="44"/>
  <c r="E119" i="44"/>
  <c r="D119" i="44"/>
  <c r="C119" i="44"/>
  <c r="B119" i="44"/>
  <c r="J118" i="44"/>
  <c r="I118" i="44"/>
  <c r="H118" i="44"/>
  <c r="F118" i="44"/>
  <c r="E118" i="44"/>
  <c r="D118" i="44"/>
  <c r="C118" i="44"/>
  <c r="B118" i="44"/>
  <c r="J117" i="44"/>
  <c r="I117" i="44"/>
  <c r="H117" i="44"/>
  <c r="F117" i="44"/>
  <c r="E117" i="44"/>
  <c r="D117" i="44"/>
  <c r="C117" i="44"/>
  <c r="B117" i="44"/>
  <c r="J116" i="44"/>
  <c r="I116" i="44"/>
  <c r="H116" i="44"/>
  <c r="F116" i="44"/>
  <c r="E116" i="44"/>
  <c r="D116" i="44"/>
  <c r="C116" i="44"/>
  <c r="B116" i="44"/>
  <c r="J115" i="44"/>
  <c r="I115" i="44"/>
  <c r="H115" i="44"/>
  <c r="F115" i="44"/>
  <c r="E115" i="44"/>
  <c r="D115" i="44"/>
  <c r="C115" i="44"/>
  <c r="B115" i="44"/>
  <c r="J114" i="44"/>
  <c r="I114" i="44"/>
  <c r="H114" i="44"/>
  <c r="F114" i="44"/>
  <c r="E114" i="44"/>
  <c r="D114" i="44"/>
  <c r="C114" i="44"/>
  <c r="B114" i="44"/>
  <c r="J113" i="44"/>
  <c r="I113" i="44"/>
  <c r="H113" i="44"/>
  <c r="F113" i="44"/>
  <c r="E113" i="44"/>
  <c r="D113" i="44"/>
  <c r="C113" i="44"/>
  <c r="B113" i="44"/>
  <c r="J112" i="44"/>
  <c r="I112" i="44"/>
  <c r="H112" i="44"/>
  <c r="F112" i="44"/>
  <c r="E112" i="44"/>
  <c r="D112" i="44"/>
  <c r="C112" i="44"/>
  <c r="B112" i="44"/>
  <c r="J111" i="44"/>
  <c r="I111" i="44"/>
  <c r="H111" i="44"/>
  <c r="F111" i="44"/>
  <c r="E111" i="44"/>
  <c r="D111" i="44"/>
  <c r="C111" i="44"/>
  <c r="B111" i="44"/>
  <c r="J110" i="44"/>
  <c r="I110" i="44"/>
  <c r="H110" i="44"/>
  <c r="F110" i="44"/>
  <c r="E110" i="44"/>
  <c r="D110" i="44"/>
  <c r="C110" i="44"/>
  <c r="B110" i="44"/>
  <c r="J109" i="44"/>
  <c r="I109" i="44"/>
  <c r="H109" i="44"/>
  <c r="F109" i="44"/>
  <c r="E109" i="44"/>
  <c r="D109" i="44"/>
  <c r="C109" i="44"/>
  <c r="B109" i="44"/>
  <c r="J108" i="44"/>
  <c r="I108" i="44"/>
  <c r="H108" i="44"/>
  <c r="F108" i="44"/>
  <c r="E108" i="44"/>
  <c r="D108" i="44"/>
  <c r="C108" i="44"/>
  <c r="B108" i="44"/>
  <c r="J107" i="44"/>
  <c r="I107" i="44"/>
  <c r="H107" i="44"/>
  <c r="F107" i="44"/>
  <c r="E107" i="44"/>
  <c r="D107" i="44"/>
  <c r="C107" i="44"/>
  <c r="B107" i="44"/>
  <c r="J106" i="44"/>
  <c r="I106" i="44"/>
  <c r="H106" i="44"/>
  <c r="F106" i="44"/>
  <c r="E106" i="44"/>
  <c r="D106" i="44"/>
  <c r="C106" i="44"/>
  <c r="B106" i="44"/>
  <c r="J105" i="44"/>
  <c r="I105" i="44"/>
  <c r="H105" i="44"/>
  <c r="F105" i="44"/>
  <c r="E105" i="44"/>
  <c r="D105" i="44"/>
  <c r="C105" i="44"/>
  <c r="B105" i="44"/>
  <c r="J104" i="44"/>
  <c r="I104" i="44"/>
  <c r="H104" i="44"/>
  <c r="F104" i="44"/>
  <c r="E104" i="44"/>
  <c r="D104" i="44"/>
  <c r="C104" i="44"/>
  <c r="B104" i="44"/>
  <c r="J103" i="44"/>
  <c r="I103" i="44"/>
  <c r="H103" i="44"/>
  <c r="F103" i="44"/>
  <c r="E103" i="44"/>
  <c r="D103" i="44"/>
  <c r="C103" i="44"/>
  <c r="B103" i="44"/>
  <c r="J102" i="44"/>
  <c r="I102" i="44"/>
  <c r="H102" i="44"/>
  <c r="F102" i="44"/>
  <c r="E102" i="44"/>
  <c r="D102" i="44"/>
  <c r="C102" i="44"/>
  <c r="B102" i="44"/>
  <c r="J101" i="44"/>
  <c r="I101" i="44"/>
  <c r="H101" i="44"/>
  <c r="F101" i="44"/>
  <c r="E101" i="44"/>
  <c r="D101" i="44"/>
  <c r="C101" i="44"/>
  <c r="B101" i="44"/>
  <c r="J100" i="44"/>
  <c r="I100" i="44"/>
  <c r="H100" i="44"/>
  <c r="F100" i="44"/>
  <c r="E100" i="44"/>
  <c r="D100" i="44"/>
  <c r="C100" i="44"/>
  <c r="B100" i="44"/>
  <c r="J99" i="44"/>
  <c r="I99" i="44"/>
  <c r="H99" i="44"/>
  <c r="F99" i="44"/>
  <c r="E99" i="44"/>
  <c r="D99" i="44"/>
  <c r="C99" i="44"/>
  <c r="B99" i="44"/>
  <c r="J98" i="44"/>
  <c r="I98" i="44"/>
  <c r="H98" i="44"/>
  <c r="F98" i="44"/>
  <c r="E98" i="44"/>
  <c r="D98" i="44"/>
  <c r="C98" i="44"/>
  <c r="B98" i="44"/>
  <c r="J97" i="44"/>
  <c r="I97" i="44"/>
  <c r="H97" i="44"/>
  <c r="F97" i="44"/>
  <c r="E97" i="44"/>
  <c r="D97" i="44"/>
  <c r="C97" i="44"/>
  <c r="B97" i="44"/>
  <c r="J96" i="44"/>
  <c r="I96" i="44"/>
  <c r="H96" i="44"/>
  <c r="F96" i="44"/>
  <c r="E96" i="44"/>
  <c r="D96" i="44"/>
  <c r="C96" i="44"/>
  <c r="B96" i="44"/>
  <c r="J95" i="44"/>
  <c r="I95" i="44"/>
  <c r="H95" i="44"/>
  <c r="F95" i="44"/>
  <c r="E95" i="44"/>
  <c r="D95" i="44"/>
  <c r="C95" i="44"/>
  <c r="B95" i="44"/>
  <c r="J94" i="44"/>
  <c r="I94" i="44"/>
  <c r="H94" i="44"/>
  <c r="F94" i="44"/>
  <c r="E94" i="44"/>
  <c r="D94" i="44"/>
  <c r="C94" i="44"/>
  <c r="B94" i="44"/>
  <c r="J93" i="44"/>
  <c r="I93" i="44"/>
  <c r="H93" i="44"/>
  <c r="F93" i="44"/>
  <c r="E93" i="44"/>
  <c r="D93" i="44"/>
  <c r="C93" i="44"/>
  <c r="B93" i="44"/>
  <c r="J92" i="44"/>
  <c r="I92" i="44"/>
  <c r="H92" i="44"/>
  <c r="F92" i="44"/>
  <c r="E92" i="44"/>
  <c r="D92" i="44"/>
  <c r="C92" i="44"/>
  <c r="B92" i="44"/>
  <c r="J91" i="44"/>
  <c r="I91" i="44"/>
  <c r="H91" i="44"/>
  <c r="F91" i="44"/>
  <c r="E91" i="44"/>
  <c r="D91" i="44"/>
  <c r="C91" i="44"/>
  <c r="B91" i="44"/>
  <c r="J90" i="44"/>
  <c r="I90" i="44"/>
  <c r="H90" i="44"/>
  <c r="F90" i="44"/>
  <c r="E90" i="44"/>
  <c r="D90" i="44"/>
  <c r="C90" i="44"/>
  <c r="B90" i="44"/>
  <c r="J89" i="44"/>
  <c r="I89" i="44"/>
  <c r="H89" i="44"/>
  <c r="F89" i="44"/>
  <c r="E89" i="44"/>
  <c r="D89" i="44"/>
  <c r="C89" i="44"/>
  <c r="B89" i="44"/>
  <c r="J88" i="44"/>
  <c r="I88" i="44"/>
  <c r="H88" i="44"/>
  <c r="F88" i="44"/>
  <c r="E88" i="44"/>
  <c r="D88" i="44"/>
  <c r="C88" i="44"/>
  <c r="B88" i="44"/>
  <c r="J87" i="44"/>
  <c r="I87" i="44"/>
  <c r="H87" i="44"/>
  <c r="F87" i="44"/>
  <c r="E87" i="44"/>
  <c r="D87" i="44"/>
  <c r="C87" i="44"/>
  <c r="B87" i="44"/>
  <c r="J86" i="44"/>
  <c r="I86" i="44"/>
  <c r="H86" i="44"/>
  <c r="F86" i="44"/>
  <c r="E86" i="44"/>
  <c r="D86" i="44"/>
  <c r="C86" i="44"/>
  <c r="B86" i="44"/>
  <c r="J85" i="44"/>
  <c r="I85" i="44"/>
  <c r="H85" i="44"/>
  <c r="F85" i="44"/>
  <c r="E85" i="44"/>
  <c r="D85" i="44"/>
  <c r="C85" i="44"/>
  <c r="B85" i="44"/>
  <c r="J84" i="44"/>
  <c r="I84" i="44"/>
  <c r="H84" i="44"/>
  <c r="F84" i="44"/>
  <c r="E84" i="44"/>
  <c r="D84" i="44"/>
  <c r="C84" i="44"/>
  <c r="B84" i="44"/>
  <c r="I70" i="44"/>
  <c r="H70" i="44"/>
  <c r="J70" i="44" s="1"/>
  <c r="I69" i="44"/>
  <c r="H69" i="44"/>
  <c r="J69" i="44" s="1"/>
  <c r="I68" i="44"/>
  <c r="J68" i="44" s="1"/>
  <c r="H68" i="44"/>
  <c r="I67" i="44"/>
  <c r="H67" i="44"/>
  <c r="J67" i="44" s="1"/>
  <c r="I66" i="44"/>
  <c r="H66" i="44"/>
  <c r="J66" i="44" s="1"/>
  <c r="J65" i="44"/>
  <c r="I65" i="44"/>
  <c r="H65" i="44"/>
  <c r="I64" i="44"/>
  <c r="H64" i="44"/>
  <c r="J64" i="44" s="1"/>
  <c r="I63" i="44"/>
  <c r="H63" i="44"/>
  <c r="J63" i="44" s="1"/>
  <c r="I62" i="44"/>
  <c r="H62" i="44"/>
  <c r="J62" i="44" s="1"/>
  <c r="I61" i="44"/>
  <c r="H61" i="44"/>
  <c r="J61" i="44" s="1"/>
  <c r="I60" i="44"/>
  <c r="J60" i="44" s="1"/>
  <c r="H60" i="44"/>
  <c r="I59" i="44"/>
  <c r="H59" i="44"/>
  <c r="J59" i="44" s="1"/>
  <c r="I58" i="44"/>
  <c r="H58" i="44"/>
  <c r="J58" i="44" s="1"/>
  <c r="J57" i="44"/>
  <c r="I57" i="44"/>
  <c r="H57" i="44"/>
  <c r="I56" i="44"/>
  <c r="H56" i="44"/>
  <c r="J56" i="44" s="1"/>
  <c r="I55" i="44"/>
  <c r="H55" i="44"/>
  <c r="J55" i="44" s="1"/>
  <c r="I54" i="44"/>
  <c r="H54" i="44"/>
  <c r="J54" i="44" s="1"/>
  <c r="I53" i="44"/>
  <c r="H53" i="44"/>
  <c r="J53" i="44" s="1"/>
  <c r="I52" i="44"/>
  <c r="J52" i="44" s="1"/>
  <c r="H52" i="44"/>
  <c r="I51" i="44"/>
  <c r="H51" i="44"/>
  <c r="J51" i="44" s="1"/>
  <c r="I50" i="44"/>
  <c r="H50" i="44"/>
  <c r="J50" i="44" s="1"/>
  <c r="J49" i="44"/>
  <c r="I49" i="44"/>
  <c r="H49" i="44"/>
  <c r="I48" i="44"/>
  <c r="H48" i="44"/>
  <c r="J48" i="44" s="1"/>
  <c r="I47" i="44"/>
  <c r="H47" i="44"/>
  <c r="J47" i="44" s="1"/>
  <c r="I46" i="44"/>
  <c r="H46" i="44"/>
  <c r="J46" i="44" s="1"/>
  <c r="I45" i="44"/>
  <c r="H45" i="44"/>
  <c r="J45" i="44" s="1"/>
  <c r="I44" i="44"/>
  <c r="J44" i="44" s="1"/>
  <c r="H44" i="44"/>
  <c r="I43" i="44"/>
  <c r="H43" i="44"/>
  <c r="J43" i="44" s="1"/>
  <c r="I42" i="44"/>
  <c r="H42" i="44"/>
  <c r="J42" i="44" s="1"/>
  <c r="J41" i="44"/>
  <c r="I41" i="44"/>
  <c r="H41" i="44"/>
  <c r="I40" i="44"/>
  <c r="H40" i="44"/>
  <c r="J40" i="44" s="1"/>
  <c r="I39" i="44"/>
  <c r="H39" i="44"/>
  <c r="J39" i="44" s="1"/>
  <c r="I38" i="44"/>
  <c r="H38" i="44"/>
  <c r="J38" i="44" s="1"/>
  <c r="I37" i="44"/>
  <c r="H37" i="44"/>
  <c r="J37" i="44" s="1"/>
  <c r="I36" i="44"/>
  <c r="J36" i="44" s="1"/>
  <c r="H36" i="44"/>
  <c r="I35" i="44"/>
  <c r="H35" i="44"/>
  <c r="J35" i="44" s="1"/>
  <c r="I34" i="44"/>
  <c r="H34" i="44"/>
  <c r="J34" i="44" s="1"/>
  <c r="J33" i="44"/>
  <c r="I33" i="44"/>
  <c r="H33" i="44"/>
  <c r="I32" i="44"/>
  <c r="H32" i="44"/>
  <c r="J32" i="44" s="1"/>
  <c r="I31" i="44"/>
  <c r="H31" i="44"/>
  <c r="J31" i="44" s="1"/>
  <c r="I30" i="44"/>
  <c r="H30" i="44"/>
  <c r="J30" i="44" s="1"/>
  <c r="I29" i="44"/>
  <c r="H29" i="44"/>
  <c r="J29" i="44" s="1"/>
  <c r="I28" i="44"/>
  <c r="J28" i="44" s="1"/>
  <c r="H28" i="44"/>
  <c r="I27" i="44"/>
  <c r="H27" i="44"/>
  <c r="J27" i="44" s="1"/>
  <c r="I26" i="44"/>
  <c r="H26" i="44"/>
  <c r="J26" i="44" s="1"/>
  <c r="J25" i="44"/>
  <c r="I25" i="44"/>
  <c r="H25" i="44"/>
  <c r="I24" i="44"/>
  <c r="H24" i="44"/>
  <c r="J24" i="44" s="1"/>
  <c r="I23" i="44"/>
  <c r="H23" i="44"/>
  <c r="J23" i="44" s="1"/>
  <c r="I22" i="44"/>
  <c r="H22" i="44"/>
  <c r="J22" i="44" s="1"/>
  <c r="I21" i="44"/>
  <c r="H21" i="44"/>
  <c r="J21" i="44" s="1"/>
  <c r="I20" i="44"/>
  <c r="J20" i="44" s="1"/>
  <c r="H20" i="44"/>
  <c r="I19" i="44"/>
  <c r="H19" i="44"/>
  <c r="J19" i="44" s="1"/>
  <c r="I18" i="44"/>
  <c r="H18" i="44"/>
  <c r="J18" i="44" s="1"/>
  <c r="J17" i="44"/>
  <c r="I17" i="44"/>
  <c r="H17" i="44"/>
  <c r="I16" i="44"/>
  <c r="H16" i="44"/>
  <c r="J16" i="44" s="1"/>
  <c r="I15" i="44"/>
  <c r="H15" i="44"/>
  <c r="J15" i="44" s="1"/>
  <c r="I14" i="44"/>
  <c r="H14" i="44"/>
  <c r="J14" i="44" s="1"/>
  <c r="I13" i="44"/>
  <c r="H13" i="44"/>
  <c r="J13" i="44" s="1"/>
  <c r="I12" i="44"/>
  <c r="J12" i="44" s="1"/>
  <c r="H12" i="44"/>
  <c r="I11" i="44"/>
  <c r="H11" i="44"/>
  <c r="J11" i="44" s="1"/>
  <c r="I10" i="44"/>
  <c r="H10" i="44"/>
  <c r="J10" i="44" s="1"/>
  <c r="J9" i="44"/>
  <c r="I9" i="44"/>
  <c r="H9" i="44"/>
  <c r="J215" i="53"/>
  <c r="I215" i="53"/>
  <c r="H215" i="53"/>
  <c r="G215" i="53"/>
  <c r="F215" i="53"/>
  <c r="E215" i="53"/>
  <c r="D215" i="53"/>
  <c r="C215" i="53"/>
  <c r="J214" i="53"/>
  <c r="I214" i="53"/>
  <c r="H214" i="53"/>
  <c r="G214" i="53"/>
  <c r="F214" i="53"/>
  <c r="E214" i="53"/>
  <c r="D214" i="53"/>
  <c r="C214" i="53"/>
  <c r="J213" i="53"/>
  <c r="I213" i="53"/>
  <c r="H213" i="53"/>
  <c r="G213" i="53"/>
  <c r="F213" i="53"/>
  <c r="E213" i="53"/>
  <c r="D213" i="53"/>
  <c r="C213" i="53"/>
  <c r="J212" i="53"/>
  <c r="I212" i="53"/>
  <c r="H212" i="53"/>
  <c r="G212" i="53"/>
  <c r="F212" i="53"/>
  <c r="E212" i="53"/>
  <c r="D212" i="53"/>
  <c r="C212" i="53"/>
  <c r="J211" i="53"/>
  <c r="I211" i="53"/>
  <c r="H211" i="53"/>
  <c r="G211" i="53"/>
  <c r="F211" i="53"/>
  <c r="E211" i="53"/>
  <c r="D211" i="53"/>
  <c r="C211" i="53"/>
  <c r="J210" i="53"/>
  <c r="I210" i="53"/>
  <c r="H210" i="53"/>
  <c r="G210" i="53"/>
  <c r="F210" i="53"/>
  <c r="E210" i="53"/>
  <c r="D210" i="53"/>
  <c r="C210" i="53"/>
  <c r="J209" i="53"/>
  <c r="I209" i="53"/>
  <c r="H209" i="53"/>
  <c r="G209" i="53"/>
  <c r="F209" i="53"/>
  <c r="E209" i="53"/>
  <c r="D209" i="53"/>
  <c r="C209" i="53"/>
  <c r="J208" i="53"/>
  <c r="I208" i="53"/>
  <c r="H208" i="53"/>
  <c r="G208" i="53"/>
  <c r="F208" i="53"/>
  <c r="E208" i="53"/>
  <c r="D208" i="53"/>
  <c r="C208" i="53"/>
  <c r="J207" i="53"/>
  <c r="I207" i="53"/>
  <c r="H207" i="53"/>
  <c r="G207" i="53"/>
  <c r="F207" i="53"/>
  <c r="E207" i="53"/>
  <c r="D207" i="53"/>
  <c r="C207" i="53"/>
  <c r="J206" i="53"/>
  <c r="I206" i="53"/>
  <c r="H206" i="53"/>
  <c r="G206" i="53"/>
  <c r="F206" i="53"/>
  <c r="E206" i="53"/>
  <c r="D206" i="53"/>
  <c r="C206" i="53"/>
  <c r="J205" i="53"/>
  <c r="I205" i="53"/>
  <c r="H205" i="53"/>
  <c r="G205" i="53"/>
  <c r="F205" i="53"/>
  <c r="E205" i="53"/>
  <c r="D205" i="53"/>
  <c r="C205" i="53"/>
  <c r="J204" i="53"/>
  <c r="I204" i="53"/>
  <c r="H204" i="53"/>
  <c r="G204" i="53"/>
  <c r="F204" i="53"/>
  <c r="E204" i="53"/>
  <c r="D204" i="53"/>
  <c r="C204" i="53"/>
  <c r="J203" i="53"/>
  <c r="I203" i="53"/>
  <c r="H203" i="53"/>
  <c r="G203" i="53"/>
  <c r="F203" i="53"/>
  <c r="E203" i="53"/>
  <c r="D203" i="53"/>
  <c r="C203" i="53"/>
  <c r="J202" i="53"/>
  <c r="I202" i="53"/>
  <c r="H202" i="53"/>
  <c r="G202" i="53"/>
  <c r="F202" i="53"/>
  <c r="E202" i="53"/>
  <c r="D202" i="53"/>
  <c r="C202" i="53"/>
  <c r="J201" i="53"/>
  <c r="I201" i="53"/>
  <c r="H201" i="53"/>
  <c r="G201" i="53"/>
  <c r="F201" i="53"/>
  <c r="E201" i="53"/>
  <c r="D201" i="53"/>
  <c r="C201" i="53"/>
  <c r="J200" i="53"/>
  <c r="I200" i="53"/>
  <c r="H200" i="53"/>
  <c r="G200" i="53"/>
  <c r="F200" i="53"/>
  <c r="E200" i="53"/>
  <c r="D200" i="53"/>
  <c r="C200" i="53"/>
  <c r="J199" i="53"/>
  <c r="I199" i="53"/>
  <c r="H199" i="53"/>
  <c r="G199" i="53"/>
  <c r="F199" i="53"/>
  <c r="E199" i="53"/>
  <c r="D199" i="53"/>
  <c r="C199" i="53"/>
  <c r="J198" i="53"/>
  <c r="I198" i="53"/>
  <c r="H198" i="53"/>
  <c r="G198" i="53"/>
  <c r="F198" i="53"/>
  <c r="E198" i="53"/>
  <c r="D198" i="53"/>
  <c r="C198" i="53"/>
  <c r="J197" i="53"/>
  <c r="I197" i="53"/>
  <c r="H197" i="53"/>
  <c r="G197" i="53"/>
  <c r="F197" i="53"/>
  <c r="E197" i="53"/>
  <c r="D197" i="53"/>
  <c r="C197" i="53"/>
  <c r="J196" i="53"/>
  <c r="I196" i="53"/>
  <c r="H196" i="53"/>
  <c r="G196" i="53"/>
  <c r="F196" i="53"/>
  <c r="E196" i="53"/>
  <c r="D196" i="53"/>
  <c r="C196" i="53"/>
  <c r="J195" i="53"/>
  <c r="I195" i="53"/>
  <c r="H195" i="53"/>
  <c r="G195" i="53"/>
  <c r="F195" i="53"/>
  <c r="E195" i="53"/>
  <c r="D195" i="53"/>
  <c r="C195" i="53"/>
  <c r="J194" i="53"/>
  <c r="I194" i="53"/>
  <c r="H194" i="53"/>
  <c r="G194" i="53"/>
  <c r="F194" i="53"/>
  <c r="E194" i="53"/>
  <c r="D194" i="53"/>
  <c r="C194" i="53"/>
  <c r="J193" i="53"/>
  <c r="I193" i="53"/>
  <c r="H193" i="53"/>
  <c r="G193" i="53"/>
  <c r="F193" i="53"/>
  <c r="E193" i="53"/>
  <c r="D193" i="53"/>
  <c r="C193" i="53"/>
  <c r="J192" i="53"/>
  <c r="I192" i="53"/>
  <c r="H192" i="53"/>
  <c r="G192" i="53"/>
  <c r="F192" i="53"/>
  <c r="E192" i="53"/>
  <c r="D192" i="53"/>
  <c r="C192" i="53"/>
  <c r="J191" i="53"/>
  <c r="I191" i="53"/>
  <c r="H191" i="53"/>
  <c r="G191" i="53"/>
  <c r="F191" i="53"/>
  <c r="E191" i="53"/>
  <c r="D191" i="53"/>
  <c r="C191" i="53"/>
  <c r="J190" i="53"/>
  <c r="I190" i="53"/>
  <c r="H190" i="53"/>
  <c r="G190" i="53"/>
  <c r="F190" i="53"/>
  <c r="E190" i="53"/>
  <c r="D190" i="53"/>
  <c r="C190" i="53"/>
  <c r="J189" i="53"/>
  <c r="I189" i="53"/>
  <c r="H189" i="53"/>
  <c r="G189" i="53"/>
  <c r="F189" i="53"/>
  <c r="E189" i="53"/>
  <c r="D189" i="53"/>
  <c r="C189" i="53"/>
  <c r="J188" i="53"/>
  <c r="I188" i="53"/>
  <c r="H188" i="53"/>
  <c r="G188" i="53"/>
  <c r="F188" i="53"/>
  <c r="E188" i="53"/>
  <c r="D188" i="53"/>
  <c r="C188" i="53"/>
  <c r="J187" i="53"/>
  <c r="I187" i="53"/>
  <c r="H187" i="53"/>
  <c r="G187" i="53"/>
  <c r="F187" i="53"/>
  <c r="E187" i="53"/>
  <c r="D187" i="53"/>
  <c r="C187" i="53"/>
  <c r="J186" i="53"/>
  <c r="I186" i="53"/>
  <c r="H186" i="53"/>
  <c r="G186" i="53"/>
  <c r="F186" i="53"/>
  <c r="E186" i="53"/>
  <c r="D186" i="53"/>
  <c r="C186" i="53"/>
  <c r="J185" i="53"/>
  <c r="I185" i="53"/>
  <c r="H185" i="53"/>
  <c r="G185" i="53"/>
  <c r="F185" i="53"/>
  <c r="E185" i="53"/>
  <c r="D185" i="53"/>
  <c r="C185" i="53"/>
  <c r="J184" i="53"/>
  <c r="I184" i="53"/>
  <c r="H184" i="53"/>
  <c r="G184" i="53"/>
  <c r="F184" i="53"/>
  <c r="E184" i="53"/>
  <c r="D184" i="53"/>
  <c r="C184" i="53"/>
  <c r="J183" i="53"/>
  <c r="I183" i="53"/>
  <c r="H183" i="53"/>
  <c r="G183" i="53"/>
  <c r="F183" i="53"/>
  <c r="E183" i="53"/>
  <c r="D183" i="53"/>
  <c r="C183" i="53"/>
  <c r="J182" i="53"/>
  <c r="I182" i="53"/>
  <c r="H182" i="53"/>
  <c r="G182" i="53"/>
  <c r="F182" i="53"/>
  <c r="E182" i="53"/>
  <c r="D182" i="53"/>
  <c r="C182" i="53"/>
  <c r="J181" i="53"/>
  <c r="I181" i="53"/>
  <c r="H181" i="53"/>
  <c r="G181" i="53"/>
  <c r="F181" i="53"/>
  <c r="E181" i="53"/>
  <c r="D181" i="53"/>
  <c r="C181" i="53"/>
  <c r="J180" i="53"/>
  <c r="I180" i="53"/>
  <c r="H180" i="53"/>
  <c r="G180" i="53"/>
  <c r="F180" i="53"/>
  <c r="E180" i="53"/>
  <c r="D180" i="53"/>
  <c r="C180" i="53"/>
  <c r="J179" i="53"/>
  <c r="I179" i="53"/>
  <c r="H179" i="53"/>
  <c r="G179" i="53"/>
  <c r="F179" i="53"/>
  <c r="E179" i="53"/>
  <c r="D179" i="53"/>
  <c r="C179" i="53"/>
  <c r="J178" i="53"/>
  <c r="I178" i="53"/>
  <c r="H178" i="53"/>
  <c r="G178" i="53"/>
  <c r="F178" i="53"/>
  <c r="E178" i="53"/>
  <c r="D178" i="53"/>
  <c r="C178" i="53"/>
  <c r="J177" i="53"/>
  <c r="I177" i="53"/>
  <c r="H177" i="53"/>
  <c r="G177" i="53"/>
  <c r="F177" i="53"/>
  <c r="E177" i="53"/>
  <c r="D177" i="53"/>
  <c r="C177" i="53"/>
  <c r="J176" i="53"/>
  <c r="I176" i="53"/>
  <c r="H176" i="53"/>
  <c r="G176" i="53"/>
  <c r="F176" i="53"/>
  <c r="E176" i="53"/>
  <c r="D176" i="53"/>
  <c r="C176" i="53"/>
  <c r="J175" i="53"/>
  <c r="I175" i="53"/>
  <c r="H175" i="53"/>
  <c r="G175" i="53"/>
  <c r="F175" i="53"/>
  <c r="E175" i="53"/>
  <c r="D175" i="53"/>
  <c r="C175" i="53"/>
  <c r="J174" i="53"/>
  <c r="I174" i="53"/>
  <c r="H174" i="53"/>
  <c r="G174" i="53"/>
  <c r="F174" i="53"/>
  <c r="E174" i="53"/>
  <c r="D174" i="53"/>
  <c r="C174" i="53"/>
  <c r="J173" i="53"/>
  <c r="I173" i="53"/>
  <c r="H173" i="53"/>
  <c r="G173" i="53"/>
  <c r="F173" i="53"/>
  <c r="E173" i="53"/>
  <c r="D173" i="53"/>
  <c r="C173" i="53"/>
  <c r="J172" i="53"/>
  <c r="I172" i="53"/>
  <c r="H172" i="53"/>
  <c r="G172" i="53"/>
  <c r="F172" i="53"/>
  <c r="E172" i="53"/>
  <c r="D172" i="53"/>
  <c r="C172" i="53"/>
  <c r="J171" i="53"/>
  <c r="I171" i="53"/>
  <c r="H171" i="53"/>
  <c r="G171" i="53"/>
  <c r="F171" i="53"/>
  <c r="E171" i="53"/>
  <c r="D171" i="53"/>
  <c r="C171" i="53"/>
  <c r="J170" i="53"/>
  <c r="I170" i="53"/>
  <c r="H170" i="53"/>
  <c r="G170" i="53"/>
  <c r="F170" i="53"/>
  <c r="E170" i="53"/>
  <c r="D170" i="53"/>
  <c r="C170" i="53"/>
  <c r="J169" i="53"/>
  <c r="I169" i="53"/>
  <c r="H169" i="53"/>
  <c r="G169" i="53"/>
  <c r="F169" i="53"/>
  <c r="E169" i="53"/>
  <c r="D169" i="53"/>
  <c r="C169" i="53"/>
  <c r="J168" i="53"/>
  <c r="I168" i="53"/>
  <c r="H168" i="53"/>
  <c r="G168" i="53"/>
  <c r="F168" i="53"/>
  <c r="E168" i="53"/>
  <c r="D168" i="53"/>
  <c r="C168" i="53"/>
  <c r="J167" i="53"/>
  <c r="I167" i="53"/>
  <c r="H167" i="53"/>
  <c r="G167" i="53"/>
  <c r="F167" i="53"/>
  <c r="E167" i="53"/>
  <c r="D167" i="53"/>
  <c r="C167" i="53"/>
  <c r="J166" i="53"/>
  <c r="I166" i="53"/>
  <c r="H166" i="53"/>
  <c r="G166" i="53"/>
  <c r="F166" i="53"/>
  <c r="E166" i="53"/>
  <c r="D166" i="53"/>
  <c r="C166" i="53"/>
  <c r="J165" i="53"/>
  <c r="I165" i="53"/>
  <c r="H165" i="53"/>
  <c r="G165" i="53"/>
  <c r="F165" i="53"/>
  <c r="E165" i="53"/>
  <c r="D165" i="53"/>
  <c r="C165" i="53"/>
  <c r="J164" i="53"/>
  <c r="I164" i="53"/>
  <c r="H164" i="53"/>
  <c r="G164" i="53"/>
  <c r="F164" i="53"/>
  <c r="E164" i="53"/>
  <c r="D164" i="53"/>
  <c r="C164" i="53"/>
  <c r="J163" i="53"/>
  <c r="I163" i="53"/>
  <c r="H163" i="53"/>
  <c r="G163" i="53"/>
  <c r="F163" i="53"/>
  <c r="E163" i="53"/>
  <c r="D163" i="53"/>
  <c r="C163" i="53"/>
  <c r="J162" i="53"/>
  <c r="I162" i="53"/>
  <c r="H162" i="53"/>
  <c r="G162" i="53"/>
  <c r="F162" i="53"/>
  <c r="E162" i="53"/>
  <c r="D162" i="53"/>
  <c r="C162" i="53"/>
  <c r="J161" i="53"/>
  <c r="I161" i="53"/>
  <c r="H161" i="53"/>
  <c r="G161" i="53"/>
  <c r="F161" i="53"/>
  <c r="E161" i="53"/>
  <c r="D161" i="53"/>
  <c r="C161" i="53"/>
  <c r="J160" i="53"/>
  <c r="I160" i="53"/>
  <c r="H160" i="53"/>
  <c r="G160" i="53"/>
  <c r="F160" i="53"/>
  <c r="E160" i="53"/>
  <c r="D160" i="53"/>
  <c r="C160" i="53"/>
  <c r="J159" i="53"/>
  <c r="I159" i="53"/>
  <c r="H159" i="53"/>
  <c r="G159" i="53"/>
  <c r="F159" i="53"/>
  <c r="E159" i="53"/>
  <c r="D159" i="53"/>
  <c r="C159" i="53"/>
  <c r="J158" i="53"/>
  <c r="I158" i="53"/>
  <c r="H158" i="53"/>
  <c r="G158" i="53"/>
  <c r="F158" i="53"/>
  <c r="E158" i="53"/>
  <c r="D158" i="53"/>
  <c r="C158" i="53"/>
  <c r="J157" i="53"/>
  <c r="I157" i="53"/>
  <c r="H157" i="53"/>
  <c r="G157" i="53"/>
  <c r="F157" i="53"/>
  <c r="E157" i="53"/>
  <c r="D157" i="53"/>
  <c r="C157" i="53"/>
  <c r="J156" i="53"/>
  <c r="I156" i="53"/>
  <c r="H156" i="53"/>
  <c r="G156" i="53"/>
  <c r="F156" i="53"/>
  <c r="E156" i="53"/>
  <c r="D156" i="53"/>
  <c r="C156" i="53"/>
  <c r="J155" i="53"/>
  <c r="I155" i="53"/>
  <c r="H155" i="53"/>
  <c r="G155" i="53"/>
  <c r="F155" i="53"/>
  <c r="E155" i="53"/>
  <c r="D155" i="53"/>
  <c r="C155" i="53"/>
  <c r="J154" i="53"/>
  <c r="I154" i="53"/>
  <c r="H154" i="53"/>
  <c r="G154" i="53"/>
  <c r="F154" i="53"/>
  <c r="E154" i="53"/>
  <c r="D154" i="53"/>
  <c r="C154" i="53"/>
  <c r="J142" i="53"/>
  <c r="I142" i="53"/>
  <c r="H142" i="53"/>
  <c r="G142" i="53"/>
  <c r="F142" i="53"/>
  <c r="E142" i="53"/>
  <c r="D142" i="53"/>
  <c r="C142" i="53"/>
  <c r="J141" i="53"/>
  <c r="I141" i="53"/>
  <c r="H141" i="53"/>
  <c r="G141" i="53"/>
  <c r="F141" i="53"/>
  <c r="E141" i="53"/>
  <c r="D141" i="53"/>
  <c r="C141" i="53"/>
  <c r="J140" i="53"/>
  <c r="I140" i="53"/>
  <c r="H140" i="53"/>
  <c r="G140" i="53"/>
  <c r="F140" i="53"/>
  <c r="E140" i="53"/>
  <c r="D140" i="53"/>
  <c r="C140" i="53"/>
  <c r="J139" i="53"/>
  <c r="I139" i="53"/>
  <c r="H139" i="53"/>
  <c r="G139" i="53"/>
  <c r="F139" i="53"/>
  <c r="E139" i="53"/>
  <c r="D139" i="53"/>
  <c r="C139" i="53"/>
  <c r="J138" i="53"/>
  <c r="I138" i="53"/>
  <c r="H138" i="53"/>
  <c r="G138" i="53"/>
  <c r="F138" i="53"/>
  <c r="E138" i="53"/>
  <c r="D138" i="53"/>
  <c r="C138" i="53"/>
  <c r="J137" i="53"/>
  <c r="I137" i="53"/>
  <c r="H137" i="53"/>
  <c r="G137" i="53"/>
  <c r="F137" i="53"/>
  <c r="E137" i="53"/>
  <c r="D137" i="53"/>
  <c r="C137" i="53"/>
  <c r="J136" i="53"/>
  <c r="I136" i="53"/>
  <c r="H136" i="53"/>
  <c r="G136" i="53"/>
  <c r="F136" i="53"/>
  <c r="E136" i="53"/>
  <c r="D136" i="53"/>
  <c r="C136" i="53"/>
  <c r="J135" i="53"/>
  <c r="I135" i="53"/>
  <c r="H135" i="53"/>
  <c r="G135" i="53"/>
  <c r="F135" i="53"/>
  <c r="E135" i="53"/>
  <c r="D135" i="53"/>
  <c r="C135" i="53"/>
  <c r="J134" i="53"/>
  <c r="I134" i="53"/>
  <c r="H134" i="53"/>
  <c r="G134" i="53"/>
  <c r="F134" i="53"/>
  <c r="E134" i="53"/>
  <c r="D134" i="53"/>
  <c r="C134" i="53"/>
  <c r="J133" i="53"/>
  <c r="I133" i="53"/>
  <c r="H133" i="53"/>
  <c r="G133" i="53"/>
  <c r="F133" i="53"/>
  <c r="E133" i="53"/>
  <c r="D133" i="53"/>
  <c r="C133" i="53"/>
  <c r="J132" i="53"/>
  <c r="I132" i="53"/>
  <c r="H132" i="53"/>
  <c r="G132" i="53"/>
  <c r="F132" i="53"/>
  <c r="E132" i="53"/>
  <c r="D132" i="53"/>
  <c r="C132" i="53"/>
  <c r="J131" i="53"/>
  <c r="I131" i="53"/>
  <c r="H131" i="53"/>
  <c r="G131" i="53"/>
  <c r="F131" i="53"/>
  <c r="E131" i="53"/>
  <c r="D131" i="53"/>
  <c r="C131" i="53"/>
  <c r="J130" i="53"/>
  <c r="I130" i="53"/>
  <c r="H130" i="53"/>
  <c r="G130" i="53"/>
  <c r="F130" i="53"/>
  <c r="E130" i="53"/>
  <c r="D130" i="53"/>
  <c r="C130" i="53"/>
  <c r="J129" i="53"/>
  <c r="I129" i="53"/>
  <c r="H129" i="53"/>
  <c r="G129" i="53"/>
  <c r="F129" i="53"/>
  <c r="E129" i="53"/>
  <c r="D129" i="53"/>
  <c r="C129" i="53"/>
  <c r="J128" i="53"/>
  <c r="I128" i="53"/>
  <c r="H128" i="53"/>
  <c r="G128" i="53"/>
  <c r="F128" i="53"/>
  <c r="E128" i="53"/>
  <c r="D128" i="53"/>
  <c r="C128" i="53"/>
  <c r="J127" i="53"/>
  <c r="I127" i="53"/>
  <c r="H127" i="53"/>
  <c r="G127" i="53"/>
  <c r="F127" i="53"/>
  <c r="E127" i="53"/>
  <c r="D127" i="53"/>
  <c r="C127" i="53"/>
  <c r="J126" i="53"/>
  <c r="I126" i="53"/>
  <c r="H126" i="53"/>
  <c r="G126" i="53"/>
  <c r="F126" i="53"/>
  <c r="E126" i="53"/>
  <c r="D126" i="53"/>
  <c r="C126" i="53"/>
  <c r="J125" i="53"/>
  <c r="I125" i="53"/>
  <c r="H125" i="53"/>
  <c r="G125" i="53"/>
  <c r="F125" i="53"/>
  <c r="E125" i="53"/>
  <c r="D125" i="53"/>
  <c r="C125" i="53"/>
  <c r="J124" i="53"/>
  <c r="I124" i="53"/>
  <c r="H124" i="53"/>
  <c r="G124" i="53"/>
  <c r="F124" i="53"/>
  <c r="E124" i="53"/>
  <c r="D124" i="53"/>
  <c r="C124" i="53"/>
  <c r="J123" i="53"/>
  <c r="I123" i="53"/>
  <c r="H123" i="53"/>
  <c r="G123" i="53"/>
  <c r="F123" i="53"/>
  <c r="E123" i="53"/>
  <c r="D123" i="53"/>
  <c r="C123" i="53"/>
  <c r="J122" i="53"/>
  <c r="I122" i="53"/>
  <c r="H122" i="53"/>
  <c r="G122" i="53"/>
  <c r="F122" i="53"/>
  <c r="E122" i="53"/>
  <c r="D122" i="53"/>
  <c r="C122" i="53"/>
  <c r="J121" i="53"/>
  <c r="I121" i="53"/>
  <c r="H121" i="53"/>
  <c r="G121" i="53"/>
  <c r="F121" i="53"/>
  <c r="E121" i="53"/>
  <c r="D121" i="53"/>
  <c r="C121" i="53"/>
  <c r="J120" i="53"/>
  <c r="I120" i="53"/>
  <c r="H120" i="53"/>
  <c r="G120" i="53"/>
  <c r="F120" i="53"/>
  <c r="E120" i="53"/>
  <c r="D120" i="53"/>
  <c r="C120" i="53"/>
  <c r="J119" i="53"/>
  <c r="I119" i="53"/>
  <c r="H119" i="53"/>
  <c r="G119" i="53"/>
  <c r="F119" i="53"/>
  <c r="E119" i="53"/>
  <c r="D119" i="53"/>
  <c r="C119" i="53"/>
  <c r="J118" i="53"/>
  <c r="I118" i="53"/>
  <c r="H118" i="53"/>
  <c r="G118" i="53"/>
  <c r="F118" i="53"/>
  <c r="E118" i="53"/>
  <c r="D118" i="53"/>
  <c r="C118" i="53"/>
  <c r="J117" i="53"/>
  <c r="I117" i="53"/>
  <c r="H117" i="53"/>
  <c r="G117" i="53"/>
  <c r="F117" i="53"/>
  <c r="E117" i="53"/>
  <c r="D117" i="53"/>
  <c r="C117" i="53"/>
  <c r="J116" i="53"/>
  <c r="I116" i="53"/>
  <c r="H116" i="53"/>
  <c r="G116" i="53"/>
  <c r="F116" i="53"/>
  <c r="E116" i="53"/>
  <c r="D116" i="53"/>
  <c r="C116" i="53"/>
  <c r="J115" i="53"/>
  <c r="I115" i="53"/>
  <c r="H115" i="53"/>
  <c r="G115" i="53"/>
  <c r="F115" i="53"/>
  <c r="E115" i="53"/>
  <c r="D115" i="53"/>
  <c r="C115" i="53"/>
  <c r="J114" i="53"/>
  <c r="I114" i="53"/>
  <c r="H114" i="53"/>
  <c r="G114" i="53"/>
  <c r="F114" i="53"/>
  <c r="E114" i="53"/>
  <c r="D114" i="53"/>
  <c r="C114" i="53"/>
  <c r="J113" i="53"/>
  <c r="I113" i="53"/>
  <c r="H113" i="53"/>
  <c r="G113" i="53"/>
  <c r="F113" i="53"/>
  <c r="E113" i="53"/>
  <c r="D113" i="53"/>
  <c r="C113" i="53"/>
  <c r="J112" i="53"/>
  <c r="I112" i="53"/>
  <c r="H112" i="53"/>
  <c r="G112" i="53"/>
  <c r="F112" i="53"/>
  <c r="E112" i="53"/>
  <c r="D112" i="53"/>
  <c r="C112" i="53"/>
  <c r="J111" i="53"/>
  <c r="I111" i="53"/>
  <c r="H111" i="53"/>
  <c r="G111" i="53"/>
  <c r="F111" i="53"/>
  <c r="E111" i="53"/>
  <c r="D111" i="53"/>
  <c r="C111" i="53"/>
  <c r="J110" i="53"/>
  <c r="I110" i="53"/>
  <c r="H110" i="53"/>
  <c r="G110" i="53"/>
  <c r="F110" i="53"/>
  <c r="E110" i="53"/>
  <c r="D110" i="53"/>
  <c r="C110" i="53"/>
  <c r="J109" i="53"/>
  <c r="I109" i="53"/>
  <c r="H109" i="53"/>
  <c r="G109" i="53"/>
  <c r="F109" i="53"/>
  <c r="E109" i="53"/>
  <c r="D109" i="53"/>
  <c r="C109" i="53"/>
  <c r="J108" i="53"/>
  <c r="I108" i="53"/>
  <c r="H108" i="53"/>
  <c r="G108" i="53"/>
  <c r="F108" i="53"/>
  <c r="E108" i="53"/>
  <c r="D108" i="53"/>
  <c r="C108" i="53"/>
  <c r="J107" i="53"/>
  <c r="I107" i="53"/>
  <c r="H107" i="53"/>
  <c r="G107" i="53"/>
  <c r="F107" i="53"/>
  <c r="E107" i="53"/>
  <c r="D107" i="53"/>
  <c r="C107" i="53"/>
  <c r="J106" i="53"/>
  <c r="I106" i="53"/>
  <c r="H106" i="53"/>
  <c r="G106" i="53"/>
  <c r="F106" i="53"/>
  <c r="E106" i="53"/>
  <c r="D106" i="53"/>
  <c r="C106" i="53"/>
  <c r="J105" i="53"/>
  <c r="I105" i="53"/>
  <c r="H105" i="53"/>
  <c r="G105" i="53"/>
  <c r="F105" i="53"/>
  <c r="E105" i="53"/>
  <c r="D105" i="53"/>
  <c r="C105" i="53"/>
  <c r="J104" i="53"/>
  <c r="I104" i="53"/>
  <c r="H104" i="53"/>
  <c r="G104" i="53"/>
  <c r="F104" i="53"/>
  <c r="E104" i="53"/>
  <c r="D104" i="53"/>
  <c r="C104" i="53"/>
  <c r="J103" i="53"/>
  <c r="I103" i="53"/>
  <c r="H103" i="53"/>
  <c r="G103" i="53"/>
  <c r="F103" i="53"/>
  <c r="E103" i="53"/>
  <c r="D103" i="53"/>
  <c r="C103" i="53"/>
  <c r="J102" i="53"/>
  <c r="I102" i="53"/>
  <c r="H102" i="53"/>
  <c r="G102" i="53"/>
  <c r="F102" i="53"/>
  <c r="E102" i="53"/>
  <c r="D102" i="53"/>
  <c r="C102" i="53"/>
  <c r="J101" i="53"/>
  <c r="I101" i="53"/>
  <c r="H101" i="53"/>
  <c r="G101" i="53"/>
  <c r="F101" i="53"/>
  <c r="E101" i="53"/>
  <c r="D101" i="53"/>
  <c r="C101" i="53"/>
  <c r="J100" i="53"/>
  <c r="I100" i="53"/>
  <c r="H100" i="53"/>
  <c r="G100" i="53"/>
  <c r="F100" i="53"/>
  <c r="E100" i="53"/>
  <c r="D100" i="53"/>
  <c r="C100" i="53"/>
  <c r="J99" i="53"/>
  <c r="I99" i="53"/>
  <c r="H99" i="53"/>
  <c r="G99" i="53"/>
  <c r="F99" i="53"/>
  <c r="E99" i="53"/>
  <c r="D99" i="53"/>
  <c r="C99" i="53"/>
  <c r="J98" i="53"/>
  <c r="I98" i="53"/>
  <c r="H98" i="53"/>
  <c r="G98" i="53"/>
  <c r="F98" i="53"/>
  <c r="E98" i="53"/>
  <c r="D98" i="53"/>
  <c r="C98" i="53"/>
  <c r="J97" i="53"/>
  <c r="I97" i="53"/>
  <c r="H97" i="53"/>
  <c r="G97" i="53"/>
  <c r="F97" i="53"/>
  <c r="E97" i="53"/>
  <c r="D97" i="53"/>
  <c r="C97" i="53"/>
  <c r="J96" i="53"/>
  <c r="I96" i="53"/>
  <c r="H96" i="53"/>
  <c r="G96" i="53"/>
  <c r="F96" i="53"/>
  <c r="E96" i="53"/>
  <c r="D96" i="53"/>
  <c r="C96" i="53"/>
  <c r="J95" i="53"/>
  <c r="I95" i="53"/>
  <c r="H95" i="53"/>
  <c r="G95" i="53"/>
  <c r="F95" i="53"/>
  <c r="E95" i="53"/>
  <c r="D95" i="53"/>
  <c r="C95" i="53"/>
  <c r="J94" i="53"/>
  <c r="I94" i="53"/>
  <c r="H94" i="53"/>
  <c r="G94" i="53"/>
  <c r="F94" i="53"/>
  <c r="E94" i="53"/>
  <c r="D94" i="53"/>
  <c r="C94" i="53"/>
  <c r="J93" i="53"/>
  <c r="I93" i="53"/>
  <c r="H93" i="53"/>
  <c r="G93" i="53"/>
  <c r="F93" i="53"/>
  <c r="E93" i="53"/>
  <c r="D93" i="53"/>
  <c r="C93" i="53"/>
  <c r="J92" i="53"/>
  <c r="I92" i="53"/>
  <c r="H92" i="53"/>
  <c r="G92" i="53"/>
  <c r="F92" i="53"/>
  <c r="E92" i="53"/>
  <c r="D92" i="53"/>
  <c r="C92" i="53"/>
  <c r="J91" i="53"/>
  <c r="I91" i="53"/>
  <c r="H91" i="53"/>
  <c r="G91" i="53"/>
  <c r="F91" i="53"/>
  <c r="E91" i="53"/>
  <c r="D91" i="53"/>
  <c r="C91" i="53"/>
  <c r="J90" i="53"/>
  <c r="I90" i="53"/>
  <c r="H90" i="53"/>
  <c r="G90" i="53"/>
  <c r="F90" i="53"/>
  <c r="E90" i="53"/>
  <c r="D90" i="53"/>
  <c r="C90" i="53"/>
  <c r="J89" i="53"/>
  <c r="I89" i="53"/>
  <c r="H89" i="53"/>
  <c r="G89" i="53"/>
  <c r="F89" i="53"/>
  <c r="E89" i="53"/>
  <c r="D89" i="53"/>
  <c r="C89" i="53"/>
  <c r="J88" i="53"/>
  <c r="I88" i="53"/>
  <c r="H88" i="53"/>
  <c r="G88" i="53"/>
  <c r="F88" i="53"/>
  <c r="E88" i="53"/>
  <c r="D88" i="53"/>
  <c r="C88" i="53"/>
  <c r="J87" i="53"/>
  <c r="I87" i="53"/>
  <c r="H87" i="53"/>
  <c r="G87" i="53"/>
  <c r="F87" i="53"/>
  <c r="E87" i="53"/>
  <c r="D87" i="53"/>
  <c r="C87" i="53"/>
  <c r="J86" i="53"/>
  <c r="I86" i="53"/>
  <c r="H86" i="53"/>
  <c r="G86" i="53"/>
  <c r="F86" i="53"/>
  <c r="E86" i="53"/>
  <c r="D86" i="53"/>
  <c r="C86" i="53"/>
  <c r="J85" i="53"/>
  <c r="I85" i="53"/>
  <c r="H85" i="53"/>
  <c r="G85" i="53"/>
  <c r="F85" i="53"/>
  <c r="E85" i="53"/>
  <c r="D85" i="53"/>
  <c r="C85" i="53"/>
  <c r="J84" i="53"/>
  <c r="I84" i="53"/>
  <c r="H84" i="53"/>
  <c r="G84" i="53"/>
  <c r="F84" i="53"/>
  <c r="E84" i="53"/>
  <c r="D84" i="53"/>
  <c r="C84" i="53"/>
  <c r="J83" i="53"/>
  <c r="I83" i="53"/>
  <c r="H83" i="53"/>
  <c r="G83" i="53"/>
  <c r="F83" i="53"/>
  <c r="E83" i="53"/>
  <c r="D83" i="53"/>
  <c r="C83" i="53"/>
  <c r="J82" i="53"/>
  <c r="I82" i="53"/>
  <c r="H82" i="53"/>
  <c r="G82" i="53"/>
  <c r="F82" i="53"/>
  <c r="E82" i="53"/>
  <c r="D82" i="53"/>
  <c r="C82" i="53"/>
  <c r="J70" i="53"/>
  <c r="I70" i="53"/>
  <c r="H70" i="53"/>
  <c r="G70" i="53"/>
  <c r="F70" i="53"/>
  <c r="E70" i="53"/>
  <c r="D70" i="53"/>
  <c r="C70" i="53"/>
  <c r="J69" i="53"/>
  <c r="I69" i="53"/>
  <c r="H69" i="53"/>
  <c r="G69" i="53"/>
  <c r="F69" i="53"/>
  <c r="E69" i="53"/>
  <c r="D69" i="53"/>
  <c r="C69" i="53"/>
  <c r="J68" i="53"/>
  <c r="I68" i="53"/>
  <c r="H68" i="53"/>
  <c r="G68" i="53"/>
  <c r="F68" i="53"/>
  <c r="E68" i="53"/>
  <c r="D68" i="53"/>
  <c r="C68" i="53"/>
  <c r="J67" i="53"/>
  <c r="I67" i="53"/>
  <c r="H67" i="53"/>
  <c r="G67" i="53"/>
  <c r="F67" i="53"/>
  <c r="E67" i="53"/>
  <c r="D67" i="53"/>
  <c r="C67" i="53"/>
  <c r="J66" i="53"/>
  <c r="I66" i="53"/>
  <c r="H66" i="53"/>
  <c r="G66" i="53"/>
  <c r="F66" i="53"/>
  <c r="E66" i="53"/>
  <c r="D66" i="53"/>
  <c r="C66" i="53"/>
  <c r="J65" i="53"/>
  <c r="I65" i="53"/>
  <c r="H65" i="53"/>
  <c r="G65" i="53"/>
  <c r="F65" i="53"/>
  <c r="E65" i="53"/>
  <c r="D65" i="53"/>
  <c r="C65" i="53"/>
  <c r="J64" i="53"/>
  <c r="I64" i="53"/>
  <c r="H64" i="53"/>
  <c r="G64" i="53"/>
  <c r="F64" i="53"/>
  <c r="E64" i="53"/>
  <c r="D64" i="53"/>
  <c r="C64" i="53"/>
  <c r="J63" i="53"/>
  <c r="I63" i="53"/>
  <c r="H63" i="53"/>
  <c r="G63" i="53"/>
  <c r="F63" i="53"/>
  <c r="E63" i="53"/>
  <c r="D63" i="53"/>
  <c r="C63" i="53"/>
  <c r="J62" i="53"/>
  <c r="I62" i="53"/>
  <c r="H62" i="53"/>
  <c r="G62" i="53"/>
  <c r="F62" i="53"/>
  <c r="E62" i="53"/>
  <c r="D62" i="53"/>
  <c r="C62" i="53"/>
  <c r="J61" i="53"/>
  <c r="I61" i="53"/>
  <c r="H61" i="53"/>
  <c r="G61" i="53"/>
  <c r="F61" i="53"/>
  <c r="E61" i="53"/>
  <c r="D61" i="53"/>
  <c r="C61" i="53"/>
  <c r="J60" i="53"/>
  <c r="I60" i="53"/>
  <c r="H60" i="53"/>
  <c r="G60" i="53"/>
  <c r="F60" i="53"/>
  <c r="E60" i="53"/>
  <c r="D60" i="53"/>
  <c r="C60" i="53"/>
  <c r="J59" i="53"/>
  <c r="I59" i="53"/>
  <c r="H59" i="53"/>
  <c r="G59" i="53"/>
  <c r="F59" i="53"/>
  <c r="E59" i="53"/>
  <c r="D59" i="53"/>
  <c r="C59" i="53"/>
  <c r="J58" i="53"/>
  <c r="I58" i="53"/>
  <c r="H58" i="53"/>
  <c r="G58" i="53"/>
  <c r="F58" i="53"/>
  <c r="E58" i="53"/>
  <c r="D58" i="53"/>
  <c r="C58" i="53"/>
  <c r="J57" i="53"/>
  <c r="I57" i="53"/>
  <c r="H57" i="53"/>
  <c r="G57" i="53"/>
  <c r="F57" i="53"/>
  <c r="E57" i="53"/>
  <c r="D57" i="53"/>
  <c r="C57" i="53"/>
  <c r="J56" i="53"/>
  <c r="I56" i="53"/>
  <c r="H56" i="53"/>
  <c r="G56" i="53"/>
  <c r="F56" i="53"/>
  <c r="E56" i="53"/>
  <c r="D56" i="53"/>
  <c r="C56" i="53"/>
  <c r="J55" i="53"/>
  <c r="I55" i="53"/>
  <c r="H55" i="53"/>
  <c r="G55" i="53"/>
  <c r="F55" i="53"/>
  <c r="E55" i="53"/>
  <c r="D55" i="53"/>
  <c r="C55" i="53"/>
  <c r="J54" i="53"/>
  <c r="I54" i="53"/>
  <c r="H54" i="53"/>
  <c r="G54" i="53"/>
  <c r="F54" i="53"/>
  <c r="E54" i="53"/>
  <c r="D54" i="53"/>
  <c r="C54" i="53"/>
  <c r="J53" i="53"/>
  <c r="I53" i="53"/>
  <c r="H53" i="53"/>
  <c r="G53" i="53"/>
  <c r="F53" i="53"/>
  <c r="E53" i="53"/>
  <c r="D53" i="53"/>
  <c r="C53" i="53"/>
  <c r="J52" i="53"/>
  <c r="I52" i="53"/>
  <c r="H52" i="53"/>
  <c r="G52" i="53"/>
  <c r="F52" i="53"/>
  <c r="E52" i="53"/>
  <c r="D52" i="53"/>
  <c r="C52" i="53"/>
  <c r="J51" i="53"/>
  <c r="I51" i="53"/>
  <c r="H51" i="53"/>
  <c r="G51" i="53"/>
  <c r="F51" i="53"/>
  <c r="E51" i="53"/>
  <c r="D51" i="53"/>
  <c r="C51" i="53"/>
  <c r="J50" i="53"/>
  <c r="I50" i="53"/>
  <c r="H50" i="53"/>
  <c r="G50" i="53"/>
  <c r="F50" i="53"/>
  <c r="E50" i="53"/>
  <c r="D50" i="53"/>
  <c r="C50" i="53"/>
  <c r="J49" i="53"/>
  <c r="I49" i="53"/>
  <c r="H49" i="53"/>
  <c r="G49" i="53"/>
  <c r="F49" i="53"/>
  <c r="E49" i="53"/>
  <c r="D49" i="53"/>
  <c r="C49" i="53"/>
  <c r="J48" i="53"/>
  <c r="I48" i="53"/>
  <c r="H48" i="53"/>
  <c r="G48" i="53"/>
  <c r="F48" i="53"/>
  <c r="E48" i="53"/>
  <c r="D48" i="53"/>
  <c r="C48" i="53"/>
  <c r="J47" i="53"/>
  <c r="I47" i="53"/>
  <c r="H47" i="53"/>
  <c r="G47" i="53"/>
  <c r="F47" i="53"/>
  <c r="E47" i="53"/>
  <c r="D47" i="53"/>
  <c r="C47" i="53"/>
  <c r="J46" i="53"/>
  <c r="I46" i="53"/>
  <c r="H46" i="53"/>
  <c r="G46" i="53"/>
  <c r="F46" i="53"/>
  <c r="E46" i="53"/>
  <c r="D46" i="53"/>
  <c r="C46" i="53"/>
  <c r="J45" i="53"/>
  <c r="I45" i="53"/>
  <c r="H45" i="53"/>
  <c r="G45" i="53"/>
  <c r="F45" i="53"/>
  <c r="E45" i="53"/>
  <c r="D45" i="53"/>
  <c r="C45" i="53"/>
  <c r="J44" i="53"/>
  <c r="I44" i="53"/>
  <c r="H44" i="53"/>
  <c r="G44" i="53"/>
  <c r="F44" i="53"/>
  <c r="E44" i="53"/>
  <c r="D44" i="53"/>
  <c r="C44" i="53"/>
  <c r="J43" i="53"/>
  <c r="I43" i="53"/>
  <c r="H43" i="53"/>
  <c r="G43" i="53"/>
  <c r="F43" i="53"/>
  <c r="E43" i="53"/>
  <c r="D43" i="53"/>
  <c r="C43" i="53"/>
  <c r="J42" i="53"/>
  <c r="I42" i="53"/>
  <c r="H42" i="53"/>
  <c r="G42" i="53"/>
  <c r="F42" i="53"/>
  <c r="E42" i="53"/>
  <c r="D42" i="53"/>
  <c r="C42" i="53"/>
  <c r="J41" i="53"/>
  <c r="I41" i="53"/>
  <c r="H41" i="53"/>
  <c r="G41" i="53"/>
  <c r="F41" i="53"/>
  <c r="E41" i="53"/>
  <c r="D41" i="53"/>
  <c r="C41" i="53"/>
  <c r="J40" i="53"/>
  <c r="I40" i="53"/>
  <c r="H40" i="53"/>
  <c r="G40" i="53"/>
  <c r="F40" i="53"/>
  <c r="E40" i="53"/>
  <c r="D40" i="53"/>
  <c r="C40" i="53"/>
  <c r="J39" i="53"/>
  <c r="I39" i="53"/>
  <c r="H39" i="53"/>
  <c r="G39" i="53"/>
  <c r="F39" i="53"/>
  <c r="E39" i="53"/>
  <c r="D39" i="53"/>
  <c r="C39" i="53"/>
  <c r="J38" i="53"/>
  <c r="I38" i="53"/>
  <c r="H38" i="53"/>
  <c r="G38" i="53"/>
  <c r="F38" i="53"/>
  <c r="E38" i="53"/>
  <c r="D38" i="53"/>
  <c r="C38" i="53"/>
  <c r="J37" i="53"/>
  <c r="I37" i="53"/>
  <c r="H37" i="53"/>
  <c r="G37" i="53"/>
  <c r="F37" i="53"/>
  <c r="E37" i="53"/>
  <c r="D37" i="53"/>
  <c r="C37" i="53"/>
  <c r="J36" i="53"/>
  <c r="I36" i="53"/>
  <c r="H36" i="53"/>
  <c r="G36" i="53"/>
  <c r="F36" i="53"/>
  <c r="E36" i="53"/>
  <c r="D36" i="53"/>
  <c r="C36" i="53"/>
  <c r="J35" i="53"/>
  <c r="I35" i="53"/>
  <c r="H35" i="53"/>
  <c r="G35" i="53"/>
  <c r="F35" i="53"/>
  <c r="E35" i="53"/>
  <c r="D35" i="53"/>
  <c r="C35" i="53"/>
  <c r="J34" i="53"/>
  <c r="I34" i="53"/>
  <c r="H34" i="53"/>
  <c r="G34" i="53"/>
  <c r="F34" i="53"/>
  <c r="E34" i="53"/>
  <c r="D34" i="53"/>
  <c r="C34" i="53"/>
  <c r="J33" i="53"/>
  <c r="I33" i="53"/>
  <c r="H33" i="53"/>
  <c r="G33" i="53"/>
  <c r="F33" i="53"/>
  <c r="E33" i="53"/>
  <c r="D33" i="53"/>
  <c r="C33" i="53"/>
  <c r="J32" i="53"/>
  <c r="I32" i="53"/>
  <c r="H32" i="53"/>
  <c r="G32" i="53"/>
  <c r="F32" i="53"/>
  <c r="E32" i="53"/>
  <c r="D32" i="53"/>
  <c r="C32" i="53"/>
  <c r="J31" i="53"/>
  <c r="I31" i="53"/>
  <c r="H31" i="53"/>
  <c r="G31" i="53"/>
  <c r="F31" i="53"/>
  <c r="E31" i="53"/>
  <c r="D31" i="53"/>
  <c r="C31" i="53"/>
  <c r="J30" i="53"/>
  <c r="I30" i="53"/>
  <c r="H30" i="53"/>
  <c r="G30" i="53"/>
  <c r="F30" i="53"/>
  <c r="E30" i="53"/>
  <c r="D30" i="53"/>
  <c r="C30" i="53"/>
  <c r="J29" i="53"/>
  <c r="I29" i="53"/>
  <c r="H29" i="53"/>
  <c r="G29" i="53"/>
  <c r="F29" i="53"/>
  <c r="E29" i="53"/>
  <c r="D29" i="53"/>
  <c r="C29" i="53"/>
  <c r="J28" i="53"/>
  <c r="I28" i="53"/>
  <c r="H28" i="53"/>
  <c r="G28" i="53"/>
  <c r="F28" i="53"/>
  <c r="E28" i="53"/>
  <c r="D28" i="53"/>
  <c r="C28" i="53"/>
  <c r="J27" i="53"/>
  <c r="I27" i="53"/>
  <c r="H27" i="53"/>
  <c r="G27" i="53"/>
  <c r="F27" i="53"/>
  <c r="E27" i="53"/>
  <c r="D27" i="53"/>
  <c r="C27" i="53"/>
  <c r="J26" i="53"/>
  <c r="I26" i="53"/>
  <c r="H26" i="53"/>
  <c r="G26" i="53"/>
  <c r="F26" i="53"/>
  <c r="E26" i="53"/>
  <c r="D26" i="53"/>
  <c r="C26" i="53"/>
  <c r="J25" i="53"/>
  <c r="I25" i="53"/>
  <c r="H25" i="53"/>
  <c r="G25" i="53"/>
  <c r="F25" i="53"/>
  <c r="E25" i="53"/>
  <c r="D25" i="53"/>
  <c r="C25" i="53"/>
  <c r="J24" i="53"/>
  <c r="I24" i="53"/>
  <c r="H24" i="53"/>
  <c r="G24" i="53"/>
  <c r="F24" i="53"/>
  <c r="E24" i="53"/>
  <c r="D24" i="53"/>
  <c r="C24" i="53"/>
  <c r="J23" i="53"/>
  <c r="I23" i="53"/>
  <c r="H23" i="53"/>
  <c r="G23" i="53"/>
  <c r="F23" i="53"/>
  <c r="E23" i="53"/>
  <c r="D23" i="53"/>
  <c r="C23" i="53"/>
  <c r="J22" i="53"/>
  <c r="I22" i="53"/>
  <c r="H22" i="53"/>
  <c r="G22" i="53"/>
  <c r="F22" i="53"/>
  <c r="E22" i="53"/>
  <c r="D22" i="53"/>
  <c r="C22" i="53"/>
  <c r="J21" i="53"/>
  <c r="I21" i="53"/>
  <c r="H21" i="53"/>
  <c r="G21" i="53"/>
  <c r="F21" i="53"/>
  <c r="E21" i="53"/>
  <c r="D21" i="53"/>
  <c r="C21" i="53"/>
  <c r="J20" i="53"/>
  <c r="I20" i="53"/>
  <c r="H20" i="53"/>
  <c r="G20" i="53"/>
  <c r="F20" i="53"/>
  <c r="E20" i="53"/>
  <c r="D20" i="53"/>
  <c r="C20" i="53"/>
  <c r="J19" i="53"/>
  <c r="I19" i="53"/>
  <c r="H19" i="53"/>
  <c r="G19" i="53"/>
  <c r="F19" i="53"/>
  <c r="E19" i="53"/>
  <c r="D19" i="53"/>
  <c r="C19" i="53"/>
  <c r="J18" i="53"/>
  <c r="I18" i="53"/>
  <c r="H18" i="53"/>
  <c r="G18" i="53"/>
  <c r="F18" i="53"/>
  <c r="E18" i="53"/>
  <c r="D18" i="53"/>
  <c r="C18" i="53"/>
  <c r="J17" i="53"/>
  <c r="I17" i="53"/>
  <c r="H17" i="53"/>
  <c r="G17" i="53"/>
  <c r="F17" i="53"/>
  <c r="E17" i="53"/>
  <c r="D17" i="53"/>
  <c r="C17" i="53"/>
  <c r="J16" i="53"/>
  <c r="I16" i="53"/>
  <c r="H16" i="53"/>
  <c r="G16" i="53"/>
  <c r="F16" i="53"/>
  <c r="E16" i="53"/>
  <c r="D16" i="53"/>
  <c r="C16" i="53"/>
  <c r="J15" i="53"/>
  <c r="I15" i="53"/>
  <c r="H15" i="53"/>
  <c r="G15" i="53"/>
  <c r="F15" i="53"/>
  <c r="E15" i="53"/>
  <c r="D15" i="53"/>
  <c r="C15" i="53"/>
  <c r="J14" i="53"/>
  <c r="I14" i="53"/>
  <c r="H14" i="53"/>
  <c r="G14" i="53"/>
  <c r="F14" i="53"/>
  <c r="E14" i="53"/>
  <c r="D14" i="53"/>
  <c r="C14" i="53"/>
  <c r="J13" i="53"/>
  <c r="I13" i="53"/>
  <c r="H13" i="53"/>
  <c r="G13" i="53"/>
  <c r="F13" i="53"/>
  <c r="E13" i="53"/>
  <c r="D13" i="53"/>
  <c r="C13" i="53"/>
  <c r="J12" i="53"/>
  <c r="I12" i="53"/>
  <c r="H12" i="53"/>
  <c r="G12" i="53"/>
  <c r="F12" i="53"/>
  <c r="E12" i="53"/>
  <c r="D12" i="53"/>
  <c r="C12" i="53"/>
  <c r="J11" i="53"/>
  <c r="I11" i="53"/>
  <c r="H11" i="53"/>
  <c r="G11" i="53"/>
  <c r="F11" i="53"/>
  <c r="E11" i="53"/>
  <c r="D11" i="53"/>
  <c r="C11" i="53"/>
  <c r="J10" i="53"/>
  <c r="I10" i="53"/>
  <c r="H10" i="53"/>
  <c r="G10" i="53"/>
  <c r="F10" i="53"/>
  <c r="E10" i="53"/>
  <c r="D10" i="53"/>
  <c r="C10" i="53"/>
  <c r="J9" i="53"/>
  <c r="I9" i="53"/>
  <c r="H9" i="53"/>
  <c r="G9" i="53"/>
  <c r="F9" i="53"/>
  <c r="E9" i="53"/>
  <c r="D9" i="53"/>
  <c r="C9" i="53"/>
  <c r="G143" i="49"/>
  <c r="F143" i="49"/>
  <c r="E143" i="49"/>
  <c r="D143" i="49"/>
  <c r="C143" i="49"/>
  <c r="G142" i="49"/>
  <c r="F142" i="49"/>
  <c r="E142" i="49"/>
  <c r="D142" i="49"/>
  <c r="C142" i="49"/>
  <c r="G141" i="49"/>
  <c r="F141" i="49"/>
  <c r="E141" i="49"/>
  <c r="D141" i="49"/>
  <c r="C141" i="49"/>
  <c r="G140" i="49"/>
  <c r="F140" i="49"/>
  <c r="E140" i="49"/>
  <c r="D140" i="49"/>
  <c r="C140" i="49"/>
  <c r="G139" i="49"/>
  <c r="F139" i="49"/>
  <c r="E139" i="49"/>
  <c r="D139" i="49"/>
  <c r="C139" i="49"/>
  <c r="G138" i="49"/>
  <c r="F138" i="49"/>
  <c r="E138" i="49"/>
  <c r="D138" i="49"/>
  <c r="C138" i="49"/>
  <c r="G137" i="49"/>
  <c r="F137" i="49"/>
  <c r="E137" i="49"/>
  <c r="D137" i="49"/>
  <c r="C137" i="49"/>
  <c r="G136" i="49"/>
  <c r="F136" i="49"/>
  <c r="E136" i="49"/>
  <c r="D136" i="49"/>
  <c r="C136" i="49"/>
  <c r="G135" i="49"/>
  <c r="F135" i="49"/>
  <c r="E135" i="49"/>
  <c r="D135" i="49"/>
  <c r="C135" i="49"/>
  <c r="G134" i="49"/>
  <c r="F134" i="49"/>
  <c r="E134" i="49"/>
  <c r="D134" i="49"/>
  <c r="C134" i="49"/>
  <c r="G133" i="49"/>
  <c r="F133" i="49"/>
  <c r="E133" i="49"/>
  <c r="D133" i="49"/>
  <c r="C133" i="49"/>
  <c r="G132" i="49"/>
  <c r="F132" i="49"/>
  <c r="E132" i="49"/>
  <c r="D132" i="49"/>
  <c r="C132" i="49"/>
  <c r="G131" i="49"/>
  <c r="F131" i="49"/>
  <c r="E131" i="49"/>
  <c r="D131" i="49"/>
  <c r="C131" i="49"/>
  <c r="G130" i="49"/>
  <c r="F130" i="49"/>
  <c r="E130" i="49"/>
  <c r="D130" i="49"/>
  <c r="C130" i="49"/>
  <c r="G129" i="49"/>
  <c r="F129" i="49"/>
  <c r="E129" i="49"/>
  <c r="D129" i="49"/>
  <c r="C129" i="49"/>
  <c r="G128" i="49"/>
  <c r="F128" i="49"/>
  <c r="E128" i="49"/>
  <c r="D128" i="49"/>
  <c r="C128" i="49"/>
  <c r="G127" i="49"/>
  <c r="F127" i="49"/>
  <c r="E127" i="49"/>
  <c r="D127" i="49"/>
  <c r="C127" i="49"/>
  <c r="G126" i="49"/>
  <c r="F126" i="49"/>
  <c r="E126" i="49"/>
  <c r="D126" i="49"/>
  <c r="C126" i="49"/>
  <c r="G125" i="49"/>
  <c r="F125" i="49"/>
  <c r="E125" i="49"/>
  <c r="D125" i="49"/>
  <c r="C125" i="49"/>
  <c r="G124" i="49"/>
  <c r="F124" i="49"/>
  <c r="E124" i="49"/>
  <c r="D124" i="49"/>
  <c r="C124" i="49"/>
  <c r="G123" i="49"/>
  <c r="F123" i="49"/>
  <c r="E123" i="49"/>
  <c r="D123" i="49"/>
  <c r="C123" i="49"/>
  <c r="G122" i="49"/>
  <c r="F122" i="49"/>
  <c r="E122" i="49"/>
  <c r="D122" i="49"/>
  <c r="C122" i="49"/>
  <c r="G121" i="49"/>
  <c r="F121" i="49"/>
  <c r="E121" i="49"/>
  <c r="D121" i="49"/>
  <c r="C121" i="49"/>
  <c r="G120" i="49"/>
  <c r="F120" i="49"/>
  <c r="E120" i="49"/>
  <c r="D120" i="49"/>
  <c r="C120" i="49"/>
  <c r="G119" i="49"/>
  <c r="F119" i="49"/>
  <c r="E119" i="49"/>
  <c r="D119" i="49"/>
  <c r="C119" i="49"/>
  <c r="G118" i="49"/>
  <c r="F118" i="49"/>
  <c r="E118" i="49"/>
  <c r="D118" i="49"/>
  <c r="C118" i="49"/>
  <c r="G117" i="49"/>
  <c r="F117" i="49"/>
  <c r="E117" i="49"/>
  <c r="D117" i="49"/>
  <c r="C117" i="49"/>
  <c r="G116" i="49"/>
  <c r="F116" i="49"/>
  <c r="E116" i="49"/>
  <c r="D116" i="49"/>
  <c r="C116" i="49"/>
  <c r="G115" i="49"/>
  <c r="F115" i="49"/>
  <c r="E115" i="49"/>
  <c r="D115" i="49"/>
  <c r="C115" i="49"/>
  <c r="G114" i="49"/>
  <c r="F114" i="49"/>
  <c r="E114" i="49"/>
  <c r="D114" i="49"/>
  <c r="C114" i="49"/>
  <c r="G113" i="49"/>
  <c r="F113" i="49"/>
  <c r="E113" i="49"/>
  <c r="D113" i="49"/>
  <c r="C113" i="49"/>
  <c r="G112" i="49"/>
  <c r="F112" i="49"/>
  <c r="E112" i="49"/>
  <c r="D112" i="49"/>
  <c r="C112" i="49"/>
  <c r="G111" i="49"/>
  <c r="F111" i="49"/>
  <c r="E111" i="49"/>
  <c r="D111" i="49"/>
  <c r="C111" i="49"/>
  <c r="G110" i="49"/>
  <c r="F110" i="49"/>
  <c r="E110" i="49"/>
  <c r="D110" i="49"/>
  <c r="C110" i="49"/>
  <c r="G109" i="49"/>
  <c r="F109" i="49"/>
  <c r="E109" i="49"/>
  <c r="D109" i="49"/>
  <c r="C109" i="49"/>
  <c r="G108" i="49"/>
  <c r="F108" i="49"/>
  <c r="E108" i="49"/>
  <c r="D108" i="49"/>
  <c r="C108" i="49"/>
  <c r="G107" i="49"/>
  <c r="F107" i="49"/>
  <c r="E107" i="49"/>
  <c r="D107" i="49"/>
  <c r="C107" i="49"/>
  <c r="G106" i="49"/>
  <c r="F106" i="49"/>
  <c r="E106" i="49"/>
  <c r="D106" i="49"/>
  <c r="C106" i="49"/>
  <c r="G105" i="49"/>
  <c r="F105" i="49"/>
  <c r="E105" i="49"/>
  <c r="D105" i="49"/>
  <c r="C105" i="49"/>
  <c r="G104" i="49"/>
  <c r="F104" i="49"/>
  <c r="E104" i="49"/>
  <c r="D104" i="49"/>
  <c r="C104" i="49"/>
  <c r="G103" i="49"/>
  <c r="F103" i="49"/>
  <c r="E103" i="49"/>
  <c r="D103" i="49"/>
  <c r="C103" i="49"/>
  <c r="G102" i="49"/>
  <c r="F102" i="49"/>
  <c r="E102" i="49"/>
  <c r="D102" i="49"/>
  <c r="C102" i="49"/>
  <c r="G101" i="49"/>
  <c r="F101" i="49"/>
  <c r="E101" i="49"/>
  <c r="D101" i="49"/>
  <c r="C101" i="49"/>
  <c r="G100" i="49"/>
  <c r="F100" i="49"/>
  <c r="E100" i="49"/>
  <c r="D100" i="49"/>
  <c r="C100" i="49"/>
  <c r="G99" i="49"/>
  <c r="F99" i="49"/>
  <c r="E99" i="49"/>
  <c r="D99" i="49"/>
  <c r="C99" i="49"/>
  <c r="G98" i="49"/>
  <c r="F98" i="49"/>
  <c r="E98" i="49"/>
  <c r="D98" i="49"/>
  <c r="C98" i="49"/>
  <c r="G97" i="49"/>
  <c r="F97" i="49"/>
  <c r="E97" i="49"/>
  <c r="D97" i="49"/>
  <c r="C97" i="49"/>
  <c r="G96" i="49"/>
  <c r="F96" i="49"/>
  <c r="E96" i="49"/>
  <c r="D96" i="49"/>
  <c r="C96" i="49"/>
  <c r="G95" i="49"/>
  <c r="F95" i="49"/>
  <c r="E95" i="49"/>
  <c r="D95" i="49"/>
  <c r="C95" i="49"/>
  <c r="G94" i="49"/>
  <c r="F94" i="49"/>
  <c r="E94" i="49"/>
  <c r="D94" i="49"/>
  <c r="C94" i="49"/>
  <c r="G93" i="49"/>
  <c r="F93" i="49"/>
  <c r="E93" i="49"/>
  <c r="D93" i="49"/>
  <c r="C93" i="49"/>
  <c r="G92" i="49"/>
  <c r="F92" i="49"/>
  <c r="E92" i="49"/>
  <c r="D92" i="49"/>
  <c r="C92" i="49"/>
  <c r="G91" i="49"/>
  <c r="F91" i="49"/>
  <c r="E91" i="49"/>
  <c r="D91" i="49"/>
  <c r="C91" i="49"/>
  <c r="G90" i="49"/>
  <c r="F90" i="49"/>
  <c r="E90" i="49"/>
  <c r="D90" i="49"/>
  <c r="C90" i="49"/>
  <c r="G89" i="49"/>
  <c r="F89" i="49"/>
  <c r="E89" i="49"/>
  <c r="D89" i="49"/>
  <c r="C89" i="49"/>
  <c r="G88" i="49"/>
  <c r="F88" i="49"/>
  <c r="E88" i="49"/>
  <c r="D88" i="49"/>
  <c r="C88" i="49"/>
  <c r="G87" i="49"/>
  <c r="F87" i="49"/>
  <c r="E87" i="49"/>
  <c r="D87" i="49"/>
  <c r="C87" i="49"/>
  <c r="G86" i="49"/>
  <c r="F86" i="49"/>
  <c r="E86" i="49"/>
  <c r="D86" i="49"/>
  <c r="C86" i="49"/>
  <c r="G85" i="49"/>
  <c r="F85" i="49"/>
  <c r="E85" i="49"/>
  <c r="D85" i="49"/>
  <c r="C85" i="49"/>
  <c r="G84" i="49"/>
  <c r="F84" i="49"/>
  <c r="E84" i="49"/>
  <c r="D84" i="49"/>
  <c r="C84" i="49"/>
  <c r="G83" i="49"/>
  <c r="F83" i="49"/>
  <c r="E83" i="49"/>
  <c r="D83" i="49"/>
  <c r="C83" i="49"/>
  <c r="I69" i="49"/>
  <c r="H69" i="49"/>
  <c r="I68" i="49"/>
  <c r="H68" i="49"/>
  <c r="I67" i="49"/>
  <c r="H67" i="49"/>
  <c r="I66" i="49"/>
  <c r="H66" i="49"/>
  <c r="I65" i="49"/>
  <c r="H65" i="49"/>
  <c r="I64" i="49"/>
  <c r="H64" i="49"/>
  <c r="I63" i="49"/>
  <c r="H63" i="49"/>
  <c r="I62" i="49"/>
  <c r="H62" i="49"/>
  <c r="I61" i="49"/>
  <c r="H61" i="49"/>
  <c r="I60" i="49"/>
  <c r="H60" i="49"/>
  <c r="I59" i="49"/>
  <c r="H59" i="49"/>
  <c r="I58" i="49"/>
  <c r="H58" i="49"/>
  <c r="I57" i="49"/>
  <c r="H57" i="49"/>
  <c r="I56" i="49"/>
  <c r="H56" i="49"/>
  <c r="I55" i="49"/>
  <c r="H55" i="49"/>
  <c r="I54" i="49"/>
  <c r="H54" i="49"/>
  <c r="I53" i="49"/>
  <c r="H53" i="49"/>
  <c r="I52" i="49"/>
  <c r="H52" i="49"/>
  <c r="I51" i="49"/>
  <c r="H51" i="49"/>
  <c r="I50" i="49"/>
  <c r="H50" i="49"/>
  <c r="I49" i="49"/>
  <c r="H49" i="49"/>
  <c r="I48" i="49"/>
  <c r="H48" i="49"/>
  <c r="I47" i="49"/>
  <c r="H47" i="49"/>
  <c r="I46" i="49"/>
  <c r="H46" i="49"/>
  <c r="I45" i="49"/>
  <c r="H45" i="49"/>
  <c r="H119" i="49" s="1"/>
  <c r="I44" i="49"/>
  <c r="H44" i="49"/>
  <c r="I43" i="49"/>
  <c r="H43" i="49"/>
  <c r="I42" i="49"/>
  <c r="H42" i="49"/>
  <c r="I41" i="49"/>
  <c r="H41" i="49"/>
  <c r="H115" i="49" s="1"/>
  <c r="I40" i="49"/>
  <c r="H40" i="49"/>
  <c r="I39" i="49"/>
  <c r="H39" i="49"/>
  <c r="I38" i="49"/>
  <c r="H38" i="49"/>
  <c r="I37" i="49"/>
  <c r="H37" i="49"/>
  <c r="H111" i="49" s="1"/>
  <c r="I36" i="49"/>
  <c r="H36" i="49"/>
  <c r="I35" i="49"/>
  <c r="H35" i="49"/>
  <c r="I34" i="49"/>
  <c r="H34" i="49"/>
  <c r="I33" i="49"/>
  <c r="H33" i="49"/>
  <c r="H107" i="49" s="1"/>
  <c r="I32" i="49"/>
  <c r="H32" i="49"/>
  <c r="I31" i="49"/>
  <c r="H31" i="49"/>
  <c r="I30" i="49"/>
  <c r="H30" i="49"/>
  <c r="I29" i="49"/>
  <c r="H29" i="49"/>
  <c r="I28" i="49"/>
  <c r="H28" i="49"/>
  <c r="I27" i="49"/>
  <c r="H27" i="49"/>
  <c r="I26" i="49"/>
  <c r="H26" i="49"/>
  <c r="I25" i="49"/>
  <c r="H25" i="49"/>
  <c r="I24" i="49"/>
  <c r="H24" i="49"/>
  <c r="I23" i="49"/>
  <c r="H23" i="49"/>
  <c r="I22" i="49"/>
  <c r="H22" i="49"/>
  <c r="I21" i="49"/>
  <c r="H21" i="49"/>
  <c r="I20" i="49"/>
  <c r="H20" i="49"/>
  <c r="I19" i="49"/>
  <c r="H19" i="49"/>
  <c r="I18" i="49"/>
  <c r="H18" i="49"/>
  <c r="I17" i="49"/>
  <c r="H17" i="49"/>
  <c r="I16" i="49"/>
  <c r="H16" i="49"/>
  <c r="I15" i="49"/>
  <c r="H15" i="49"/>
  <c r="I14" i="49"/>
  <c r="H14" i="49"/>
  <c r="I13" i="49"/>
  <c r="H13" i="49"/>
  <c r="I12" i="49"/>
  <c r="H12" i="49"/>
  <c r="I11" i="49"/>
  <c r="H11" i="49"/>
  <c r="I10" i="49"/>
  <c r="H10" i="49"/>
  <c r="I9" i="49"/>
  <c r="H9" i="49"/>
  <c r="J144" i="50"/>
  <c r="I144" i="50"/>
  <c r="H144" i="50"/>
  <c r="G144" i="50"/>
  <c r="F144" i="50"/>
  <c r="E144" i="50"/>
  <c r="D144" i="50"/>
  <c r="C144" i="50"/>
  <c r="J143" i="50"/>
  <c r="I143" i="50"/>
  <c r="H143" i="50"/>
  <c r="G143" i="50"/>
  <c r="F143" i="50"/>
  <c r="E143" i="50"/>
  <c r="D143" i="50"/>
  <c r="C143" i="50"/>
  <c r="J142" i="50"/>
  <c r="I142" i="50"/>
  <c r="H142" i="50"/>
  <c r="G142" i="50"/>
  <c r="F142" i="50"/>
  <c r="E142" i="50"/>
  <c r="D142" i="50"/>
  <c r="C142" i="50"/>
  <c r="J141" i="50"/>
  <c r="I141" i="50"/>
  <c r="H141" i="50"/>
  <c r="G141" i="50"/>
  <c r="F141" i="50"/>
  <c r="E141" i="50"/>
  <c r="D141" i="50"/>
  <c r="C141" i="50"/>
  <c r="J140" i="50"/>
  <c r="I140" i="50"/>
  <c r="H140" i="50"/>
  <c r="G140" i="50"/>
  <c r="F140" i="50"/>
  <c r="E140" i="50"/>
  <c r="D140" i="50"/>
  <c r="C140" i="50"/>
  <c r="J139" i="50"/>
  <c r="I139" i="50"/>
  <c r="H139" i="50"/>
  <c r="G139" i="50"/>
  <c r="F139" i="50"/>
  <c r="E139" i="50"/>
  <c r="D139" i="50"/>
  <c r="C139" i="50"/>
  <c r="J138" i="50"/>
  <c r="I138" i="50"/>
  <c r="H138" i="50"/>
  <c r="G138" i="50"/>
  <c r="F138" i="50"/>
  <c r="E138" i="50"/>
  <c r="D138" i="50"/>
  <c r="C138" i="50"/>
  <c r="J137" i="50"/>
  <c r="I137" i="50"/>
  <c r="H137" i="50"/>
  <c r="G137" i="50"/>
  <c r="F137" i="50"/>
  <c r="E137" i="50"/>
  <c r="D137" i="50"/>
  <c r="C137" i="50"/>
  <c r="J136" i="50"/>
  <c r="I136" i="50"/>
  <c r="H136" i="50"/>
  <c r="G136" i="50"/>
  <c r="F136" i="50"/>
  <c r="E136" i="50"/>
  <c r="D136" i="50"/>
  <c r="C136" i="50"/>
  <c r="J135" i="50"/>
  <c r="I135" i="50"/>
  <c r="H135" i="50"/>
  <c r="G135" i="50"/>
  <c r="F135" i="50"/>
  <c r="E135" i="50"/>
  <c r="D135" i="50"/>
  <c r="C135" i="50"/>
  <c r="J134" i="50"/>
  <c r="I134" i="50"/>
  <c r="H134" i="50"/>
  <c r="G134" i="50"/>
  <c r="F134" i="50"/>
  <c r="E134" i="50"/>
  <c r="D134" i="50"/>
  <c r="C134" i="50"/>
  <c r="J133" i="50"/>
  <c r="I133" i="50"/>
  <c r="H133" i="50"/>
  <c r="G133" i="50"/>
  <c r="F133" i="50"/>
  <c r="E133" i="50"/>
  <c r="D133" i="50"/>
  <c r="C133" i="50"/>
  <c r="J132" i="50"/>
  <c r="I132" i="50"/>
  <c r="H132" i="50"/>
  <c r="G132" i="50"/>
  <c r="F132" i="50"/>
  <c r="E132" i="50"/>
  <c r="D132" i="50"/>
  <c r="C132" i="50"/>
  <c r="J131" i="50"/>
  <c r="I131" i="50"/>
  <c r="H131" i="50"/>
  <c r="G131" i="50"/>
  <c r="F131" i="50"/>
  <c r="E131" i="50"/>
  <c r="D131" i="50"/>
  <c r="C131" i="50"/>
  <c r="J130" i="50"/>
  <c r="I130" i="50"/>
  <c r="H130" i="50"/>
  <c r="G130" i="50"/>
  <c r="F130" i="50"/>
  <c r="E130" i="50"/>
  <c r="D130" i="50"/>
  <c r="C130" i="50"/>
  <c r="J129" i="50"/>
  <c r="I129" i="50"/>
  <c r="H129" i="50"/>
  <c r="G129" i="50"/>
  <c r="F129" i="50"/>
  <c r="E129" i="50"/>
  <c r="D129" i="50"/>
  <c r="C129" i="50"/>
  <c r="J128" i="50"/>
  <c r="I128" i="50"/>
  <c r="H128" i="50"/>
  <c r="G128" i="50"/>
  <c r="F128" i="50"/>
  <c r="E128" i="50"/>
  <c r="D128" i="50"/>
  <c r="C128" i="50"/>
  <c r="J127" i="50"/>
  <c r="I127" i="50"/>
  <c r="H127" i="50"/>
  <c r="G127" i="50"/>
  <c r="F127" i="50"/>
  <c r="E127" i="50"/>
  <c r="D127" i="50"/>
  <c r="C127" i="50"/>
  <c r="J126" i="50"/>
  <c r="I126" i="50"/>
  <c r="H126" i="50"/>
  <c r="G126" i="50"/>
  <c r="F126" i="50"/>
  <c r="E126" i="50"/>
  <c r="D126" i="50"/>
  <c r="C126" i="50"/>
  <c r="J125" i="50"/>
  <c r="I125" i="50"/>
  <c r="H125" i="50"/>
  <c r="G125" i="50"/>
  <c r="F125" i="50"/>
  <c r="E125" i="50"/>
  <c r="D125" i="50"/>
  <c r="C125" i="50"/>
  <c r="J124" i="50"/>
  <c r="I124" i="50"/>
  <c r="H124" i="50"/>
  <c r="G124" i="50"/>
  <c r="F124" i="50"/>
  <c r="E124" i="50"/>
  <c r="D124" i="50"/>
  <c r="C124" i="50"/>
  <c r="J123" i="50"/>
  <c r="I123" i="50"/>
  <c r="H123" i="50"/>
  <c r="G123" i="50"/>
  <c r="F123" i="50"/>
  <c r="E123" i="50"/>
  <c r="D123" i="50"/>
  <c r="C123" i="50"/>
  <c r="J122" i="50"/>
  <c r="I122" i="50"/>
  <c r="H122" i="50"/>
  <c r="G122" i="50"/>
  <c r="F122" i="50"/>
  <c r="E122" i="50"/>
  <c r="D122" i="50"/>
  <c r="C122" i="50"/>
  <c r="J121" i="50"/>
  <c r="I121" i="50"/>
  <c r="H121" i="50"/>
  <c r="G121" i="50"/>
  <c r="F121" i="50"/>
  <c r="E121" i="50"/>
  <c r="D121" i="50"/>
  <c r="C121" i="50"/>
  <c r="J120" i="50"/>
  <c r="I120" i="50"/>
  <c r="H120" i="50"/>
  <c r="G120" i="50"/>
  <c r="F120" i="50"/>
  <c r="E120" i="50"/>
  <c r="D120" i="50"/>
  <c r="C120" i="50"/>
  <c r="J119" i="50"/>
  <c r="I119" i="50"/>
  <c r="H119" i="50"/>
  <c r="G119" i="50"/>
  <c r="F119" i="50"/>
  <c r="E119" i="50"/>
  <c r="D119" i="50"/>
  <c r="C119" i="50"/>
  <c r="J118" i="50"/>
  <c r="I118" i="50"/>
  <c r="H118" i="50"/>
  <c r="G118" i="50"/>
  <c r="F118" i="50"/>
  <c r="E118" i="50"/>
  <c r="D118" i="50"/>
  <c r="C118" i="50"/>
  <c r="J117" i="50"/>
  <c r="I117" i="50"/>
  <c r="H117" i="50"/>
  <c r="G117" i="50"/>
  <c r="F117" i="50"/>
  <c r="E117" i="50"/>
  <c r="D117" i="50"/>
  <c r="C117" i="50"/>
  <c r="J116" i="50"/>
  <c r="I116" i="50"/>
  <c r="H116" i="50"/>
  <c r="G116" i="50"/>
  <c r="F116" i="50"/>
  <c r="E116" i="50"/>
  <c r="D116" i="50"/>
  <c r="C116" i="50"/>
  <c r="J115" i="50"/>
  <c r="I115" i="50"/>
  <c r="H115" i="50"/>
  <c r="G115" i="50"/>
  <c r="F115" i="50"/>
  <c r="E115" i="50"/>
  <c r="D115" i="50"/>
  <c r="C115" i="50"/>
  <c r="J114" i="50"/>
  <c r="I114" i="50"/>
  <c r="H114" i="50"/>
  <c r="G114" i="50"/>
  <c r="F114" i="50"/>
  <c r="E114" i="50"/>
  <c r="D114" i="50"/>
  <c r="C114" i="50"/>
  <c r="J113" i="50"/>
  <c r="I113" i="50"/>
  <c r="H113" i="50"/>
  <c r="G113" i="50"/>
  <c r="F113" i="50"/>
  <c r="E113" i="50"/>
  <c r="D113" i="50"/>
  <c r="C113" i="50"/>
  <c r="J112" i="50"/>
  <c r="I112" i="50"/>
  <c r="H112" i="50"/>
  <c r="G112" i="50"/>
  <c r="F112" i="50"/>
  <c r="E112" i="50"/>
  <c r="D112" i="50"/>
  <c r="C112" i="50"/>
  <c r="J111" i="50"/>
  <c r="I111" i="50"/>
  <c r="H111" i="50"/>
  <c r="G111" i="50"/>
  <c r="F111" i="50"/>
  <c r="E111" i="50"/>
  <c r="D111" i="50"/>
  <c r="C111" i="50"/>
  <c r="J110" i="50"/>
  <c r="I110" i="50"/>
  <c r="H110" i="50"/>
  <c r="G110" i="50"/>
  <c r="F110" i="50"/>
  <c r="E110" i="50"/>
  <c r="D110" i="50"/>
  <c r="C110" i="50"/>
  <c r="J109" i="50"/>
  <c r="I109" i="50"/>
  <c r="H109" i="50"/>
  <c r="G109" i="50"/>
  <c r="F109" i="50"/>
  <c r="E109" i="50"/>
  <c r="D109" i="50"/>
  <c r="C109" i="50"/>
  <c r="J108" i="50"/>
  <c r="I108" i="50"/>
  <c r="H108" i="50"/>
  <c r="G108" i="50"/>
  <c r="F108" i="50"/>
  <c r="E108" i="50"/>
  <c r="D108" i="50"/>
  <c r="C108" i="50"/>
  <c r="J107" i="50"/>
  <c r="I107" i="50"/>
  <c r="H107" i="50"/>
  <c r="G107" i="50"/>
  <c r="F107" i="50"/>
  <c r="E107" i="50"/>
  <c r="D107" i="50"/>
  <c r="C107" i="50"/>
  <c r="J106" i="50"/>
  <c r="I106" i="50"/>
  <c r="H106" i="50"/>
  <c r="G106" i="50"/>
  <c r="F106" i="50"/>
  <c r="E106" i="50"/>
  <c r="D106" i="50"/>
  <c r="C106" i="50"/>
  <c r="J105" i="50"/>
  <c r="I105" i="50"/>
  <c r="H105" i="50"/>
  <c r="G105" i="50"/>
  <c r="F105" i="50"/>
  <c r="E105" i="50"/>
  <c r="D105" i="50"/>
  <c r="C105" i="50"/>
  <c r="J104" i="50"/>
  <c r="I104" i="50"/>
  <c r="H104" i="50"/>
  <c r="G104" i="50"/>
  <c r="F104" i="50"/>
  <c r="E104" i="50"/>
  <c r="D104" i="50"/>
  <c r="C104" i="50"/>
  <c r="J103" i="50"/>
  <c r="I103" i="50"/>
  <c r="H103" i="50"/>
  <c r="G103" i="50"/>
  <c r="F103" i="50"/>
  <c r="E103" i="50"/>
  <c r="D103" i="50"/>
  <c r="C103" i="50"/>
  <c r="J102" i="50"/>
  <c r="I102" i="50"/>
  <c r="H102" i="50"/>
  <c r="G102" i="50"/>
  <c r="F102" i="50"/>
  <c r="E102" i="50"/>
  <c r="D102" i="50"/>
  <c r="C102" i="50"/>
  <c r="J101" i="50"/>
  <c r="I101" i="50"/>
  <c r="H101" i="50"/>
  <c r="G101" i="50"/>
  <c r="F101" i="50"/>
  <c r="E101" i="50"/>
  <c r="D101" i="50"/>
  <c r="C101" i="50"/>
  <c r="J100" i="50"/>
  <c r="I100" i="50"/>
  <c r="H100" i="50"/>
  <c r="G100" i="50"/>
  <c r="F100" i="50"/>
  <c r="E100" i="50"/>
  <c r="D100" i="50"/>
  <c r="C100" i="50"/>
  <c r="J99" i="50"/>
  <c r="I99" i="50"/>
  <c r="H99" i="50"/>
  <c r="G99" i="50"/>
  <c r="F99" i="50"/>
  <c r="E99" i="50"/>
  <c r="D99" i="50"/>
  <c r="C99" i="50"/>
  <c r="J98" i="50"/>
  <c r="I98" i="50"/>
  <c r="H98" i="50"/>
  <c r="G98" i="50"/>
  <c r="F98" i="50"/>
  <c r="E98" i="50"/>
  <c r="D98" i="50"/>
  <c r="C98" i="50"/>
  <c r="J97" i="50"/>
  <c r="I97" i="50"/>
  <c r="H97" i="50"/>
  <c r="G97" i="50"/>
  <c r="F97" i="50"/>
  <c r="E97" i="50"/>
  <c r="D97" i="50"/>
  <c r="C97" i="50"/>
  <c r="J96" i="50"/>
  <c r="I96" i="50"/>
  <c r="H96" i="50"/>
  <c r="G96" i="50"/>
  <c r="F96" i="50"/>
  <c r="E96" i="50"/>
  <c r="D96" i="50"/>
  <c r="C96" i="50"/>
  <c r="J95" i="50"/>
  <c r="I95" i="50"/>
  <c r="H95" i="50"/>
  <c r="G95" i="50"/>
  <c r="F95" i="50"/>
  <c r="E95" i="50"/>
  <c r="D95" i="50"/>
  <c r="C95" i="50"/>
  <c r="J94" i="50"/>
  <c r="I94" i="50"/>
  <c r="H94" i="50"/>
  <c r="G94" i="50"/>
  <c r="F94" i="50"/>
  <c r="E94" i="50"/>
  <c r="D94" i="50"/>
  <c r="C94" i="50"/>
  <c r="J93" i="50"/>
  <c r="I93" i="50"/>
  <c r="H93" i="50"/>
  <c r="G93" i="50"/>
  <c r="F93" i="50"/>
  <c r="E93" i="50"/>
  <c r="D93" i="50"/>
  <c r="C93" i="50"/>
  <c r="J92" i="50"/>
  <c r="I92" i="50"/>
  <c r="H92" i="50"/>
  <c r="G92" i="50"/>
  <c r="F92" i="50"/>
  <c r="E92" i="50"/>
  <c r="D92" i="50"/>
  <c r="C92" i="50"/>
  <c r="J91" i="50"/>
  <c r="I91" i="50"/>
  <c r="H91" i="50"/>
  <c r="G91" i="50"/>
  <c r="F91" i="50"/>
  <c r="E91" i="50"/>
  <c r="D91" i="50"/>
  <c r="C91" i="50"/>
  <c r="J90" i="50"/>
  <c r="I90" i="50"/>
  <c r="H90" i="50"/>
  <c r="G90" i="50"/>
  <c r="F90" i="50"/>
  <c r="E90" i="50"/>
  <c r="D90" i="50"/>
  <c r="C90" i="50"/>
  <c r="J89" i="50"/>
  <c r="I89" i="50"/>
  <c r="H89" i="50"/>
  <c r="G89" i="50"/>
  <c r="F89" i="50"/>
  <c r="E89" i="50"/>
  <c r="D89" i="50"/>
  <c r="C89" i="50"/>
  <c r="J88" i="50"/>
  <c r="I88" i="50"/>
  <c r="H88" i="50"/>
  <c r="G88" i="50"/>
  <c r="F88" i="50"/>
  <c r="E88" i="50"/>
  <c r="D88" i="50"/>
  <c r="C88" i="50"/>
  <c r="J87" i="50"/>
  <c r="I87" i="50"/>
  <c r="H87" i="50"/>
  <c r="G87" i="50"/>
  <c r="F87" i="50"/>
  <c r="E87" i="50"/>
  <c r="D87" i="50"/>
  <c r="C87" i="50"/>
  <c r="J86" i="50"/>
  <c r="I86" i="50"/>
  <c r="H86" i="50"/>
  <c r="G86" i="50"/>
  <c r="F86" i="50"/>
  <c r="E86" i="50"/>
  <c r="D86" i="50"/>
  <c r="C86" i="50"/>
  <c r="J85" i="50"/>
  <c r="I85" i="50"/>
  <c r="H85" i="50"/>
  <c r="G85" i="50"/>
  <c r="F85" i="50"/>
  <c r="E85" i="50"/>
  <c r="D85" i="50"/>
  <c r="C85" i="50"/>
  <c r="J84" i="50"/>
  <c r="I84" i="50"/>
  <c r="H84" i="50"/>
  <c r="G84" i="50"/>
  <c r="F84" i="50"/>
  <c r="E84" i="50"/>
  <c r="D84" i="50"/>
  <c r="C84" i="50"/>
  <c r="I70" i="50"/>
  <c r="H70" i="50"/>
  <c r="J70" i="50" s="1"/>
  <c r="I69" i="50"/>
  <c r="H69" i="50"/>
  <c r="J69" i="50" s="1"/>
  <c r="I68" i="50"/>
  <c r="H68" i="50"/>
  <c r="J68" i="50" s="1"/>
  <c r="J67" i="50"/>
  <c r="I67" i="50"/>
  <c r="H67" i="50"/>
  <c r="J66" i="50"/>
  <c r="I66" i="50"/>
  <c r="H66" i="50"/>
  <c r="I65" i="50"/>
  <c r="J65" i="50" s="1"/>
  <c r="H65" i="50"/>
  <c r="I64" i="50"/>
  <c r="H64" i="50"/>
  <c r="J64" i="50" s="1"/>
  <c r="I63" i="50"/>
  <c r="H63" i="50"/>
  <c r="J63" i="50" s="1"/>
  <c r="I62" i="50"/>
  <c r="H62" i="50"/>
  <c r="J62" i="50" s="1"/>
  <c r="I61" i="50"/>
  <c r="H61" i="50"/>
  <c r="J61" i="50" s="1"/>
  <c r="I60" i="50"/>
  <c r="H60" i="50"/>
  <c r="J60" i="50" s="1"/>
  <c r="I59" i="50"/>
  <c r="J59" i="50" s="1"/>
  <c r="H59" i="50"/>
  <c r="I58" i="50"/>
  <c r="J58" i="50" s="1"/>
  <c r="H58" i="50"/>
  <c r="I57" i="50"/>
  <c r="H57" i="50"/>
  <c r="J57" i="50" s="1"/>
  <c r="J56" i="50"/>
  <c r="I56" i="50"/>
  <c r="H56" i="50"/>
  <c r="J55" i="50"/>
  <c r="I55" i="50"/>
  <c r="H55" i="50"/>
  <c r="I54" i="50"/>
  <c r="H54" i="50"/>
  <c r="J54" i="50" s="1"/>
  <c r="I53" i="50"/>
  <c r="H53" i="50"/>
  <c r="J53" i="50" s="1"/>
  <c r="I52" i="50"/>
  <c r="H52" i="50"/>
  <c r="J52" i="50" s="1"/>
  <c r="I51" i="50"/>
  <c r="J51" i="50" s="1"/>
  <c r="H51" i="50"/>
  <c r="I50" i="50"/>
  <c r="J50" i="50" s="1"/>
  <c r="H50" i="50"/>
  <c r="I49" i="50"/>
  <c r="H49" i="50"/>
  <c r="J49" i="50" s="1"/>
  <c r="J48" i="50"/>
  <c r="I48" i="50"/>
  <c r="H48" i="50"/>
  <c r="J47" i="50"/>
  <c r="I47" i="50"/>
  <c r="H47" i="50"/>
  <c r="I46" i="50"/>
  <c r="H46" i="50"/>
  <c r="J46" i="50" s="1"/>
  <c r="I45" i="50"/>
  <c r="H45" i="50"/>
  <c r="J45" i="50" s="1"/>
  <c r="I44" i="50"/>
  <c r="H44" i="50"/>
  <c r="J44" i="50" s="1"/>
  <c r="I43" i="50"/>
  <c r="J43" i="50" s="1"/>
  <c r="H43" i="50"/>
  <c r="I42" i="50"/>
  <c r="J42" i="50" s="1"/>
  <c r="H42" i="50"/>
  <c r="I41" i="50"/>
  <c r="H41" i="50"/>
  <c r="J41" i="50" s="1"/>
  <c r="J40" i="50"/>
  <c r="I40" i="50"/>
  <c r="H40" i="50"/>
  <c r="J39" i="50"/>
  <c r="I39" i="50"/>
  <c r="H39" i="50"/>
  <c r="I38" i="50"/>
  <c r="H38" i="50"/>
  <c r="J38" i="50" s="1"/>
  <c r="I37" i="50"/>
  <c r="H37" i="50"/>
  <c r="J37" i="50" s="1"/>
  <c r="I36" i="50"/>
  <c r="H36" i="50"/>
  <c r="J36" i="50" s="1"/>
  <c r="I35" i="50"/>
  <c r="J35" i="50" s="1"/>
  <c r="H35" i="50"/>
  <c r="I34" i="50"/>
  <c r="J34" i="50" s="1"/>
  <c r="H34" i="50"/>
  <c r="I33" i="50"/>
  <c r="H33" i="50"/>
  <c r="J33" i="50" s="1"/>
  <c r="J32" i="50"/>
  <c r="I32" i="50"/>
  <c r="H32" i="50"/>
  <c r="J31" i="50"/>
  <c r="I31" i="50"/>
  <c r="H31" i="50"/>
  <c r="I30" i="50"/>
  <c r="H30" i="50"/>
  <c r="J30" i="50" s="1"/>
  <c r="I29" i="50"/>
  <c r="H29" i="50"/>
  <c r="J29" i="50" s="1"/>
  <c r="I28" i="50"/>
  <c r="H28" i="50"/>
  <c r="J28" i="50" s="1"/>
  <c r="I27" i="50"/>
  <c r="J27" i="50" s="1"/>
  <c r="H27" i="50"/>
  <c r="I26" i="50"/>
  <c r="J26" i="50" s="1"/>
  <c r="H26" i="50"/>
  <c r="I25" i="50"/>
  <c r="H25" i="50"/>
  <c r="J25" i="50" s="1"/>
  <c r="J24" i="50"/>
  <c r="I24" i="50"/>
  <c r="H24" i="50"/>
  <c r="J23" i="50"/>
  <c r="I23" i="50"/>
  <c r="H23" i="50"/>
  <c r="I22" i="50"/>
  <c r="H22" i="50"/>
  <c r="J22" i="50" s="1"/>
  <c r="I21" i="50"/>
  <c r="H21" i="50"/>
  <c r="J21" i="50" s="1"/>
  <c r="I20" i="50"/>
  <c r="H20" i="50"/>
  <c r="J20" i="50" s="1"/>
  <c r="I19" i="50"/>
  <c r="J19" i="50" s="1"/>
  <c r="H19" i="50"/>
  <c r="I18" i="50"/>
  <c r="J18" i="50" s="1"/>
  <c r="H18" i="50"/>
  <c r="I17" i="50"/>
  <c r="H17" i="50"/>
  <c r="J17" i="50" s="1"/>
  <c r="J16" i="50"/>
  <c r="I16" i="50"/>
  <c r="H16" i="50"/>
  <c r="J15" i="50"/>
  <c r="I15" i="50"/>
  <c r="H15" i="50"/>
  <c r="I14" i="50"/>
  <c r="H14" i="50"/>
  <c r="J14" i="50" s="1"/>
  <c r="I13" i="50"/>
  <c r="H13" i="50"/>
  <c r="J13" i="50" s="1"/>
  <c r="I12" i="50"/>
  <c r="H12" i="50"/>
  <c r="J12" i="50" s="1"/>
  <c r="I11" i="50"/>
  <c r="J11" i="50" s="1"/>
  <c r="H11" i="50"/>
  <c r="I10" i="50"/>
  <c r="J10" i="50" s="1"/>
  <c r="H10" i="50"/>
  <c r="J9" i="50"/>
  <c r="I9" i="50"/>
  <c r="H9" i="50"/>
  <c r="J217" i="51"/>
  <c r="I217" i="51"/>
  <c r="H217" i="51"/>
  <c r="G217" i="51"/>
  <c r="F217" i="51"/>
  <c r="E217" i="51"/>
  <c r="J216" i="51"/>
  <c r="I216" i="51"/>
  <c r="H216" i="51"/>
  <c r="G216" i="51"/>
  <c r="F216" i="51"/>
  <c r="E216" i="51"/>
  <c r="J215" i="51"/>
  <c r="I215" i="51"/>
  <c r="H215" i="51"/>
  <c r="G215" i="51"/>
  <c r="F215" i="51"/>
  <c r="E215" i="51"/>
  <c r="J214" i="51"/>
  <c r="I214" i="51"/>
  <c r="H214" i="51"/>
  <c r="G214" i="51"/>
  <c r="F214" i="51"/>
  <c r="E214" i="51"/>
  <c r="J213" i="51"/>
  <c r="I213" i="51"/>
  <c r="H213" i="51"/>
  <c r="G213" i="51"/>
  <c r="F213" i="51"/>
  <c r="E213" i="51"/>
  <c r="J212" i="51"/>
  <c r="I212" i="51"/>
  <c r="H212" i="51"/>
  <c r="G212" i="51"/>
  <c r="F212" i="51"/>
  <c r="E212" i="51"/>
  <c r="J211" i="51"/>
  <c r="I211" i="51"/>
  <c r="H211" i="51"/>
  <c r="G211" i="51"/>
  <c r="F211" i="51"/>
  <c r="E211" i="51"/>
  <c r="J210" i="51"/>
  <c r="I210" i="51"/>
  <c r="H210" i="51"/>
  <c r="G210" i="51"/>
  <c r="F210" i="51"/>
  <c r="E210" i="51"/>
  <c r="J209" i="51"/>
  <c r="I209" i="51"/>
  <c r="H209" i="51"/>
  <c r="G209" i="51"/>
  <c r="F209" i="51"/>
  <c r="E209" i="51"/>
  <c r="J208" i="51"/>
  <c r="I208" i="51"/>
  <c r="H208" i="51"/>
  <c r="G208" i="51"/>
  <c r="F208" i="51"/>
  <c r="E208" i="51"/>
  <c r="J207" i="51"/>
  <c r="I207" i="51"/>
  <c r="H207" i="51"/>
  <c r="G207" i="51"/>
  <c r="F207" i="51"/>
  <c r="E207" i="51"/>
  <c r="J206" i="51"/>
  <c r="I206" i="51"/>
  <c r="H206" i="51"/>
  <c r="G206" i="51"/>
  <c r="F206" i="51"/>
  <c r="E206" i="51"/>
  <c r="J205" i="51"/>
  <c r="I205" i="51"/>
  <c r="H205" i="51"/>
  <c r="G205" i="51"/>
  <c r="F205" i="51"/>
  <c r="E205" i="51"/>
  <c r="J204" i="51"/>
  <c r="I204" i="51"/>
  <c r="H204" i="51"/>
  <c r="G204" i="51"/>
  <c r="F204" i="51"/>
  <c r="E204" i="51"/>
  <c r="J203" i="51"/>
  <c r="I203" i="51"/>
  <c r="H203" i="51"/>
  <c r="G203" i="51"/>
  <c r="F203" i="51"/>
  <c r="E203" i="51"/>
  <c r="J202" i="51"/>
  <c r="I202" i="51"/>
  <c r="H202" i="51"/>
  <c r="G202" i="51"/>
  <c r="F202" i="51"/>
  <c r="E202" i="51"/>
  <c r="J201" i="51"/>
  <c r="I201" i="51"/>
  <c r="H201" i="51"/>
  <c r="G201" i="51"/>
  <c r="F201" i="51"/>
  <c r="E201" i="51"/>
  <c r="J200" i="51"/>
  <c r="I200" i="51"/>
  <c r="H200" i="51"/>
  <c r="G200" i="51"/>
  <c r="F200" i="51"/>
  <c r="E200" i="51"/>
  <c r="J199" i="51"/>
  <c r="I199" i="51"/>
  <c r="H199" i="51"/>
  <c r="G199" i="51"/>
  <c r="F199" i="51"/>
  <c r="E199" i="51"/>
  <c r="J198" i="51"/>
  <c r="I198" i="51"/>
  <c r="H198" i="51"/>
  <c r="G198" i="51"/>
  <c r="F198" i="51"/>
  <c r="E198" i="51"/>
  <c r="J197" i="51"/>
  <c r="I197" i="51"/>
  <c r="H197" i="51"/>
  <c r="G197" i="51"/>
  <c r="F197" i="51"/>
  <c r="E197" i="51"/>
  <c r="J196" i="51"/>
  <c r="I196" i="51"/>
  <c r="H196" i="51"/>
  <c r="G196" i="51"/>
  <c r="F196" i="51"/>
  <c r="E196" i="51"/>
  <c r="J195" i="51"/>
  <c r="I195" i="51"/>
  <c r="H195" i="51"/>
  <c r="G195" i="51"/>
  <c r="F195" i="51"/>
  <c r="E195" i="51"/>
  <c r="J194" i="51"/>
  <c r="I194" i="51"/>
  <c r="H194" i="51"/>
  <c r="G194" i="51"/>
  <c r="F194" i="51"/>
  <c r="E194" i="51"/>
  <c r="J193" i="51"/>
  <c r="I193" i="51"/>
  <c r="H193" i="51"/>
  <c r="G193" i="51"/>
  <c r="F193" i="51"/>
  <c r="E193" i="51"/>
  <c r="J192" i="51"/>
  <c r="I192" i="51"/>
  <c r="H192" i="51"/>
  <c r="G192" i="51"/>
  <c r="F192" i="51"/>
  <c r="E192" i="51"/>
  <c r="J191" i="51"/>
  <c r="I191" i="51"/>
  <c r="H191" i="51"/>
  <c r="G191" i="51"/>
  <c r="F191" i="51"/>
  <c r="E191" i="51"/>
  <c r="J190" i="51"/>
  <c r="I190" i="51"/>
  <c r="H190" i="51"/>
  <c r="G190" i="51"/>
  <c r="F190" i="51"/>
  <c r="E190" i="51"/>
  <c r="J189" i="51"/>
  <c r="I189" i="51"/>
  <c r="H189" i="51"/>
  <c r="G189" i="51"/>
  <c r="F189" i="51"/>
  <c r="E189" i="51"/>
  <c r="J188" i="51"/>
  <c r="I188" i="51"/>
  <c r="H188" i="51"/>
  <c r="G188" i="51"/>
  <c r="F188" i="51"/>
  <c r="E188" i="51"/>
  <c r="J187" i="51"/>
  <c r="I187" i="51"/>
  <c r="H187" i="51"/>
  <c r="G187" i="51"/>
  <c r="F187" i="51"/>
  <c r="E187" i="51"/>
  <c r="J186" i="51"/>
  <c r="I186" i="51"/>
  <c r="H186" i="51"/>
  <c r="G186" i="51"/>
  <c r="F186" i="51"/>
  <c r="E186" i="51"/>
  <c r="J185" i="51"/>
  <c r="I185" i="51"/>
  <c r="H185" i="51"/>
  <c r="G185" i="51"/>
  <c r="F185" i="51"/>
  <c r="E185" i="51"/>
  <c r="J184" i="51"/>
  <c r="I184" i="51"/>
  <c r="H184" i="51"/>
  <c r="G184" i="51"/>
  <c r="F184" i="51"/>
  <c r="E184" i="51"/>
  <c r="J183" i="51"/>
  <c r="I183" i="51"/>
  <c r="H183" i="51"/>
  <c r="G183" i="51"/>
  <c r="F183" i="51"/>
  <c r="E183" i="51"/>
  <c r="J182" i="51"/>
  <c r="I182" i="51"/>
  <c r="H182" i="51"/>
  <c r="G182" i="51"/>
  <c r="F182" i="51"/>
  <c r="E182" i="51"/>
  <c r="J181" i="51"/>
  <c r="I181" i="51"/>
  <c r="H181" i="51"/>
  <c r="G181" i="51"/>
  <c r="F181" i="51"/>
  <c r="E181" i="51"/>
  <c r="J180" i="51"/>
  <c r="I180" i="51"/>
  <c r="H180" i="51"/>
  <c r="G180" i="51"/>
  <c r="F180" i="51"/>
  <c r="E180" i="51"/>
  <c r="J179" i="51"/>
  <c r="I179" i="51"/>
  <c r="H179" i="51"/>
  <c r="G179" i="51"/>
  <c r="F179" i="51"/>
  <c r="E179" i="51"/>
  <c r="J178" i="51"/>
  <c r="I178" i="51"/>
  <c r="H178" i="51"/>
  <c r="G178" i="51"/>
  <c r="F178" i="51"/>
  <c r="E178" i="51"/>
  <c r="J177" i="51"/>
  <c r="I177" i="51"/>
  <c r="H177" i="51"/>
  <c r="G177" i="51"/>
  <c r="F177" i="51"/>
  <c r="E177" i="51"/>
  <c r="J176" i="51"/>
  <c r="I176" i="51"/>
  <c r="H176" i="51"/>
  <c r="G176" i="51"/>
  <c r="F176" i="51"/>
  <c r="E176" i="51"/>
  <c r="J175" i="51"/>
  <c r="I175" i="51"/>
  <c r="H175" i="51"/>
  <c r="G175" i="51"/>
  <c r="F175" i="51"/>
  <c r="E175" i="51"/>
  <c r="J174" i="51"/>
  <c r="I174" i="51"/>
  <c r="H174" i="51"/>
  <c r="G174" i="51"/>
  <c r="F174" i="51"/>
  <c r="E174" i="51"/>
  <c r="J173" i="51"/>
  <c r="I173" i="51"/>
  <c r="H173" i="51"/>
  <c r="G173" i="51"/>
  <c r="F173" i="51"/>
  <c r="E173" i="51"/>
  <c r="J172" i="51"/>
  <c r="I172" i="51"/>
  <c r="H172" i="51"/>
  <c r="G172" i="51"/>
  <c r="F172" i="51"/>
  <c r="E172" i="51"/>
  <c r="J171" i="51"/>
  <c r="I171" i="51"/>
  <c r="H171" i="51"/>
  <c r="G171" i="51"/>
  <c r="F171" i="51"/>
  <c r="E171" i="51"/>
  <c r="J170" i="51"/>
  <c r="I170" i="51"/>
  <c r="H170" i="51"/>
  <c r="G170" i="51"/>
  <c r="F170" i="51"/>
  <c r="E170" i="51"/>
  <c r="J169" i="51"/>
  <c r="I169" i="51"/>
  <c r="H169" i="51"/>
  <c r="G169" i="51"/>
  <c r="F169" i="51"/>
  <c r="E169" i="51"/>
  <c r="J168" i="51"/>
  <c r="I168" i="51"/>
  <c r="H168" i="51"/>
  <c r="G168" i="51"/>
  <c r="F168" i="51"/>
  <c r="E168" i="51"/>
  <c r="J167" i="51"/>
  <c r="I167" i="51"/>
  <c r="H167" i="51"/>
  <c r="G167" i="51"/>
  <c r="F167" i="51"/>
  <c r="E167" i="51"/>
  <c r="J166" i="51"/>
  <c r="I166" i="51"/>
  <c r="H166" i="51"/>
  <c r="G166" i="51"/>
  <c r="F166" i="51"/>
  <c r="E166" i="51"/>
  <c r="J165" i="51"/>
  <c r="I165" i="51"/>
  <c r="H165" i="51"/>
  <c r="G165" i="51"/>
  <c r="F165" i="51"/>
  <c r="E165" i="51"/>
  <c r="J164" i="51"/>
  <c r="I164" i="51"/>
  <c r="H164" i="51"/>
  <c r="G164" i="51"/>
  <c r="F164" i="51"/>
  <c r="E164" i="51"/>
  <c r="J163" i="51"/>
  <c r="I163" i="51"/>
  <c r="H163" i="51"/>
  <c r="G163" i="51"/>
  <c r="F163" i="51"/>
  <c r="E163" i="51"/>
  <c r="J162" i="51"/>
  <c r="I162" i="51"/>
  <c r="H162" i="51"/>
  <c r="G162" i="51"/>
  <c r="F162" i="51"/>
  <c r="E162" i="51"/>
  <c r="J161" i="51"/>
  <c r="I161" i="51"/>
  <c r="H161" i="51"/>
  <c r="G161" i="51"/>
  <c r="F161" i="51"/>
  <c r="E161" i="51"/>
  <c r="J160" i="51"/>
  <c r="I160" i="51"/>
  <c r="H160" i="51"/>
  <c r="G160" i="51"/>
  <c r="F160" i="51"/>
  <c r="E160" i="51"/>
  <c r="J159" i="51"/>
  <c r="I159" i="51"/>
  <c r="H159" i="51"/>
  <c r="G159" i="51"/>
  <c r="F159" i="51"/>
  <c r="E159" i="51"/>
  <c r="J158" i="51"/>
  <c r="I158" i="51"/>
  <c r="H158" i="51"/>
  <c r="G158" i="51"/>
  <c r="F158" i="51"/>
  <c r="E158" i="51"/>
  <c r="J157" i="51"/>
  <c r="I157" i="51"/>
  <c r="H157" i="51"/>
  <c r="G157" i="51"/>
  <c r="F157" i="51"/>
  <c r="E157" i="51"/>
  <c r="J156" i="51"/>
  <c r="I156" i="51"/>
  <c r="H156" i="51"/>
  <c r="G156" i="51"/>
  <c r="F156" i="51"/>
  <c r="E156" i="51"/>
  <c r="J144" i="51"/>
  <c r="I144" i="51"/>
  <c r="H144" i="51"/>
  <c r="G144" i="51"/>
  <c r="F144" i="51"/>
  <c r="E144" i="51"/>
  <c r="J143" i="51"/>
  <c r="I143" i="51"/>
  <c r="H143" i="51"/>
  <c r="G143" i="51"/>
  <c r="F143" i="51"/>
  <c r="E143" i="51"/>
  <c r="J142" i="51"/>
  <c r="I142" i="51"/>
  <c r="H142" i="51"/>
  <c r="G142" i="51"/>
  <c r="F142" i="51"/>
  <c r="E142" i="51"/>
  <c r="J141" i="51"/>
  <c r="I141" i="51"/>
  <c r="H141" i="51"/>
  <c r="G141" i="51"/>
  <c r="F141" i="51"/>
  <c r="E141" i="51"/>
  <c r="J140" i="51"/>
  <c r="I140" i="51"/>
  <c r="H140" i="51"/>
  <c r="G140" i="51"/>
  <c r="F140" i="51"/>
  <c r="E140" i="51"/>
  <c r="J139" i="51"/>
  <c r="I139" i="51"/>
  <c r="H139" i="51"/>
  <c r="G139" i="51"/>
  <c r="F139" i="51"/>
  <c r="E139" i="51"/>
  <c r="J138" i="51"/>
  <c r="I138" i="51"/>
  <c r="H138" i="51"/>
  <c r="G138" i="51"/>
  <c r="F138" i="51"/>
  <c r="E138" i="51"/>
  <c r="J137" i="51"/>
  <c r="I137" i="51"/>
  <c r="H137" i="51"/>
  <c r="G137" i="51"/>
  <c r="F137" i="51"/>
  <c r="E137" i="51"/>
  <c r="J136" i="51"/>
  <c r="I136" i="51"/>
  <c r="H136" i="51"/>
  <c r="G136" i="51"/>
  <c r="F136" i="51"/>
  <c r="E136" i="51"/>
  <c r="J135" i="51"/>
  <c r="I135" i="51"/>
  <c r="H135" i="51"/>
  <c r="G135" i="51"/>
  <c r="F135" i="51"/>
  <c r="E135" i="51"/>
  <c r="J134" i="51"/>
  <c r="I134" i="51"/>
  <c r="H134" i="51"/>
  <c r="G134" i="51"/>
  <c r="F134" i="51"/>
  <c r="E134" i="51"/>
  <c r="J133" i="51"/>
  <c r="I133" i="51"/>
  <c r="H133" i="51"/>
  <c r="G133" i="51"/>
  <c r="F133" i="51"/>
  <c r="E133" i="51"/>
  <c r="J132" i="51"/>
  <c r="I132" i="51"/>
  <c r="H132" i="51"/>
  <c r="G132" i="51"/>
  <c r="F132" i="51"/>
  <c r="E132" i="51"/>
  <c r="J131" i="51"/>
  <c r="I131" i="51"/>
  <c r="H131" i="51"/>
  <c r="G131" i="51"/>
  <c r="F131" i="51"/>
  <c r="E131" i="51"/>
  <c r="J130" i="51"/>
  <c r="I130" i="51"/>
  <c r="H130" i="51"/>
  <c r="G130" i="51"/>
  <c r="F130" i="51"/>
  <c r="E130" i="51"/>
  <c r="J129" i="51"/>
  <c r="I129" i="51"/>
  <c r="H129" i="51"/>
  <c r="G129" i="51"/>
  <c r="F129" i="51"/>
  <c r="E129" i="51"/>
  <c r="J128" i="51"/>
  <c r="I128" i="51"/>
  <c r="H128" i="51"/>
  <c r="G128" i="51"/>
  <c r="F128" i="51"/>
  <c r="E128" i="51"/>
  <c r="J127" i="51"/>
  <c r="I127" i="51"/>
  <c r="H127" i="51"/>
  <c r="G127" i="51"/>
  <c r="F127" i="51"/>
  <c r="E127" i="51"/>
  <c r="J126" i="51"/>
  <c r="I126" i="51"/>
  <c r="H126" i="51"/>
  <c r="G126" i="51"/>
  <c r="F126" i="51"/>
  <c r="E126" i="51"/>
  <c r="J125" i="51"/>
  <c r="I125" i="51"/>
  <c r="H125" i="51"/>
  <c r="G125" i="51"/>
  <c r="F125" i="51"/>
  <c r="E125" i="51"/>
  <c r="J124" i="51"/>
  <c r="I124" i="51"/>
  <c r="H124" i="51"/>
  <c r="G124" i="51"/>
  <c r="F124" i="51"/>
  <c r="E124" i="51"/>
  <c r="J123" i="51"/>
  <c r="I123" i="51"/>
  <c r="H123" i="51"/>
  <c r="G123" i="51"/>
  <c r="F123" i="51"/>
  <c r="E123" i="51"/>
  <c r="J122" i="51"/>
  <c r="I122" i="51"/>
  <c r="H122" i="51"/>
  <c r="G122" i="51"/>
  <c r="F122" i="51"/>
  <c r="E122" i="51"/>
  <c r="J121" i="51"/>
  <c r="I121" i="51"/>
  <c r="H121" i="51"/>
  <c r="G121" i="51"/>
  <c r="F121" i="51"/>
  <c r="E121" i="51"/>
  <c r="J120" i="51"/>
  <c r="I120" i="51"/>
  <c r="H120" i="51"/>
  <c r="G120" i="51"/>
  <c r="F120" i="51"/>
  <c r="E120" i="51"/>
  <c r="J119" i="51"/>
  <c r="I119" i="51"/>
  <c r="H119" i="51"/>
  <c r="G119" i="51"/>
  <c r="F119" i="51"/>
  <c r="E119" i="51"/>
  <c r="J118" i="51"/>
  <c r="I118" i="51"/>
  <c r="H118" i="51"/>
  <c r="G118" i="51"/>
  <c r="F118" i="51"/>
  <c r="E118" i="51"/>
  <c r="J117" i="51"/>
  <c r="I117" i="51"/>
  <c r="H117" i="51"/>
  <c r="G117" i="51"/>
  <c r="F117" i="51"/>
  <c r="E117" i="51"/>
  <c r="J116" i="51"/>
  <c r="I116" i="51"/>
  <c r="H116" i="51"/>
  <c r="G116" i="51"/>
  <c r="F116" i="51"/>
  <c r="E116" i="51"/>
  <c r="J115" i="51"/>
  <c r="I115" i="51"/>
  <c r="H115" i="51"/>
  <c r="G115" i="51"/>
  <c r="F115" i="51"/>
  <c r="E115" i="51"/>
  <c r="J114" i="51"/>
  <c r="I114" i="51"/>
  <c r="H114" i="51"/>
  <c r="G114" i="51"/>
  <c r="F114" i="51"/>
  <c r="E114" i="51"/>
  <c r="J113" i="51"/>
  <c r="I113" i="51"/>
  <c r="H113" i="51"/>
  <c r="G113" i="51"/>
  <c r="F113" i="51"/>
  <c r="E113" i="51"/>
  <c r="J112" i="51"/>
  <c r="I112" i="51"/>
  <c r="H112" i="51"/>
  <c r="G112" i="51"/>
  <c r="F112" i="51"/>
  <c r="E112" i="51"/>
  <c r="J111" i="51"/>
  <c r="I111" i="51"/>
  <c r="H111" i="51"/>
  <c r="G111" i="51"/>
  <c r="F111" i="51"/>
  <c r="E111" i="51"/>
  <c r="J110" i="51"/>
  <c r="I110" i="51"/>
  <c r="H110" i="51"/>
  <c r="G110" i="51"/>
  <c r="F110" i="51"/>
  <c r="E110" i="51"/>
  <c r="J109" i="51"/>
  <c r="I109" i="51"/>
  <c r="H109" i="51"/>
  <c r="G109" i="51"/>
  <c r="F109" i="51"/>
  <c r="E109" i="51"/>
  <c r="J108" i="51"/>
  <c r="I108" i="51"/>
  <c r="H108" i="51"/>
  <c r="G108" i="51"/>
  <c r="F108" i="51"/>
  <c r="E108" i="51"/>
  <c r="J107" i="51"/>
  <c r="I107" i="51"/>
  <c r="H107" i="51"/>
  <c r="G107" i="51"/>
  <c r="F107" i="51"/>
  <c r="E107" i="51"/>
  <c r="J106" i="51"/>
  <c r="I106" i="51"/>
  <c r="H106" i="51"/>
  <c r="G106" i="51"/>
  <c r="F106" i="51"/>
  <c r="E106" i="51"/>
  <c r="J105" i="51"/>
  <c r="I105" i="51"/>
  <c r="H105" i="51"/>
  <c r="G105" i="51"/>
  <c r="F105" i="51"/>
  <c r="E105" i="51"/>
  <c r="J104" i="51"/>
  <c r="I104" i="51"/>
  <c r="H104" i="51"/>
  <c r="G104" i="51"/>
  <c r="F104" i="51"/>
  <c r="E104" i="51"/>
  <c r="J103" i="51"/>
  <c r="I103" i="51"/>
  <c r="H103" i="51"/>
  <c r="G103" i="51"/>
  <c r="F103" i="51"/>
  <c r="E103" i="51"/>
  <c r="J102" i="51"/>
  <c r="I102" i="51"/>
  <c r="H102" i="51"/>
  <c r="G102" i="51"/>
  <c r="F102" i="51"/>
  <c r="E102" i="51"/>
  <c r="J101" i="51"/>
  <c r="I101" i="51"/>
  <c r="H101" i="51"/>
  <c r="G101" i="51"/>
  <c r="F101" i="51"/>
  <c r="E101" i="51"/>
  <c r="J100" i="51"/>
  <c r="I100" i="51"/>
  <c r="H100" i="51"/>
  <c r="G100" i="51"/>
  <c r="F100" i="51"/>
  <c r="E100" i="51"/>
  <c r="J99" i="51"/>
  <c r="I99" i="51"/>
  <c r="H99" i="51"/>
  <c r="G99" i="51"/>
  <c r="F99" i="51"/>
  <c r="E99" i="51"/>
  <c r="J98" i="51"/>
  <c r="I98" i="51"/>
  <c r="H98" i="51"/>
  <c r="G98" i="51"/>
  <c r="F98" i="51"/>
  <c r="E98" i="51"/>
  <c r="J97" i="51"/>
  <c r="I97" i="51"/>
  <c r="H97" i="51"/>
  <c r="G97" i="51"/>
  <c r="F97" i="51"/>
  <c r="E97" i="51"/>
  <c r="J96" i="51"/>
  <c r="I96" i="51"/>
  <c r="H96" i="51"/>
  <c r="G96" i="51"/>
  <c r="F96" i="51"/>
  <c r="E96" i="51"/>
  <c r="J95" i="51"/>
  <c r="I95" i="51"/>
  <c r="H95" i="51"/>
  <c r="G95" i="51"/>
  <c r="F95" i="51"/>
  <c r="E95" i="51"/>
  <c r="J94" i="51"/>
  <c r="I94" i="51"/>
  <c r="H94" i="51"/>
  <c r="G94" i="51"/>
  <c r="F94" i="51"/>
  <c r="E94" i="51"/>
  <c r="J93" i="51"/>
  <c r="I93" i="51"/>
  <c r="H93" i="51"/>
  <c r="G93" i="51"/>
  <c r="F93" i="51"/>
  <c r="E93" i="51"/>
  <c r="J92" i="51"/>
  <c r="I92" i="51"/>
  <c r="H92" i="51"/>
  <c r="G92" i="51"/>
  <c r="F92" i="51"/>
  <c r="E92" i="51"/>
  <c r="J91" i="51"/>
  <c r="I91" i="51"/>
  <c r="H91" i="51"/>
  <c r="G91" i="51"/>
  <c r="F91" i="51"/>
  <c r="E91" i="51"/>
  <c r="J90" i="51"/>
  <c r="I90" i="51"/>
  <c r="H90" i="51"/>
  <c r="G90" i="51"/>
  <c r="F90" i="51"/>
  <c r="E90" i="51"/>
  <c r="J89" i="51"/>
  <c r="I89" i="51"/>
  <c r="H89" i="51"/>
  <c r="G89" i="51"/>
  <c r="F89" i="51"/>
  <c r="E89" i="51"/>
  <c r="J88" i="51"/>
  <c r="I88" i="51"/>
  <c r="H88" i="51"/>
  <c r="G88" i="51"/>
  <c r="F88" i="51"/>
  <c r="E88" i="51"/>
  <c r="J87" i="51"/>
  <c r="I87" i="51"/>
  <c r="H87" i="51"/>
  <c r="G87" i="51"/>
  <c r="F87" i="51"/>
  <c r="E87" i="51"/>
  <c r="J86" i="51"/>
  <c r="I86" i="51"/>
  <c r="H86" i="51"/>
  <c r="G86" i="51"/>
  <c r="F86" i="51"/>
  <c r="E86" i="51"/>
  <c r="J85" i="51"/>
  <c r="I85" i="51"/>
  <c r="H85" i="51"/>
  <c r="G85" i="51"/>
  <c r="F85" i="51"/>
  <c r="E85" i="51"/>
  <c r="J84" i="51"/>
  <c r="I84" i="51"/>
  <c r="H84" i="51"/>
  <c r="G84" i="51"/>
  <c r="F84" i="51"/>
  <c r="E84" i="51"/>
  <c r="J70" i="51"/>
  <c r="I70" i="51"/>
  <c r="H70" i="51"/>
  <c r="G70" i="51"/>
  <c r="F70" i="51"/>
  <c r="E70" i="51"/>
  <c r="J69" i="51"/>
  <c r="I69" i="51"/>
  <c r="H69" i="51"/>
  <c r="G69" i="51"/>
  <c r="F69" i="51"/>
  <c r="E69" i="51"/>
  <c r="J68" i="51"/>
  <c r="I68" i="51"/>
  <c r="H68" i="51"/>
  <c r="G68" i="51"/>
  <c r="F68" i="51"/>
  <c r="E68" i="51"/>
  <c r="J67" i="51"/>
  <c r="I67" i="51"/>
  <c r="H67" i="51"/>
  <c r="G67" i="51"/>
  <c r="F67" i="51"/>
  <c r="E67" i="51"/>
  <c r="J66" i="51"/>
  <c r="I66" i="51"/>
  <c r="H66" i="51"/>
  <c r="G66" i="51"/>
  <c r="F66" i="51"/>
  <c r="E66" i="51"/>
  <c r="J65" i="51"/>
  <c r="I65" i="51"/>
  <c r="H65" i="51"/>
  <c r="G65" i="51"/>
  <c r="F65" i="51"/>
  <c r="E65" i="51"/>
  <c r="J64" i="51"/>
  <c r="I64" i="51"/>
  <c r="H64" i="51"/>
  <c r="G64" i="51"/>
  <c r="F64" i="51"/>
  <c r="E64" i="51"/>
  <c r="J63" i="51"/>
  <c r="I63" i="51"/>
  <c r="H63" i="51"/>
  <c r="G63" i="51"/>
  <c r="F63" i="51"/>
  <c r="E63" i="51"/>
  <c r="J62" i="51"/>
  <c r="I62" i="51"/>
  <c r="H62" i="51"/>
  <c r="G62" i="51"/>
  <c r="F62" i="51"/>
  <c r="E62" i="51"/>
  <c r="J61" i="51"/>
  <c r="I61" i="51"/>
  <c r="H61" i="51"/>
  <c r="G61" i="51"/>
  <c r="F61" i="51"/>
  <c r="E61" i="51"/>
  <c r="J60" i="51"/>
  <c r="I60" i="51"/>
  <c r="H60" i="51"/>
  <c r="G60" i="51"/>
  <c r="F60" i="51"/>
  <c r="E60" i="51"/>
  <c r="J59" i="51"/>
  <c r="I59" i="51"/>
  <c r="H59" i="51"/>
  <c r="G59" i="51"/>
  <c r="F59" i="51"/>
  <c r="E59" i="51"/>
  <c r="J58" i="51"/>
  <c r="I58" i="51"/>
  <c r="H58" i="51"/>
  <c r="G58" i="51"/>
  <c r="F58" i="51"/>
  <c r="E58" i="51"/>
  <c r="J57" i="51"/>
  <c r="I57" i="51"/>
  <c r="H57" i="51"/>
  <c r="G57" i="51"/>
  <c r="F57" i="51"/>
  <c r="E57" i="51"/>
  <c r="J56" i="51"/>
  <c r="I56" i="51"/>
  <c r="H56" i="51"/>
  <c r="G56" i="51"/>
  <c r="F56" i="51"/>
  <c r="E56" i="51"/>
  <c r="J55" i="51"/>
  <c r="I55" i="51"/>
  <c r="H55" i="51"/>
  <c r="G55" i="51"/>
  <c r="F55" i="51"/>
  <c r="E55" i="51"/>
  <c r="J54" i="51"/>
  <c r="I54" i="51"/>
  <c r="H54" i="51"/>
  <c r="G54" i="51"/>
  <c r="F54" i="51"/>
  <c r="E54" i="51"/>
  <c r="J53" i="51"/>
  <c r="I53" i="51"/>
  <c r="H53" i="51"/>
  <c r="G53" i="51"/>
  <c r="F53" i="51"/>
  <c r="E53" i="51"/>
  <c r="J52" i="51"/>
  <c r="I52" i="51"/>
  <c r="H52" i="51"/>
  <c r="G52" i="51"/>
  <c r="F52" i="51"/>
  <c r="E52" i="51"/>
  <c r="J51" i="51"/>
  <c r="I51" i="51"/>
  <c r="H51" i="51"/>
  <c r="G51" i="51"/>
  <c r="F51" i="51"/>
  <c r="E51" i="51"/>
  <c r="J50" i="51"/>
  <c r="I50" i="51"/>
  <c r="H50" i="51"/>
  <c r="G50" i="51"/>
  <c r="F50" i="51"/>
  <c r="E50" i="51"/>
  <c r="J49" i="51"/>
  <c r="I49" i="51"/>
  <c r="H49" i="51"/>
  <c r="G49" i="51"/>
  <c r="F49" i="51"/>
  <c r="E49" i="51"/>
  <c r="J48" i="51"/>
  <c r="I48" i="51"/>
  <c r="H48" i="51"/>
  <c r="G48" i="51"/>
  <c r="F48" i="51"/>
  <c r="E48" i="51"/>
  <c r="J47" i="51"/>
  <c r="I47" i="51"/>
  <c r="H47" i="51"/>
  <c r="G47" i="51"/>
  <c r="F47" i="51"/>
  <c r="E47" i="51"/>
  <c r="J46" i="51"/>
  <c r="I46" i="51"/>
  <c r="H46" i="51"/>
  <c r="G46" i="51"/>
  <c r="F46" i="51"/>
  <c r="E46" i="51"/>
  <c r="J45" i="51"/>
  <c r="I45" i="51"/>
  <c r="H45" i="51"/>
  <c r="G45" i="51"/>
  <c r="F45" i="51"/>
  <c r="E45" i="51"/>
  <c r="J44" i="51"/>
  <c r="I44" i="51"/>
  <c r="H44" i="51"/>
  <c r="G44" i="51"/>
  <c r="F44" i="51"/>
  <c r="E44" i="51"/>
  <c r="J43" i="51"/>
  <c r="I43" i="51"/>
  <c r="H43" i="51"/>
  <c r="G43" i="51"/>
  <c r="F43" i="51"/>
  <c r="E43" i="51"/>
  <c r="J42" i="51"/>
  <c r="I42" i="51"/>
  <c r="H42" i="51"/>
  <c r="G42" i="51"/>
  <c r="F42" i="51"/>
  <c r="E42" i="51"/>
  <c r="J41" i="51"/>
  <c r="I41" i="51"/>
  <c r="H41" i="51"/>
  <c r="G41" i="51"/>
  <c r="F41" i="51"/>
  <c r="E41" i="51"/>
  <c r="J40" i="51"/>
  <c r="I40" i="51"/>
  <c r="H40" i="51"/>
  <c r="G40" i="51"/>
  <c r="F40" i="51"/>
  <c r="E40" i="51"/>
  <c r="J39" i="51"/>
  <c r="I39" i="51"/>
  <c r="H39" i="51"/>
  <c r="G39" i="51"/>
  <c r="F39" i="51"/>
  <c r="E39" i="51"/>
  <c r="J38" i="51"/>
  <c r="I38" i="51"/>
  <c r="H38" i="51"/>
  <c r="G38" i="51"/>
  <c r="F38" i="51"/>
  <c r="E38" i="51"/>
  <c r="J37" i="51"/>
  <c r="I37" i="51"/>
  <c r="H37" i="51"/>
  <c r="G37" i="51"/>
  <c r="F37" i="51"/>
  <c r="E37" i="51"/>
  <c r="J36" i="51"/>
  <c r="I36" i="51"/>
  <c r="H36" i="51"/>
  <c r="G36" i="51"/>
  <c r="F36" i="51"/>
  <c r="E36" i="51"/>
  <c r="J35" i="51"/>
  <c r="I35" i="51"/>
  <c r="H35" i="51"/>
  <c r="G35" i="51"/>
  <c r="F35" i="51"/>
  <c r="E35" i="51"/>
  <c r="J34" i="51"/>
  <c r="I34" i="51"/>
  <c r="H34" i="51"/>
  <c r="G34" i="51"/>
  <c r="F34" i="51"/>
  <c r="E34" i="51"/>
  <c r="J33" i="51"/>
  <c r="I33" i="51"/>
  <c r="H33" i="51"/>
  <c r="G33" i="51"/>
  <c r="F33" i="51"/>
  <c r="E33" i="51"/>
  <c r="J32" i="51"/>
  <c r="I32" i="51"/>
  <c r="H32" i="51"/>
  <c r="G32" i="51"/>
  <c r="F32" i="51"/>
  <c r="E32" i="51"/>
  <c r="J31" i="51"/>
  <c r="I31" i="51"/>
  <c r="H31" i="51"/>
  <c r="G31" i="51"/>
  <c r="F31" i="51"/>
  <c r="E31" i="51"/>
  <c r="J30" i="51"/>
  <c r="I30" i="51"/>
  <c r="H30" i="51"/>
  <c r="G30" i="51"/>
  <c r="F30" i="51"/>
  <c r="E30" i="51"/>
  <c r="J29" i="51"/>
  <c r="I29" i="51"/>
  <c r="H29" i="51"/>
  <c r="G29" i="51"/>
  <c r="F29" i="51"/>
  <c r="E29" i="51"/>
  <c r="J28" i="51"/>
  <c r="I28" i="51"/>
  <c r="H28" i="51"/>
  <c r="G28" i="51"/>
  <c r="F28" i="51"/>
  <c r="E28" i="51"/>
  <c r="J27" i="51"/>
  <c r="I27" i="51"/>
  <c r="H27" i="51"/>
  <c r="G27" i="51"/>
  <c r="F27" i="51"/>
  <c r="E27" i="51"/>
  <c r="J26" i="51"/>
  <c r="I26" i="51"/>
  <c r="H26" i="51"/>
  <c r="G26" i="51"/>
  <c r="F26" i="51"/>
  <c r="E26" i="51"/>
  <c r="J25" i="51"/>
  <c r="I25" i="51"/>
  <c r="H25" i="51"/>
  <c r="G25" i="51"/>
  <c r="F25" i="51"/>
  <c r="E25" i="51"/>
  <c r="J24" i="51"/>
  <c r="I24" i="51"/>
  <c r="H24" i="51"/>
  <c r="G24" i="51"/>
  <c r="F24" i="51"/>
  <c r="E24" i="51"/>
  <c r="J23" i="51"/>
  <c r="I23" i="51"/>
  <c r="H23" i="51"/>
  <c r="G23" i="51"/>
  <c r="F23" i="51"/>
  <c r="E23" i="51"/>
  <c r="J22" i="51"/>
  <c r="I22" i="51"/>
  <c r="H22" i="51"/>
  <c r="G22" i="51"/>
  <c r="F22" i="51"/>
  <c r="E22" i="51"/>
  <c r="J21" i="51"/>
  <c r="I21" i="51"/>
  <c r="H21" i="51"/>
  <c r="G21" i="51"/>
  <c r="F21" i="51"/>
  <c r="E21" i="51"/>
  <c r="J20" i="51"/>
  <c r="I20" i="51"/>
  <c r="H20" i="51"/>
  <c r="G20" i="51"/>
  <c r="F20" i="51"/>
  <c r="E20" i="51"/>
  <c r="J19" i="51"/>
  <c r="I19" i="51"/>
  <c r="H19" i="51"/>
  <c r="G19" i="51"/>
  <c r="F19" i="51"/>
  <c r="E19" i="51"/>
  <c r="J18" i="51"/>
  <c r="I18" i="51"/>
  <c r="H18" i="51"/>
  <c r="G18" i="51"/>
  <c r="F18" i="51"/>
  <c r="E18" i="51"/>
  <c r="J17" i="51"/>
  <c r="I17" i="51"/>
  <c r="H17" i="51"/>
  <c r="G17" i="51"/>
  <c r="F17" i="51"/>
  <c r="E17" i="51"/>
  <c r="J16" i="51"/>
  <c r="I16" i="51"/>
  <c r="H16" i="51"/>
  <c r="G16" i="51"/>
  <c r="F16" i="51"/>
  <c r="E16" i="51"/>
  <c r="J15" i="51"/>
  <c r="I15" i="51"/>
  <c r="H15" i="51"/>
  <c r="G15" i="51"/>
  <c r="F15" i="51"/>
  <c r="E15" i="51"/>
  <c r="J14" i="51"/>
  <c r="I14" i="51"/>
  <c r="H14" i="51"/>
  <c r="G14" i="51"/>
  <c r="F14" i="51"/>
  <c r="E14" i="51"/>
  <c r="J13" i="51"/>
  <c r="I13" i="51"/>
  <c r="H13" i="51"/>
  <c r="G13" i="51"/>
  <c r="F13" i="51"/>
  <c r="E13" i="51"/>
  <c r="J12" i="51"/>
  <c r="I12" i="51"/>
  <c r="H12" i="51"/>
  <c r="G12" i="51"/>
  <c r="F12" i="51"/>
  <c r="E12" i="51"/>
  <c r="J11" i="51"/>
  <c r="I11" i="51"/>
  <c r="H11" i="51"/>
  <c r="G11" i="51"/>
  <c r="F11" i="51"/>
  <c r="E11" i="51"/>
  <c r="J10" i="51"/>
  <c r="I10" i="51"/>
  <c r="H10" i="51"/>
  <c r="G10" i="51"/>
  <c r="F10" i="51"/>
  <c r="E10" i="51"/>
  <c r="J9" i="51"/>
  <c r="I9" i="51"/>
  <c r="H9" i="51"/>
  <c r="G9" i="51"/>
  <c r="F9" i="51"/>
  <c r="E9" i="51"/>
  <c r="G143" i="52"/>
  <c r="F143" i="52"/>
  <c r="E143" i="52"/>
  <c r="G142" i="52"/>
  <c r="F142" i="52"/>
  <c r="E142" i="52"/>
  <c r="G141" i="52"/>
  <c r="F141" i="52"/>
  <c r="E141" i="52"/>
  <c r="G140" i="52"/>
  <c r="F140" i="52"/>
  <c r="E140" i="52"/>
  <c r="G139" i="52"/>
  <c r="F139" i="52"/>
  <c r="E139" i="52"/>
  <c r="G138" i="52"/>
  <c r="F138" i="52"/>
  <c r="E138" i="52"/>
  <c r="G137" i="52"/>
  <c r="F137" i="52"/>
  <c r="E137" i="52"/>
  <c r="G136" i="52"/>
  <c r="F136" i="52"/>
  <c r="E136" i="52"/>
  <c r="G135" i="52"/>
  <c r="F135" i="52"/>
  <c r="E135" i="52"/>
  <c r="G134" i="52"/>
  <c r="F134" i="52"/>
  <c r="E134" i="52"/>
  <c r="G133" i="52"/>
  <c r="F133" i="52"/>
  <c r="E133" i="52"/>
  <c r="G132" i="52"/>
  <c r="F132" i="52"/>
  <c r="E132" i="52"/>
  <c r="G131" i="52"/>
  <c r="F131" i="52"/>
  <c r="E131" i="52"/>
  <c r="G130" i="52"/>
  <c r="F130" i="52"/>
  <c r="E130" i="52"/>
  <c r="G129" i="52"/>
  <c r="F129" i="52"/>
  <c r="E129" i="52"/>
  <c r="G128" i="52"/>
  <c r="F128" i="52"/>
  <c r="E128" i="52"/>
  <c r="G127" i="52"/>
  <c r="F127" i="52"/>
  <c r="E127" i="52"/>
  <c r="G126" i="52"/>
  <c r="F126" i="52"/>
  <c r="E126" i="52"/>
  <c r="G125" i="52"/>
  <c r="F125" i="52"/>
  <c r="E125" i="52"/>
  <c r="G124" i="52"/>
  <c r="F124" i="52"/>
  <c r="E124" i="52"/>
  <c r="G123" i="52"/>
  <c r="F123" i="52"/>
  <c r="E123" i="52"/>
  <c r="G122" i="52"/>
  <c r="F122" i="52"/>
  <c r="E122" i="52"/>
  <c r="G121" i="52"/>
  <c r="F121" i="52"/>
  <c r="E121" i="52"/>
  <c r="G120" i="52"/>
  <c r="F120" i="52"/>
  <c r="E120" i="52"/>
  <c r="G119" i="52"/>
  <c r="F119" i="52"/>
  <c r="E119" i="52"/>
  <c r="G118" i="52"/>
  <c r="F118" i="52"/>
  <c r="E118" i="52"/>
  <c r="G117" i="52"/>
  <c r="F117" i="52"/>
  <c r="E117" i="52"/>
  <c r="G116" i="52"/>
  <c r="F116" i="52"/>
  <c r="E116" i="52"/>
  <c r="G115" i="52"/>
  <c r="F115" i="52"/>
  <c r="E115" i="52"/>
  <c r="G114" i="52"/>
  <c r="F114" i="52"/>
  <c r="E114" i="52"/>
  <c r="G113" i="52"/>
  <c r="F113" i="52"/>
  <c r="E113" i="52"/>
  <c r="G112" i="52"/>
  <c r="F112" i="52"/>
  <c r="E112" i="52"/>
  <c r="G111" i="52"/>
  <c r="F111" i="52"/>
  <c r="E111" i="52"/>
  <c r="G110" i="52"/>
  <c r="F110" i="52"/>
  <c r="E110" i="52"/>
  <c r="G109" i="52"/>
  <c r="F109" i="52"/>
  <c r="E109" i="52"/>
  <c r="G108" i="52"/>
  <c r="F108" i="52"/>
  <c r="E108" i="52"/>
  <c r="G107" i="52"/>
  <c r="F107" i="52"/>
  <c r="E107" i="52"/>
  <c r="I106" i="52"/>
  <c r="G106" i="52"/>
  <c r="F106" i="52"/>
  <c r="E106" i="52"/>
  <c r="G105" i="52"/>
  <c r="F105" i="52"/>
  <c r="E105" i="52"/>
  <c r="G104" i="52"/>
  <c r="F104" i="52"/>
  <c r="E104" i="52"/>
  <c r="G103" i="52"/>
  <c r="F103" i="52"/>
  <c r="E103" i="52"/>
  <c r="G102" i="52"/>
  <c r="F102" i="52"/>
  <c r="E102" i="52"/>
  <c r="G101" i="52"/>
  <c r="F101" i="52"/>
  <c r="E101" i="52"/>
  <c r="G100" i="52"/>
  <c r="F100" i="52"/>
  <c r="E100" i="52"/>
  <c r="G99" i="52"/>
  <c r="F99" i="52"/>
  <c r="E99" i="52"/>
  <c r="I98" i="52"/>
  <c r="G98" i="52"/>
  <c r="F98" i="52"/>
  <c r="E98" i="52"/>
  <c r="G97" i="52"/>
  <c r="F97" i="52"/>
  <c r="E97" i="52"/>
  <c r="G96" i="52"/>
  <c r="F96" i="52"/>
  <c r="E96" i="52"/>
  <c r="G95" i="52"/>
  <c r="F95" i="52"/>
  <c r="E95" i="52"/>
  <c r="G94" i="52"/>
  <c r="F94" i="52"/>
  <c r="E94" i="52"/>
  <c r="G93" i="52"/>
  <c r="F93" i="52"/>
  <c r="E93" i="52"/>
  <c r="G92" i="52"/>
  <c r="F92" i="52"/>
  <c r="E92" i="52"/>
  <c r="G91" i="52"/>
  <c r="F91" i="52"/>
  <c r="E91" i="52"/>
  <c r="G90" i="52"/>
  <c r="F90" i="52"/>
  <c r="E90" i="52"/>
  <c r="G89" i="52"/>
  <c r="F89" i="52"/>
  <c r="E89" i="52"/>
  <c r="G88" i="52"/>
  <c r="F88" i="52"/>
  <c r="E88" i="52"/>
  <c r="G87" i="52"/>
  <c r="F87" i="52"/>
  <c r="E87" i="52"/>
  <c r="G86" i="52"/>
  <c r="F86" i="52"/>
  <c r="E86" i="52"/>
  <c r="G85" i="52"/>
  <c r="F85" i="52"/>
  <c r="E85" i="52"/>
  <c r="G84" i="52"/>
  <c r="F84" i="52"/>
  <c r="E84" i="52"/>
  <c r="G83" i="52"/>
  <c r="F83" i="52"/>
  <c r="E83" i="52"/>
  <c r="I69" i="52"/>
  <c r="I143" i="52" s="1"/>
  <c r="H69" i="52"/>
  <c r="J69" i="52" s="1"/>
  <c r="J143" i="52" s="1"/>
  <c r="I68" i="52"/>
  <c r="I142" i="52" s="1"/>
  <c r="H68" i="52"/>
  <c r="I67" i="52"/>
  <c r="H67" i="52"/>
  <c r="I66" i="52"/>
  <c r="H66" i="52"/>
  <c r="I65" i="52"/>
  <c r="I139" i="52" s="1"/>
  <c r="H65" i="52"/>
  <c r="J65" i="52" s="1"/>
  <c r="J139" i="52" s="1"/>
  <c r="I64" i="52"/>
  <c r="I138" i="52" s="1"/>
  <c r="H64" i="52"/>
  <c r="I63" i="52"/>
  <c r="H63" i="52"/>
  <c r="I62" i="52"/>
  <c r="I136" i="52" s="1"/>
  <c r="H62" i="52"/>
  <c r="I61" i="52"/>
  <c r="I135" i="52" s="1"/>
  <c r="H61" i="52"/>
  <c r="J61" i="52" s="1"/>
  <c r="J135" i="52" s="1"/>
  <c r="I60" i="52"/>
  <c r="I134" i="52" s="1"/>
  <c r="H60" i="52"/>
  <c r="I59" i="52"/>
  <c r="H59" i="52"/>
  <c r="I58" i="52"/>
  <c r="H58" i="52"/>
  <c r="I57" i="52"/>
  <c r="I131" i="52" s="1"/>
  <c r="H57" i="52"/>
  <c r="J57" i="52" s="1"/>
  <c r="J131" i="52" s="1"/>
  <c r="I56" i="52"/>
  <c r="I130" i="52" s="1"/>
  <c r="H56" i="52"/>
  <c r="I55" i="52"/>
  <c r="H55" i="52"/>
  <c r="I54" i="52"/>
  <c r="I128" i="52" s="1"/>
  <c r="H54" i="52"/>
  <c r="I53" i="52"/>
  <c r="I127" i="52" s="1"/>
  <c r="H53" i="52"/>
  <c r="I52" i="52"/>
  <c r="I126" i="52" s="1"/>
  <c r="H52" i="52"/>
  <c r="I51" i="52"/>
  <c r="H51" i="52"/>
  <c r="H125" i="52" s="1"/>
  <c r="I50" i="52"/>
  <c r="I124" i="52" s="1"/>
  <c r="H50" i="52"/>
  <c r="I49" i="52"/>
  <c r="I123" i="52" s="1"/>
  <c r="H49" i="52"/>
  <c r="I48" i="52"/>
  <c r="I122" i="52" s="1"/>
  <c r="H48" i="52"/>
  <c r="I47" i="52"/>
  <c r="H47" i="52"/>
  <c r="I46" i="52"/>
  <c r="H46" i="52"/>
  <c r="I45" i="52"/>
  <c r="I119" i="52" s="1"/>
  <c r="H45" i="52"/>
  <c r="J45" i="52" s="1"/>
  <c r="J119" i="52" s="1"/>
  <c r="I44" i="52"/>
  <c r="I118" i="52" s="1"/>
  <c r="H44" i="52"/>
  <c r="I43" i="52"/>
  <c r="H43" i="52"/>
  <c r="I42" i="52"/>
  <c r="H42" i="52"/>
  <c r="H116" i="52" s="1"/>
  <c r="I41" i="52"/>
  <c r="I115" i="52" s="1"/>
  <c r="H41" i="52"/>
  <c r="J41" i="52" s="1"/>
  <c r="J115" i="52" s="1"/>
  <c r="I40" i="52"/>
  <c r="I114" i="52" s="1"/>
  <c r="H40" i="52"/>
  <c r="H114" i="52" s="1"/>
  <c r="I39" i="52"/>
  <c r="H39" i="52"/>
  <c r="I38" i="52"/>
  <c r="I112" i="52" s="1"/>
  <c r="H38" i="52"/>
  <c r="I37" i="52"/>
  <c r="I111" i="52" s="1"/>
  <c r="H37" i="52"/>
  <c r="H111" i="52" s="1"/>
  <c r="I36" i="52"/>
  <c r="I110" i="52" s="1"/>
  <c r="H36" i="52"/>
  <c r="J36" i="52" s="1"/>
  <c r="I35" i="52"/>
  <c r="H35" i="52"/>
  <c r="I34" i="52"/>
  <c r="H34" i="52"/>
  <c r="I33" i="52"/>
  <c r="I107" i="52" s="1"/>
  <c r="H33" i="52"/>
  <c r="H107" i="52" s="1"/>
  <c r="I32" i="52"/>
  <c r="H32" i="52"/>
  <c r="H106" i="52" s="1"/>
  <c r="I31" i="52"/>
  <c r="I105" i="52" s="1"/>
  <c r="H31" i="52"/>
  <c r="I30" i="52"/>
  <c r="I104" i="52" s="1"/>
  <c r="H30" i="52"/>
  <c r="I29" i="52"/>
  <c r="I103" i="52" s="1"/>
  <c r="H29" i="52"/>
  <c r="I28" i="52"/>
  <c r="I102" i="52" s="1"/>
  <c r="H28" i="52"/>
  <c r="J28" i="52" s="1"/>
  <c r="I27" i="52"/>
  <c r="I101" i="52" s="1"/>
  <c r="H27" i="52"/>
  <c r="I26" i="52"/>
  <c r="J26" i="52" s="1"/>
  <c r="J100" i="52" s="1"/>
  <c r="H26" i="52"/>
  <c r="I25" i="52"/>
  <c r="I99" i="52" s="1"/>
  <c r="H25" i="52"/>
  <c r="I24" i="52"/>
  <c r="H24" i="52"/>
  <c r="H98" i="52" s="1"/>
  <c r="I23" i="52"/>
  <c r="J23" i="52" s="1"/>
  <c r="J97" i="52" s="1"/>
  <c r="H23" i="52"/>
  <c r="I22" i="52"/>
  <c r="I96" i="52" s="1"/>
  <c r="H22" i="52"/>
  <c r="I21" i="52"/>
  <c r="I95" i="52" s="1"/>
  <c r="H21" i="52"/>
  <c r="I20" i="52"/>
  <c r="I94" i="52" s="1"/>
  <c r="H20" i="52"/>
  <c r="J20" i="52" s="1"/>
  <c r="J94" i="52" s="1"/>
  <c r="I19" i="52"/>
  <c r="I93" i="52" s="1"/>
  <c r="H19" i="52"/>
  <c r="I18" i="52"/>
  <c r="I92" i="52" s="1"/>
  <c r="H18" i="52"/>
  <c r="I17" i="52"/>
  <c r="I91" i="52" s="1"/>
  <c r="H17" i="52"/>
  <c r="I16" i="52"/>
  <c r="I90" i="52" s="1"/>
  <c r="H16" i="52"/>
  <c r="H90" i="52" s="1"/>
  <c r="I15" i="52"/>
  <c r="H15" i="52"/>
  <c r="I14" i="52"/>
  <c r="I88" i="52" s="1"/>
  <c r="H14" i="52"/>
  <c r="I13" i="52"/>
  <c r="I87" i="52" s="1"/>
  <c r="H13" i="52"/>
  <c r="I12" i="52"/>
  <c r="I86" i="52" s="1"/>
  <c r="H12" i="52"/>
  <c r="I11" i="52"/>
  <c r="H11" i="52"/>
  <c r="I10" i="52"/>
  <c r="H10" i="52"/>
  <c r="I9" i="52"/>
  <c r="I83" i="52" s="1"/>
  <c r="H9" i="52"/>
  <c r="H83" i="52" s="1"/>
  <c r="J144" i="45"/>
  <c r="I144" i="45"/>
  <c r="H144" i="45"/>
  <c r="G144" i="45"/>
  <c r="F144" i="45"/>
  <c r="E144" i="45"/>
  <c r="J143" i="45"/>
  <c r="I143" i="45"/>
  <c r="H143" i="45"/>
  <c r="G143" i="45"/>
  <c r="F143" i="45"/>
  <c r="E143" i="45"/>
  <c r="J142" i="45"/>
  <c r="I142" i="45"/>
  <c r="H142" i="45"/>
  <c r="G142" i="45"/>
  <c r="F142" i="45"/>
  <c r="E142" i="45"/>
  <c r="J141" i="45"/>
  <c r="I141" i="45"/>
  <c r="H141" i="45"/>
  <c r="G141" i="45"/>
  <c r="F141" i="45"/>
  <c r="E141" i="45"/>
  <c r="J140" i="45"/>
  <c r="I140" i="45"/>
  <c r="H140" i="45"/>
  <c r="G140" i="45"/>
  <c r="F140" i="45"/>
  <c r="E140" i="45"/>
  <c r="J139" i="45"/>
  <c r="I139" i="45"/>
  <c r="H139" i="45"/>
  <c r="G139" i="45"/>
  <c r="F139" i="45"/>
  <c r="E139" i="45"/>
  <c r="J138" i="45"/>
  <c r="I138" i="45"/>
  <c r="H138" i="45"/>
  <c r="G138" i="45"/>
  <c r="F138" i="45"/>
  <c r="E138" i="45"/>
  <c r="J137" i="45"/>
  <c r="I137" i="45"/>
  <c r="H137" i="45"/>
  <c r="G137" i="45"/>
  <c r="F137" i="45"/>
  <c r="E137" i="45"/>
  <c r="J136" i="45"/>
  <c r="I136" i="45"/>
  <c r="H136" i="45"/>
  <c r="G136" i="45"/>
  <c r="F136" i="45"/>
  <c r="E136" i="45"/>
  <c r="J135" i="45"/>
  <c r="I135" i="45"/>
  <c r="H135" i="45"/>
  <c r="G135" i="45"/>
  <c r="F135" i="45"/>
  <c r="E135" i="45"/>
  <c r="J134" i="45"/>
  <c r="I134" i="45"/>
  <c r="H134" i="45"/>
  <c r="G134" i="45"/>
  <c r="F134" i="45"/>
  <c r="E134" i="45"/>
  <c r="J133" i="45"/>
  <c r="I133" i="45"/>
  <c r="H133" i="45"/>
  <c r="G133" i="45"/>
  <c r="F133" i="45"/>
  <c r="E133" i="45"/>
  <c r="J132" i="45"/>
  <c r="I132" i="45"/>
  <c r="H132" i="45"/>
  <c r="G132" i="45"/>
  <c r="F132" i="45"/>
  <c r="E132" i="45"/>
  <c r="J131" i="45"/>
  <c r="I131" i="45"/>
  <c r="H131" i="45"/>
  <c r="G131" i="45"/>
  <c r="F131" i="45"/>
  <c r="E131" i="45"/>
  <c r="J130" i="45"/>
  <c r="I130" i="45"/>
  <c r="H130" i="45"/>
  <c r="G130" i="45"/>
  <c r="F130" i="45"/>
  <c r="E130" i="45"/>
  <c r="J129" i="45"/>
  <c r="I129" i="45"/>
  <c r="H129" i="45"/>
  <c r="G129" i="45"/>
  <c r="F129" i="45"/>
  <c r="E129" i="45"/>
  <c r="J128" i="45"/>
  <c r="I128" i="45"/>
  <c r="H128" i="45"/>
  <c r="G128" i="45"/>
  <c r="F128" i="45"/>
  <c r="E128" i="45"/>
  <c r="J127" i="45"/>
  <c r="I127" i="45"/>
  <c r="H127" i="45"/>
  <c r="G127" i="45"/>
  <c r="F127" i="45"/>
  <c r="E127" i="45"/>
  <c r="J126" i="45"/>
  <c r="I126" i="45"/>
  <c r="H126" i="45"/>
  <c r="G126" i="45"/>
  <c r="F126" i="45"/>
  <c r="E126" i="45"/>
  <c r="J125" i="45"/>
  <c r="I125" i="45"/>
  <c r="H125" i="45"/>
  <c r="G125" i="45"/>
  <c r="F125" i="45"/>
  <c r="E125" i="45"/>
  <c r="J124" i="45"/>
  <c r="I124" i="45"/>
  <c r="H124" i="45"/>
  <c r="G124" i="45"/>
  <c r="F124" i="45"/>
  <c r="E124" i="45"/>
  <c r="J123" i="45"/>
  <c r="I123" i="45"/>
  <c r="H123" i="45"/>
  <c r="G123" i="45"/>
  <c r="F123" i="45"/>
  <c r="E123" i="45"/>
  <c r="J122" i="45"/>
  <c r="I122" i="45"/>
  <c r="H122" i="45"/>
  <c r="G122" i="45"/>
  <c r="F122" i="45"/>
  <c r="E122" i="45"/>
  <c r="J121" i="45"/>
  <c r="I121" i="45"/>
  <c r="H121" i="45"/>
  <c r="G121" i="45"/>
  <c r="F121" i="45"/>
  <c r="E121" i="45"/>
  <c r="J120" i="45"/>
  <c r="I120" i="45"/>
  <c r="H120" i="45"/>
  <c r="G120" i="45"/>
  <c r="F120" i="45"/>
  <c r="E120" i="45"/>
  <c r="J119" i="45"/>
  <c r="I119" i="45"/>
  <c r="H119" i="45"/>
  <c r="G119" i="45"/>
  <c r="F119" i="45"/>
  <c r="E119" i="45"/>
  <c r="J118" i="45"/>
  <c r="I118" i="45"/>
  <c r="H118" i="45"/>
  <c r="G118" i="45"/>
  <c r="F118" i="45"/>
  <c r="E118" i="45"/>
  <c r="J117" i="45"/>
  <c r="I117" i="45"/>
  <c r="H117" i="45"/>
  <c r="G117" i="45"/>
  <c r="F117" i="45"/>
  <c r="E117" i="45"/>
  <c r="J116" i="45"/>
  <c r="I116" i="45"/>
  <c r="H116" i="45"/>
  <c r="G116" i="45"/>
  <c r="F116" i="45"/>
  <c r="E116" i="45"/>
  <c r="J115" i="45"/>
  <c r="I115" i="45"/>
  <c r="H115" i="45"/>
  <c r="G115" i="45"/>
  <c r="F115" i="45"/>
  <c r="E115" i="45"/>
  <c r="J114" i="45"/>
  <c r="I114" i="45"/>
  <c r="H114" i="45"/>
  <c r="G114" i="45"/>
  <c r="F114" i="45"/>
  <c r="E114" i="45"/>
  <c r="J113" i="45"/>
  <c r="I113" i="45"/>
  <c r="H113" i="45"/>
  <c r="G113" i="45"/>
  <c r="F113" i="45"/>
  <c r="E113" i="45"/>
  <c r="J112" i="45"/>
  <c r="I112" i="45"/>
  <c r="H112" i="45"/>
  <c r="G112" i="45"/>
  <c r="F112" i="45"/>
  <c r="E112" i="45"/>
  <c r="J111" i="45"/>
  <c r="I111" i="45"/>
  <c r="H111" i="45"/>
  <c r="G111" i="45"/>
  <c r="F111" i="45"/>
  <c r="E111" i="45"/>
  <c r="J110" i="45"/>
  <c r="I110" i="45"/>
  <c r="H110" i="45"/>
  <c r="G110" i="45"/>
  <c r="F110" i="45"/>
  <c r="E110" i="45"/>
  <c r="J109" i="45"/>
  <c r="I109" i="45"/>
  <c r="H109" i="45"/>
  <c r="G109" i="45"/>
  <c r="F109" i="45"/>
  <c r="E109" i="45"/>
  <c r="J108" i="45"/>
  <c r="I108" i="45"/>
  <c r="H108" i="45"/>
  <c r="G108" i="45"/>
  <c r="F108" i="45"/>
  <c r="E108" i="45"/>
  <c r="J107" i="45"/>
  <c r="I107" i="45"/>
  <c r="H107" i="45"/>
  <c r="G107" i="45"/>
  <c r="F107" i="45"/>
  <c r="E107" i="45"/>
  <c r="J106" i="45"/>
  <c r="I106" i="45"/>
  <c r="H106" i="45"/>
  <c r="G106" i="45"/>
  <c r="F106" i="45"/>
  <c r="E106" i="45"/>
  <c r="J105" i="45"/>
  <c r="I105" i="45"/>
  <c r="H105" i="45"/>
  <c r="G105" i="45"/>
  <c r="F105" i="45"/>
  <c r="E105" i="45"/>
  <c r="J104" i="45"/>
  <c r="I104" i="45"/>
  <c r="H104" i="45"/>
  <c r="G104" i="45"/>
  <c r="F104" i="45"/>
  <c r="E104" i="45"/>
  <c r="J103" i="45"/>
  <c r="I103" i="45"/>
  <c r="H103" i="45"/>
  <c r="G103" i="45"/>
  <c r="F103" i="45"/>
  <c r="E103" i="45"/>
  <c r="J102" i="45"/>
  <c r="I102" i="45"/>
  <c r="H102" i="45"/>
  <c r="G102" i="45"/>
  <c r="F102" i="45"/>
  <c r="E102" i="45"/>
  <c r="J101" i="45"/>
  <c r="I101" i="45"/>
  <c r="H101" i="45"/>
  <c r="G101" i="45"/>
  <c r="F101" i="45"/>
  <c r="E101" i="45"/>
  <c r="J100" i="45"/>
  <c r="I100" i="45"/>
  <c r="H100" i="45"/>
  <c r="G100" i="45"/>
  <c r="F100" i="45"/>
  <c r="E100" i="45"/>
  <c r="J99" i="45"/>
  <c r="I99" i="45"/>
  <c r="H99" i="45"/>
  <c r="G99" i="45"/>
  <c r="F99" i="45"/>
  <c r="E99" i="45"/>
  <c r="J98" i="45"/>
  <c r="I98" i="45"/>
  <c r="H98" i="45"/>
  <c r="G98" i="45"/>
  <c r="F98" i="45"/>
  <c r="E98" i="45"/>
  <c r="J97" i="45"/>
  <c r="I97" i="45"/>
  <c r="H97" i="45"/>
  <c r="G97" i="45"/>
  <c r="F97" i="45"/>
  <c r="E97" i="45"/>
  <c r="J96" i="45"/>
  <c r="I96" i="45"/>
  <c r="H96" i="45"/>
  <c r="G96" i="45"/>
  <c r="F96" i="45"/>
  <c r="E96" i="45"/>
  <c r="J95" i="45"/>
  <c r="I95" i="45"/>
  <c r="H95" i="45"/>
  <c r="G95" i="45"/>
  <c r="F95" i="45"/>
  <c r="E95" i="45"/>
  <c r="J94" i="45"/>
  <c r="I94" i="45"/>
  <c r="H94" i="45"/>
  <c r="G94" i="45"/>
  <c r="F94" i="45"/>
  <c r="E94" i="45"/>
  <c r="J93" i="45"/>
  <c r="I93" i="45"/>
  <c r="H93" i="45"/>
  <c r="G93" i="45"/>
  <c r="F93" i="45"/>
  <c r="E93" i="45"/>
  <c r="J92" i="45"/>
  <c r="I92" i="45"/>
  <c r="H92" i="45"/>
  <c r="G92" i="45"/>
  <c r="F92" i="45"/>
  <c r="E92" i="45"/>
  <c r="J91" i="45"/>
  <c r="I91" i="45"/>
  <c r="H91" i="45"/>
  <c r="G91" i="45"/>
  <c r="F91" i="45"/>
  <c r="E91" i="45"/>
  <c r="J90" i="45"/>
  <c r="I90" i="45"/>
  <c r="H90" i="45"/>
  <c r="G90" i="45"/>
  <c r="F90" i="45"/>
  <c r="E90" i="45"/>
  <c r="J89" i="45"/>
  <c r="I89" i="45"/>
  <c r="H89" i="45"/>
  <c r="G89" i="45"/>
  <c r="F89" i="45"/>
  <c r="E89" i="45"/>
  <c r="J88" i="45"/>
  <c r="I88" i="45"/>
  <c r="H88" i="45"/>
  <c r="G88" i="45"/>
  <c r="F88" i="45"/>
  <c r="E88" i="45"/>
  <c r="J87" i="45"/>
  <c r="I87" i="45"/>
  <c r="H87" i="45"/>
  <c r="G87" i="45"/>
  <c r="F87" i="45"/>
  <c r="E87" i="45"/>
  <c r="J86" i="45"/>
  <c r="I86" i="45"/>
  <c r="H86" i="45"/>
  <c r="G86" i="45"/>
  <c r="F86" i="45"/>
  <c r="E86" i="45"/>
  <c r="J85" i="45"/>
  <c r="I85" i="45"/>
  <c r="H85" i="45"/>
  <c r="G85" i="45"/>
  <c r="F85" i="45"/>
  <c r="E85" i="45"/>
  <c r="J84" i="45"/>
  <c r="I84" i="45"/>
  <c r="H84" i="45"/>
  <c r="G84" i="45"/>
  <c r="F84" i="45"/>
  <c r="E84" i="45"/>
  <c r="I70" i="45"/>
  <c r="H70" i="45"/>
  <c r="J70" i="45" s="1"/>
  <c r="I69" i="45"/>
  <c r="H69" i="45"/>
  <c r="J69" i="45" s="1"/>
  <c r="I68" i="45"/>
  <c r="J68" i="45" s="1"/>
  <c r="H68" i="45"/>
  <c r="I67" i="45"/>
  <c r="H67" i="45"/>
  <c r="J67" i="45" s="1"/>
  <c r="I66" i="45"/>
  <c r="H66" i="45"/>
  <c r="J66" i="45" s="1"/>
  <c r="J65" i="45"/>
  <c r="I65" i="45"/>
  <c r="H65" i="45"/>
  <c r="I64" i="45"/>
  <c r="H64" i="45"/>
  <c r="J64" i="45" s="1"/>
  <c r="I63" i="45"/>
  <c r="H63" i="45"/>
  <c r="J63" i="45" s="1"/>
  <c r="I62" i="45"/>
  <c r="H62" i="45"/>
  <c r="J62" i="45" s="1"/>
  <c r="I61" i="45"/>
  <c r="H61" i="45"/>
  <c r="J61" i="45" s="1"/>
  <c r="I60" i="45"/>
  <c r="J60" i="45" s="1"/>
  <c r="H60" i="45"/>
  <c r="J59" i="45"/>
  <c r="I59" i="45"/>
  <c r="H59" i="45"/>
  <c r="I58" i="45"/>
  <c r="H58" i="45"/>
  <c r="J58" i="45" s="1"/>
  <c r="J57" i="45"/>
  <c r="I57" i="45"/>
  <c r="H57" i="45"/>
  <c r="I56" i="45"/>
  <c r="H56" i="45"/>
  <c r="J56" i="45" s="1"/>
  <c r="I55" i="45"/>
  <c r="H55" i="45"/>
  <c r="J55" i="45" s="1"/>
  <c r="I54" i="45"/>
  <c r="H54" i="45"/>
  <c r="J54" i="45" s="1"/>
  <c r="I53" i="45"/>
  <c r="H53" i="45"/>
  <c r="J53" i="45" s="1"/>
  <c r="I52" i="45"/>
  <c r="J52" i="45" s="1"/>
  <c r="H52" i="45"/>
  <c r="I51" i="45"/>
  <c r="J51" i="45" s="1"/>
  <c r="H51" i="45"/>
  <c r="I50" i="45"/>
  <c r="H50" i="45"/>
  <c r="J50" i="45" s="1"/>
  <c r="J49" i="45"/>
  <c r="I49" i="45"/>
  <c r="H49" i="45"/>
  <c r="J48" i="45"/>
  <c r="I48" i="45"/>
  <c r="H48" i="45"/>
  <c r="I47" i="45"/>
  <c r="H47" i="45"/>
  <c r="J47" i="45" s="1"/>
  <c r="I46" i="45"/>
  <c r="H46" i="45"/>
  <c r="J46" i="45" s="1"/>
  <c r="I45" i="45"/>
  <c r="H45" i="45"/>
  <c r="J45" i="45" s="1"/>
  <c r="I44" i="45"/>
  <c r="J44" i="45" s="1"/>
  <c r="H44" i="45"/>
  <c r="I43" i="45"/>
  <c r="J43" i="45" s="1"/>
  <c r="H43" i="45"/>
  <c r="I42" i="45"/>
  <c r="H42" i="45"/>
  <c r="J42" i="45" s="1"/>
  <c r="J41" i="45"/>
  <c r="I41" i="45"/>
  <c r="H41" i="45"/>
  <c r="J40" i="45"/>
  <c r="I40" i="45"/>
  <c r="H40" i="45"/>
  <c r="I39" i="45"/>
  <c r="H39" i="45"/>
  <c r="J39" i="45" s="1"/>
  <c r="I38" i="45"/>
  <c r="H38" i="45"/>
  <c r="J38" i="45" s="1"/>
  <c r="I37" i="45"/>
  <c r="H37" i="45"/>
  <c r="J37" i="45" s="1"/>
  <c r="I36" i="45"/>
  <c r="J36" i="45" s="1"/>
  <c r="H36" i="45"/>
  <c r="I35" i="45"/>
  <c r="J35" i="45" s="1"/>
  <c r="H35" i="45"/>
  <c r="I34" i="45"/>
  <c r="H34" i="45"/>
  <c r="J34" i="45" s="1"/>
  <c r="J33" i="45"/>
  <c r="I33" i="45"/>
  <c r="H33" i="45"/>
  <c r="J32" i="45"/>
  <c r="I32" i="45"/>
  <c r="H32" i="45"/>
  <c r="I31" i="45"/>
  <c r="H31" i="45"/>
  <c r="J31" i="45" s="1"/>
  <c r="I30" i="45"/>
  <c r="H30" i="45"/>
  <c r="J30" i="45" s="1"/>
  <c r="I29" i="45"/>
  <c r="H29" i="45"/>
  <c r="J29" i="45" s="1"/>
  <c r="I28" i="45"/>
  <c r="J28" i="45" s="1"/>
  <c r="H28" i="45"/>
  <c r="I27" i="45"/>
  <c r="J27" i="45" s="1"/>
  <c r="H27" i="45"/>
  <c r="I26" i="45"/>
  <c r="H26" i="45"/>
  <c r="J26" i="45" s="1"/>
  <c r="J25" i="45"/>
  <c r="I25" i="45"/>
  <c r="H25" i="45"/>
  <c r="J24" i="45"/>
  <c r="I24" i="45"/>
  <c r="H24" i="45"/>
  <c r="I23" i="45"/>
  <c r="H23" i="45"/>
  <c r="J23" i="45" s="1"/>
  <c r="I22" i="45"/>
  <c r="H22" i="45"/>
  <c r="J22" i="45" s="1"/>
  <c r="I21" i="45"/>
  <c r="H21" i="45"/>
  <c r="J21" i="45" s="1"/>
  <c r="I20" i="45"/>
  <c r="J20" i="45" s="1"/>
  <c r="H20" i="45"/>
  <c r="I19" i="45"/>
  <c r="J19" i="45" s="1"/>
  <c r="H19" i="45"/>
  <c r="I18" i="45"/>
  <c r="H18" i="45"/>
  <c r="J18" i="45" s="1"/>
  <c r="J17" i="45"/>
  <c r="I17" i="45"/>
  <c r="H17" i="45"/>
  <c r="J16" i="45"/>
  <c r="I16" i="45"/>
  <c r="H16" i="45"/>
  <c r="I15" i="45"/>
  <c r="H15" i="45"/>
  <c r="J15" i="45" s="1"/>
  <c r="I14" i="45"/>
  <c r="H14" i="45"/>
  <c r="J14" i="45" s="1"/>
  <c r="I13" i="45"/>
  <c r="H13" i="45"/>
  <c r="J13" i="45" s="1"/>
  <c r="I12" i="45"/>
  <c r="J12" i="45" s="1"/>
  <c r="H12" i="45"/>
  <c r="I11" i="45"/>
  <c r="J11" i="45" s="1"/>
  <c r="H11" i="45"/>
  <c r="I10" i="45"/>
  <c r="H10" i="45"/>
  <c r="J10" i="45" s="1"/>
  <c r="J9" i="45"/>
  <c r="I9" i="45"/>
  <c r="H9" i="45"/>
  <c r="H84" i="49" l="1"/>
  <c r="H100" i="49"/>
  <c r="H104" i="49"/>
  <c r="H108" i="49"/>
  <c r="H112" i="49"/>
  <c r="H120" i="49"/>
  <c r="H136" i="49"/>
  <c r="H137" i="49"/>
  <c r="H129" i="49"/>
  <c r="H86" i="49"/>
  <c r="H94" i="49"/>
  <c r="H118" i="49"/>
  <c r="H126" i="49"/>
  <c r="H134" i="49"/>
  <c r="H87" i="49"/>
  <c r="H91" i="49"/>
  <c r="H95" i="49"/>
  <c r="H130" i="49"/>
  <c r="I139" i="49"/>
  <c r="I123" i="49"/>
  <c r="I116" i="49"/>
  <c r="H122" i="49"/>
  <c r="I93" i="49"/>
  <c r="I101" i="49"/>
  <c r="I122" i="49"/>
  <c r="H102" i="49"/>
  <c r="J31" i="49"/>
  <c r="I109" i="49"/>
  <c r="I133" i="49"/>
  <c r="H121" i="49"/>
  <c r="I131" i="49"/>
  <c r="H142" i="49"/>
  <c r="J14" i="49"/>
  <c r="J53" i="49"/>
  <c r="H138" i="49"/>
  <c r="J18" i="49"/>
  <c r="J22" i="49"/>
  <c r="J25" i="49"/>
  <c r="J29" i="49"/>
  <c r="J36" i="49"/>
  <c r="J39" i="49"/>
  <c r="J50" i="49"/>
  <c r="J54" i="49"/>
  <c r="J57" i="49"/>
  <c r="J61" i="49"/>
  <c r="J64" i="49"/>
  <c r="H83" i="49"/>
  <c r="H85" i="49"/>
  <c r="H88" i="49"/>
  <c r="H89" i="49"/>
  <c r="H90" i="49"/>
  <c r="H92" i="49"/>
  <c r="H93" i="49"/>
  <c r="H96" i="49"/>
  <c r="H97" i="49"/>
  <c r="H98" i="49"/>
  <c r="H99" i="49"/>
  <c r="H101" i="49"/>
  <c r="H103" i="49"/>
  <c r="H105" i="49"/>
  <c r="H106" i="49"/>
  <c r="H109" i="49"/>
  <c r="H110" i="49"/>
  <c r="H113" i="49"/>
  <c r="H114" i="49"/>
  <c r="H116" i="49"/>
  <c r="H117" i="49"/>
  <c r="I121" i="49"/>
  <c r="H128" i="49"/>
  <c r="I129" i="49"/>
  <c r="I137" i="49"/>
  <c r="J67" i="49"/>
  <c r="I130" i="49"/>
  <c r="J11" i="49"/>
  <c r="J32" i="49"/>
  <c r="J43" i="49"/>
  <c r="J65" i="49"/>
  <c r="J69" i="49"/>
  <c r="J105" i="49" s="1"/>
  <c r="I83" i="49"/>
  <c r="I84" i="49"/>
  <c r="I85" i="49"/>
  <c r="I86" i="49"/>
  <c r="I87" i="49"/>
  <c r="I88" i="49"/>
  <c r="I89" i="49"/>
  <c r="I90" i="49"/>
  <c r="I91" i="49"/>
  <c r="I92" i="49"/>
  <c r="I94" i="49"/>
  <c r="I95" i="49"/>
  <c r="I96" i="49"/>
  <c r="I97" i="49"/>
  <c r="I98" i="49"/>
  <c r="I99" i="49"/>
  <c r="I100" i="49"/>
  <c r="I102" i="49"/>
  <c r="I103" i="49"/>
  <c r="I104" i="49"/>
  <c r="I105" i="49"/>
  <c r="I106" i="49"/>
  <c r="I107" i="49"/>
  <c r="I108" i="49"/>
  <c r="I110" i="49"/>
  <c r="I111" i="49"/>
  <c r="I112" i="49"/>
  <c r="I113" i="49"/>
  <c r="I114" i="49"/>
  <c r="I115" i="49"/>
  <c r="I117" i="49"/>
  <c r="I118" i="49"/>
  <c r="I119" i="49"/>
  <c r="I120" i="49"/>
  <c r="H127" i="49"/>
  <c r="I128" i="49"/>
  <c r="H135" i="49"/>
  <c r="I136" i="49"/>
  <c r="H143" i="49"/>
  <c r="J21" i="49"/>
  <c r="J49" i="49"/>
  <c r="J12" i="49"/>
  <c r="J15" i="49"/>
  <c r="J26" i="49"/>
  <c r="J30" i="49"/>
  <c r="J33" i="49"/>
  <c r="J37" i="49"/>
  <c r="J44" i="49"/>
  <c r="J47" i="49"/>
  <c r="J58" i="49"/>
  <c r="J62" i="49"/>
  <c r="I127" i="49"/>
  <c r="I135" i="49"/>
  <c r="I143" i="49"/>
  <c r="J24" i="49"/>
  <c r="J68" i="49"/>
  <c r="J19" i="49"/>
  <c r="J40" i="49"/>
  <c r="J51" i="49"/>
  <c r="J66" i="49"/>
  <c r="H125" i="49"/>
  <c r="I126" i="49"/>
  <c r="H133" i="49"/>
  <c r="I134" i="49"/>
  <c r="H141" i="49"/>
  <c r="I142" i="49"/>
  <c r="J10" i="49"/>
  <c r="J17" i="49"/>
  <c r="J28" i="49"/>
  <c r="J46" i="49"/>
  <c r="J60" i="49"/>
  <c r="J35" i="49"/>
  <c r="I138" i="49"/>
  <c r="J13" i="49"/>
  <c r="J20" i="49"/>
  <c r="J23" i="49"/>
  <c r="J34" i="49"/>
  <c r="J38" i="49"/>
  <c r="J41" i="49"/>
  <c r="J45" i="49"/>
  <c r="J52" i="49"/>
  <c r="J55" i="49"/>
  <c r="J63" i="49"/>
  <c r="H124" i="49"/>
  <c r="I125" i="49"/>
  <c r="H132" i="49"/>
  <c r="H140" i="49"/>
  <c r="I141" i="49"/>
  <c r="J42" i="49"/>
  <c r="J56" i="49"/>
  <c r="J9" i="49"/>
  <c r="J16" i="49"/>
  <c r="J27" i="49"/>
  <c r="J48" i="49"/>
  <c r="J59" i="49"/>
  <c r="H123" i="49"/>
  <c r="I124" i="49"/>
  <c r="H131" i="49"/>
  <c r="I132" i="49"/>
  <c r="H139" i="49"/>
  <c r="I140" i="49"/>
  <c r="H122" i="52"/>
  <c r="J52" i="52"/>
  <c r="H130" i="52"/>
  <c r="H138" i="52"/>
  <c r="J68" i="52"/>
  <c r="J142" i="52" s="1"/>
  <c r="J13" i="52"/>
  <c r="J87" i="52" s="1"/>
  <c r="J17" i="52"/>
  <c r="J91" i="52" s="1"/>
  <c r="J21" i="52"/>
  <c r="J95" i="52" s="1"/>
  <c r="J25" i="52"/>
  <c r="J99" i="52" s="1"/>
  <c r="J29" i="52"/>
  <c r="J103" i="52" s="1"/>
  <c r="J40" i="52"/>
  <c r="J114" i="52" s="1"/>
  <c r="H84" i="52"/>
  <c r="H92" i="52"/>
  <c r="H104" i="52"/>
  <c r="H108" i="52"/>
  <c r="J46" i="52"/>
  <c r="J120" i="52" s="1"/>
  <c r="J47" i="52"/>
  <c r="J121" i="52" s="1"/>
  <c r="J55" i="52"/>
  <c r="J129" i="52" s="1"/>
  <c r="J63" i="52"/>
  <c r="J137" i="52" s="1"/>
  <c r="J14" i="52"/>
  <c r="J88" i="52" s="1"/>
  <c r="J22" i="52"/>
  <c r="J96" i="52" s="1"/>
  <c r="J38" i="52"/>
  <c r="J112" i="52" s="1"/>
  <c r="J11" i="52"/>
  <c r="J85" i="52" s="1"/>
  <c r="J15" i="52"/>
  <c r="J89" i="52" s="1"/>
  <c r="J27" i="52"/>
  <c r="J101" i="52" s="1"/>
  <c r="J31" i="52"/>
  <c r="J105" i="52" s="1"/>
  <c r="J35" i="52"/>
  <c r="J109" i="52" s="1"/>
  <c r="J39" i="52"/>
  <c r="J113" i="52" s="1"/>
  <c r="I120" i="52"/>
  <c r="H124" i="52"/>
  <c r="J54" i="52"/>
  <c r="J128" i="52" s="1"/>
  <c r="H132" i="52"/>
  <c r="J62" i="52"/>
  <c r="J136" i="52" s="1"/>
  <c r="H140" i="52"/>
  <c r="J43" i="52"/>
  <c r="J117" i="52" s="1"/>
  <c r="J32" i="52"/>
  <c r="J106" i="52" s="1"/>
  <c r="I129" i="52"/>
  <c r="J67" i="52"/>
  <c r="J141" i="52" s="1"/>
  <c r="J51" i="52"/>
  <c r="J125" i="52" s="1"/>
  <c r="H85" i="52"/>
  <c r="H89" i="52"/>
  <c r="H93" i="52"/>
  <c r="H97" i="52"/>
  <c r="H101" i="52"/>
  <c r="J102" i="52"/>
  <c r="H105" i="52"/>
  <c r="H109" i="52"/>
  <c r="J110" i="52"/>
  <c r="H113" i="52"/>
  <c r="H117" i="52"/>
  <c r="H121" i="52"/>
  <c r="J126" i="52"/>
  <c r="H129" i="52"/>
  <c r="H133" i="52"/>
  <c r="J58" i="52"/>
  <c r="J132" i="52" s="1"/>
  <c r="H137" i="52"/>
  <c r="J9" i="52"/>
  <c r="J83" i="52" s="1"/>
  <c r="J16" i="52"/>
  <c r="J90" i="52" s="1"/>
  <c r="I85" i="52"/>
  <c r="I89" i="52"/>
  <c r="I97" i="52"/>
  <c r="I109" i="52"/>
  <c r="I113" i="52"/>
  <c r="I117" i="52"/>
  <c r="I121" i="52"/>
  <c r="I125" i="52"/>
  <c r="I133" i="52"/>
  <c r="I137" i="52"/>
  <c r="I141" i="52"/>
  <c r="J48" i="52"/>
  <c r="J122" i="52" s="1"/>
  <c r="J59" i="52"/>
  <c r="J133" i="52" s="1"/>
  <c r="J66" i="52"/>
  <c r="J140" i="52" s="1"/>
  <c r="H88" i="52"/>
  <c r="H96" i="52"/>
  <c r="H100" i="52"/>
  <c r="H112" i="52"/>
  <c r="H120" i="52"/>
  <c r="H128" i="52"/>
  <c r="H136" i="52"/>
  <c r="J34" i="52"/>
  <c r="J108" i="52" s="1"/>
  <c r="J10" i="52"/>
  <c r="J84" i="52" s="1"/>
  <c r="J24" i="52"/>
  <c r="J98" i="52" s="1"/>
  <c r="J42" i="52"/>
  <c r="J116" i="52" s="1"/>
  <c r="J49" i="52"/>
  <c r="J123" i="52" s="1"/>
  <c r="J53" i="52"/>
  <c r="J127" i="52" s="1"/>
  <c r="J60" i="52"/>
  <c r="J134" i="52" s="1"/>
  <c r="I84" i="52"/>
  <c r="I100" i="52"/>
  <c r="I108" i="52"/>
  <c r="I116" i="52"/>
  <c r="I132" i="52"/>
  <c r="I140" i="52"/>
  <c r="H141" i="52"/>
  <c r="J56" i="52"/>
  <c r="J130" i="52" s="1"/>
  <c r="H87" i="52"/>
  <c r="H91" i="52"/>
  <c r="H95" i="52"/>
  <c r="H99" i="52"/>
  <c r="H103" i="52"/>
  <c r="H115" i="52"/>
  <c r="H119" i="52"/>
  <c r="H123" i="52"/>
  <c r="H127" i="52"/>
  <c r="H131" i="52"/>
  <c r="H135" i="52"/>
  <c r="H139" i="52"/>
  <c r="H143" i="52"/>
  <c r="J18" i="52"/>
  <c r="J92" i="52" s="1"/>
  <c r="J12" i="52"/>
  <c r="J86" i="52" s="1"/>
  <c r="J19" i="52"/>
  <c r="J93" i="52" s="1"/>
  <c r="J30" i="52"/>
  <c r="J104" i="52" s="1"/>
  <c r="J33" i="52"/>
  <c r="J107" i="52" s="1"/>
  <c r="J37" i="52"/>
  <c r="J111" i="52" s="1"/>
  <c r="J44" i="52"/>
  <c r="J118" i="52" s="1"/>
  <c r="J50" i="52"/>
  <c r="J124" i="52" s="1"/>
  <c r="J64" i="52"/>
  <c r="J138" i="52" s="1"/>
  <c r="H86" i="52"/>
  <c r="H94" i="52"/>
  <c r="H102" i="52"/>
  <c r="H110" i="52"/>
  <c r="H118" i="52"/>
  <c r="H126" i="52"/>
  <c r="H134" i="52"/>
  <c r="H142" i="52"/>
  <c r="I47" i="2"/>
  <c r="H47" i="2"/>
  <c r="I46" i="2"/>
  <c r="H46" i="2"/>
  <c r="I45" i="2"/>
  <c r="H45" i="2"/>
  <c r="I44" i="2"/>
  <c r="H44" i="2"/>
  <c r="I43" i="2"/>
  <c r="H43" i="2"/>
  <c r="I42" i="2"/>
  <c r="H42" i="2"/>
  <c r="I41" i="2"/>
  <c r="H41" i="2"/>
  <c r="I40" i="2"/>
  <c r="H40" i="2"/>
  <c r="I39" i="2"/>
  <c r="H39" i="2"/>
  <c r="I17" i="2"/>
  <c r="I13" i="2"/>
  <c r="I20" i="2"/>
  <c r="I19" i="2"/>
  <c r="I18" i="2"/>
  <c r="I16" i="2"/>
  <c r="I15" i="2"/>
  <c r="I14" i="2"/>
  <c r="I12" i="2"/>
  <c r="H17" i="2"/>
  <c r="H13" i="2"/>
  <c r="H20" i="2"/>
  <c r="H19" i="2"/>
  <c r="H18" i="2"/>
  <c r="H16" i="2"/>
  <c r="H15" i="2"/>
  <c r="H14" i="2"/>
  <c r="H12" i="2"/>
  <c r="J123" i="49" l="1"/>
  <c r="J96" i="49"/>
  <c r="J83" i="49"/>
  <c r="J94" i="49"/>
  <c r="J121" i="49"/>
  <c r="J104" i="49"/>
  <c r="J135" i="49"/>
  <c r="J140" i="49"/>
  <c r="J115" i="49"/>
  <c r="J120" i="49"/>
  <c r="J125" i="49"/>
  <c r="J95" i="49"/>
  <c r="J85" i="49"/>
  <c r="J110" i="49"/>
  <c r="J92" i="49"/>
  <c r="J84" i="49"/>
  <c r="J113" i="49"/>
  <c r="J130" i="49"/>
  <c r="J137" i="49"/>
  <c r="J87" i="49"/>
  <c r="J114" i="49"/>
  <c r="J118" i="49"/>
  <c r="J100" i="49"/>
  <c r="J143" i="49"/>
  <c r="J131" i="49"/>
  <c r="J134" i="49"/>
  <c r="J133" i="49"/>
  <c r="J116" i="49"/>
  <c r="J129" i="49"/>
  <c r="J112" i="49"/>
  <c r="J102" i="49"/>
  <c r="J89" i="49"/>
  <c r="J103" i="49"/>
  <c r="J90" i="49"/>
  <c r="J132" i="49"/>
  <c r="J122" i="49"/>
  <c r="J93" i="49"/>
  <c r="J111" i="49"/>
  <c r="J139" i="49"/>
  <c r="J141" i="49"/>
  <c r="J128" i="49"/>
  <c r="J127" i="49"/>
  <c r="J119" i="49"/>
  <c r="J98" i="49"/>
  <c r="J106" i="49"/>
  <c r="J126" i="49"/>
  <c r="J108" i="49"/>
  <c r="J109" i="49"/>
  <c r="J91" i="49"/>
  <c r="J136" i="49"/>
  <c r="J86" i="49"/>
  <c r="J99" i="49"/>
  <c r="J101" i="49"/>
  <c r="J97" i="49"/>
  <c r="J142" i="49"/>
  <c r="J107" i="49"/>
  <c r="J117" i="49"/>
  <c r="J138" i="49"/>
  <c r="J124" i="49"/>
  <c r="J88" i="49"/>
  <c r="B75" i="62"/>
  <c r="B74" i="7" l="1"/>
  <c r="B21" i="1" l="1"/>
  <c r="C21" i="1"/>
  <c r="D21" i="1"/>
  <c r="E21" i="1"/>
  <c r="F21" i="1"/>
  <c r="G21" i="1"/>
  <c r="H21" i="1"/>
  <c r="I21" i="1"/>
  <c r="J21" i="1"/>
  <c r="B74" i="67" l="1"/>
  <c r="C88" i="64" l="1"/>
  <c r="C87" i="64"/>
  <c r="C86" i="64"/>
  <c r="C85" i="64"/>
  <c r="C84" i="64"/>
  <c r="C83" i="64"/>
  <c r="C82" i="64"/>
  <c r="C81" i="64"/>
  <c r="C79" i="64"/>
  <c r="C78" i="64"/>
  <c r="C77" i="64"/>
  <c r="C76" i="64"/>
  <c r="C75" i="64"/>
  <c r="C74" i="64"/>
  <c r="C73" i="64"/>
  <c r="C72" i="64"/>
  <c r="C71" i="64"/>
  <c r="C70" i="64"/>
  <c r="C69" i="64"/>
  <c r="C68" i="64"/>
  <c r="C67" i="64"/>
  <c r="C66" i="64"/>
  <c r="C65" i="64"/>
  <c r="C64" i="64"/>
  <c r="C63" i="64"/>
  <c r="J92" i="1"/>
  <c r="I92" i="1"/>
  <c r="H92" i="1"/>
  <c r="G92" i="1"/>
  <c r="F92" i="1"/>
  <c r="E92" i="1"/>
  <c r="D92" i="1"/>
  <c r="C92" i="1"/>
  <c r="B92" i="1"/>
  <c r="J91" i="1"/>
  <c r="I91" i="1"/>
  <c r="H91" i="1"/>
  <c r="G91" i="1"/>
  <c r="F91" i="1"/>
  <c r="E91" i="1"/>
  <c r="D91" i="1"/>
  <c r="C91" i="1"/>
  <c r="B91" i="1"/>
  <c r="J90" i="1"/>
  <c r="I90" i="1"/>
  <c r="H90" i="1"/>
  <c r="G90" i="1"/>
  <c r="F90" i="1"/>
  <c r="E90" i="1"/>
  <c r="D90" i="1"/>
  <c r="C90" i="1"/>
  <c r="B90" i="1"/>
  <c r="J89" i="1"/>
  <c r="I89" i="1"/>
  <c r="H89" i="1"/>
  <c r="G89" i="1"/>
  <c r="F89" i="1"/>
  <c r="E89" i="1"/>
  <c r="D89" i="1"/>
  <c r="C89" i="1"/>
  <c r="B89" i="1"/>
  <c r="J88" i="1"/>
  <c r="I88" i="1"/>
  <c r="H88" i="1"/>
  <c r="G88" i="1"/>
  <c r="F88" i="1"/>
  <c r="E88" i="1"/>
  <c r="D88" i="1"/>
  <c r="C88" i="1"/>
  <c r="B88" i="1"/>
  <c r="D12" i="2" l="1"/>
  <c r="G12" i="2"/>
  <c r="J12" i="2"/>
  <c r="B13" i="3" l="1"/>
  <c r="B87" i="23" l="1"/>
  <c r="B86" i="23"/>
  <c r="B85" i="23"/>
  <c r="B84" i="23"/>
  <c r="B83" i="23"/>
  <c r="B82" i="23"/>
  <c r="B81" i="23"/>
  <c r="B80" i="23"/>
  <c r="B78" i="23"/>
  <c r="B77" i="23"/>
  <c r="B76" i="23"/>
  <c r="B75" i="23"/>
  <c r="B74" i="23"/>
  <c r="B73" i="23"/>
  <c r="B72" i="23"/>
  <c r="B71" i="23"/>
  <c r="B70" i="23"/>
  <c r="B69" i="23"/>
  <c r="B68" i="23"/>
  <c r="B67" i="23"/>
  <c r="B66" i="23"/>
  <c r="B65" i="23"/>
  <c r="B64" i="23"/>
  <c r="B63" i="23"/>
  <c r="B62" i="23"/>
  <c r="B40" i="3" l="1"/>
  <c r="C40" i="3"/>
  <c r="D40" i="3"/>
  <c r="E40" i="3"/>
  <c r="F40" i="3"/>
  <c r="G40" i="3"/>
  <c r="H40" i="3"/>
  <c r="I40" i="3"/>
  <c r="J40" i="3"/>
  <c r="B54" i="1"/>
  <c r="B61" i="1" s="1"/>
  <c r="C54" i="1"/>
  <c r="C61" i="1" s="1"/>
  <c r="D54" i="1"/>
  <c r="D61" i="1" s="1"/>
  <c r="E54" i="1"/>
  <c r="E61" i="1" s="1"/>
  <c r="F54" i="1"/>
  <c r="F61" i="1" s="1"/>
  <c r="G54" i="1"/>
  <c r="G61" i="1" s="1"/>
  <c r="H54" i="1"/>
  <c r="H61" i="1" s="1"/>
  <c r="I54" i="1"/>
  <c r="I61" i="1" s="1"/>
  <c r="J54" i="1"/>
  <c r="J61" i="1" s="1"/>
  <c r="B28" i="1"/>
  <c r="C28" i="1"/>
  <c r="D28" i="1"/>
  <c r="E28" i="1"/>
  <c r="F28" i="1"/>
  <c r="G28" i="1"/>
  <c r="H28" i="1"/>
  <c r="I28" i="1"/>
  <c r="J28" i="1"/>
  <c r="D39" i="2"/>
  <c r="J39" i="2"/>
  <c r="G13" i="2"/>
  <c r="J13" i="2"/>
  <c r="D14" i="2"/>
  <c r="G14" i="2"/>
  <c r="J14" i="2"/>
  <c r="D15" i="2"/>
  <c r="G15" i="2"/>
  <c r="J15" i="2"/>
  <c r="D16" i="2"/>
  <c r="G16" i="2"/>
  <c r="J16" i="2"/>
  <c r="G17" i="2"/>
  <c r="J17" i="2"/>
  <c r="D47" i="2" l="1"/>
  <c r="D46" i="2"/>
  <c r="D45" i="2"/>
  <c r="D43" i="2"/>
  <c r="D42" i="2"/>
  <c r="D41" i="2"/>
  <c r="G47" i="2"/>
  <c r="G46" i="2"/>
  <c r="G45" i="2"/>
  <c r="G44" i="2"/>
  <c r="G43" i="2"/>
  <c r="G42" i="2"/>
  <c r="G41" i="2"/>
  <c r="G40" i="2"/>
  <c r="G39" i="2"/>
  <c r="J47" i="2"/>
  <c r="J46" i="2"/>
  <c r="J45" i="2"/>
  <c r="J44" i="2"/>
  <c r="J43" i="2"/>
  <c r="J42" i="2"/>
  <c r="J41" i="2"/>
  <c r="J40" i="2"/>
  <c r="J87" i="67" l="1"/>
  <c r="I87" i="67"/>
  <c r="H87" i="67"/>
  <c r="G87" i="67"/>
  <c r="F87" i="67"/>
  <c r="E87" i="67"/>
  <c r="D87" i="67"/>
  <c r="C87" i="67"/>
  <c r="B87" i="67"/>
  <c r="J86" i="67"/>
  <c r="I86" i="67"/>
  <c r="H86" i="67"/>
  <c r="G86" i="67"/>
  <c r="F86" i="67"/>
  <c r="E86" i="67"/>
  <c r="D86" i="67"/>
  <c r="C86" i="67"/>
  <c r="B86" i="67"/>
  <c r="J85" i="67"/>
  <c r="I85" i="67"/>
  <c r="H85" i="67"/>
  <c r="G85" i="67"/>
  <c r="F85" i="67"/>
  <c r="E85" i="67"/>
  <c r="D85" i="67"/>
  <c r="C85" i="67"/>
  <c r="B85" i="67"/>
  <c r="J84" i="67"/>
  <c r="I84" i="67"/>
  <c r="H84" i="67"/>
  <c r="G84" i="67"/>
  <c r="F84" i="67"/>
  <c r="E84" i="67"/>
  <c r="D84" i="67"/>
  <c r="C84" i="67"/>
  <c r="B84" i="67"/>
  <c r="J83" i="67"/>
  <c r="I83" i="67"/>
  <c r="H83" i="67"/>
  <c r="G83" i="67"/>
  <c r="F83" i="67"/>
  <c r="E83" i="67"/>
  <c r="D83" i="67"/>
  <c r="C83" i="67"/>
  <c r="B83" i="67"/>
  <c r="J82" i="67"/>
  <c r="I82" i="67"/>
  <c r="H82" i="67"/>
  <c r="G82" i="67"/>
  <c r="F82" i="67"/>
  <c r="E82" i="67"/>
  <c r="D82" i="67"/>
  <c r="C82" i="67"/>
  <c r="B82" i="67"/>
  <c r="J81" i="67"/>
  <c r="I81" i="67"/>
  <c r="H81" i="67"/>
  <c r="G81" i="67"/>
  <c r="F81" i="67"/>
  <c r="E81" i="67"/>
  <c r="D81" i="67"/>
  <c r="C81" i="67"/>
  <c r="B81" i="67"/>
  <c r="J80" i="67"/>
  <c r="I80" i="67"/>
  <c r="H80" i="67"/>
  <c r="G80" i="67"/>
  <c r="F80" i="67"/>
  <c r="E80" i="67"/>
  <c r="D80" i="67"/>
  <c r="C80" i="67"/>
  <c r="B80" i="67"/>
  <c r="J78" i="67"/>
  <c r="I78" i="67"/>
  <c r="H78" i="67"/>
  <c r="G78" i="67"/>
  <c r="F78" i="67"/>
  <c r="E78" i="67"/>
  <c r="D78" i="67"/>
  <c r="C78" i="67"/>
  <c r="B78" i="67"/>
  <c r="J77" i="67"/>
  <c r="I77" i="67"/>
  <c r="H77" i="67"/>
  <c r="G77" i="67"/>
  <c r="F77" i="67"/>
  <c r="E77" i="67"/>
  <c r="D77" i="67"/>
  <c r="C77" i="67"/>
  <c r="B77" i="67"/>
  <c r="J76" i="67"/>
  <c r="I76" i="67"/>
  <c r="H76" i="67"/>
  <c r="G76" i="67"/>
  <c r="F76" i="67"/>
  <c r="E76" i="67"/>
  <c r="D76" i="67"/>
  <c r="C76" i="67"/>
  <c r="B76" i="67"/>
  <c r="J75" i="67"/>
  <c r="I75" i="67"/>
  <c r="H75" i="67"/>
  <c r="G75" i="67"/>
  <c r="F75" i="67"/>
  <c r="E75" i="67"/>
  <c r="D75" i="67"/>
  <c r="C75" i="67"/>
  <c r="B75" i="67"/>
  <c r="J74" i="67"/>
  <c r="I74" i="67"/>
  <c r="H74" i="67"/>
  <c r="G74" i="67"/>
  <c r="F74" i="67"/>
  <c r="E74" i="67"/>
  <c r="D74" i="67"/>
  <c r="C74" i="67"/>
  <c r="J73" i="67"/>
  <c r="I73" i="67"/>
  <c r="H73" i="67"/>
  <c r="G73" i="67"/>
  <c r="F73" i="67"/>
  <c r="E73" i="67"/>
  <c r="D73" i="67"/>
  <c r="C73" i="67"/>
  <c r="B73" i="67"/>
  <c r="J72" i="67"/>
  <c r="I72" i="67"/>
  <c r="H72" i="67"/>
  <c r="G72" i="67"/>
  <c r="F72" i="67"/>
  <c r="E72" i="67"/>
  <c r="D72" i="67"/>
  <c r="C72" i="67"/>
  <c r="B72" i="67"/>
  <c r="J71" i="67"/>
  <c r="I71" i="67"/>
  <c r="H71" i="67"/>
  <c r="G71" i="67"/>
  <c r="F71" i="67"/>
  <c r="E71" i="67"/>
  <c r="D71" i="67"/>
  <c r="C71" i="67"/>
  <c r="B71" i="67"/>
  <c r="J70" i="67"/>
  <c r="I70" i="67"/>
  <c r="H70" i="67"/>
  <c r="G70" i="67"/>
  <c r="F70" i="67"/>
  <c r="E70" i="67"/>
  <c r="D70" i="67"/>
  <c r="C70" i="67"/>
  <c r="B70" i="67"/>
  <c r="J69" i="67"/>
  <c r="I69" i="67"/>
  <c r="H69" i="67"/>
  <c r="G69" i="67"/>
  <c r="F69" i="67"/>
  <c r="E69" i="67"/>
  <c r="D69" i="67"/>
  <c r="C69" i="67"/>
  <c r="B69" i="67"/>
  <c r="J68" i="67"/>
  <c r="I68" i="67"/>
  <c r="H68" i="67"/>
  <c r="G68" i="67"/>
  <c r="F68" i="67"/>
  <c r="E68" i="67"/>
  <c r="D68" i="67"/>
  <c r="C68" i="67"/>
  <c r="B68" i="67"/>
  <c r="J67" i="67"/>
  <c r="I67" i="67"/>
  <c r="H67" i="67"/>
  <c r="G67" i="67"/>
  <c r="F67" i="67"/>
  <c r="E67" i="67"/>
  <c r="D67" i="67"/>
  <c r="C67" i="67"/>
  <c r="B67" i="67"/>
  <c r="J66" i="67"/>
  <c r="I66" i="67"/>
  <c r="H66" i="67"/>
  <c r="G66" i="67"/>
  <c r="F66" i="67"/>
  <c r="E66" i="67"/>
  <c r="D66" i="67"/>
  <c r="C66" i="67"/>
  <c r="B66" i="67"/>
  <c r="J65" i="67"/>
  <c r="I65" i="67"/>
  <c r="H65" i="67"/>
  <c r="G65" i="67"/>
  <c r="F65" i="67"/>
  <c r="E65" i="67"/>
  <c r="D65" i="67"/>
  <c r="C65" i="67"/>
  <c r="B65" i="67"/>
  <c r="J64" i="67"/>
  <c r="I64" i="67"/>
  <c r="H64" i="67"/>
  <c r="G64" i="67"/>
  <c r="F64" i="67"/>
  <c r="E64" i="67"/>
  <c r="D64" i="67"/>
  <c r="C64" i="67"/>
  <c r="B64" i="67"/>
  <c r="J63" i="67"/>
  <c r="I63" i="67"/>
  <c r="H63" i="67"/>
  <c r="G63" i="67"/>
  <c r="F63" i="67"/>
  <c r="E63" i="67"/>
  <c r="D63" i="67"/>
  <c r="C63" i="67"/>
  <c r="B63" i="67"/>
  <c r="J62" i="67"/>
  <c r="I62" i="67"/>
  <c r="H62" i="67"/>
  <c r="G62" i="67"/>
  <c r="F62" i="67"/>
  <c r="E62" i="67"/>
  <c r="D62" i="67"/>
  <c r="C62" i="67"/>
  <c r="B62" i="67"/>
  <c r="I75" i="62" l="1"/>
  <c r="H88" i="62"/>
  <c r="I86" i="62"/>
  <c r="H86" i="62"/>
  <c r="I88" i="62"/>
  <c r="H87" i="62"/>
  <c r="H84" i="62"/>
  <c r="I82" i="62"/>
  <c r="H82" i="62"/>
  <c r="I84" i="62"/>
  <c r="H83" i="62"/>
  <c r="I79" i="62"/>
  <c r="H79" i="62"/>
  <c r="I78" i="62"/>
  <c r="H78" i="62"/>
  <c r="H75" i="62"/>
  <c r="H66" i="62"/>
  <c r="C88" i="62"/>
  <c r="B88" i="62"/>
  <c r="C87" i="62"/>
  <c r="B87" i="62"/>
  <c r="C86" i="62"/>
  <c r="B86" i="62"/>
  <c r="C85" i="62"/>
  <c r="B85" i="62"/>
  <c r="C84" i="62"/>
  <c r="B84" i="62"/>
  <c r="C83" i="62"/>
  <c r="B83" i="62"/>
  <c r="C82" i="62"/>
  <c r="B82" i="62"/>
  <c r="C81" i="62"/>
  <c r="B81" i="62"/>
  <c r="C79" i="62"/>
  <c r="B79" i="62"/>
  <c r="C78" i="62"/>
  <c r="B78" i="62"/>
  <c r="C77" i="62"/>
  <c r="B77" i="62"/>
  <c r="C76" i="62"/>
  <c r="B76" i="62"/>
  <c r="C75" i="62"/>
  <c r="C74" i="62"/>
  <c r="B74" i="62"/>
  <c r="C73" i="62"/>
  <c r="B73" i="62"/>
  <c r="C72" i="62"/>
  <c r="B72" i="62"/>
  <c r="C71" i="62"/>
  <c r="B71" i="62"/>
  <c r="C70" i="62"/>
  <c r="B70" i="62"/>
  <c r="C69" i="62"/>
  <c r="B69" i="62"/>
  <c r="C68" i="62"/>
  <c r="B68" i="62"/>
  <c r="C67" i="62"/>
  <c r="B67" i="62"/>
  <c r="C66" i="62"/>
  <c r="B66" i="62"/>
  <c r="C65" i="62"/>
  <c r="B65" i="62"/>
  <c r="C64" i="62"/>
  <c r="B64" i="62"/>
  <c r="C63" i="62"/>
  <c r="B63" i="62"/>
  <c r="J88" i="62"/>
  <c r="F88" i="62"/>
  <c r="E88" i="62"/>
  <c r="D88" i="62"/>
  <c r="J87" i="62"/>
  <c r="F87" i="62"/>
  <c r="E87" i="62"/>
  <c r="D87" i="62"/>
  <c r="J86" i="62"/>
  <c r="F86" i="62"/>
  <c r="E86" i="62"/>
  <c r="D86" i="62"/>
  <c r="J85" i="62"/>
  <c r="I85" i="62"/>
  <c r="H85" i="62"/>
  <c r="F85" i="62"/>
  <c r="E85" i="62"/>
  <c r="D85" i="62"/>
  <c r="J84" i="62"/>
  <c r="F84" i="62"/>
  <c r="E84" i="62"/>
  <c r="D84" i="62"/>
  <c r="J83" i="62"/>
  <c r="F83" i="62"/>
  <c r="E83" i="62"/>
  <c r="D83" i="62"/>
  <c r="J82" i="62"/>
  <c r="F82" i="62"/>
  <c r="E82" i="62"/>
  <c r="D82" i="62"/>
  <c r="J81" i="62"/>
  <c r="I81" i="62"/>
  <c r="H81" i="62"/>
  <c r="F81" i="62"/>
  <c r="E81" i="62"/>
  <c r="D81" i="62"/>
  <c r="J79" i="62"/>
  <c r="F79" i="62"/>
  <c r="E79" i="62"/>
  <c r="D79" i="62"/>
  <c r="J78" i="62"/>
  <c r="F78" i="62"/>
  <c r="E78" i="62"/>
  <c r="D78" i="62"/>
  <c r="J77" i="62"/>
  <c r="I77" i="62"/>
  <c r="H77" i="62"/>
  <c r="F77" i="62"/>
  <c r="E77" i="62"/>
  <c r="D77" i="62"/>
  <c r="J76" i="62"/>
  <c r="I76" i="62"/>
  <c r="H76" i="62"/>
  <c r="F76" i="62"/>
  <c r="E76" i="62"/>
  <c r="D76" i="62"/>
  <c r="J75" i="62"/>
  <c r="E75" i="62"/>
  <c r="D75" i="62"/>
  <c r="J74" i="62"/>
  <c r="I74" i="62"/>
  <c r="H74" i="62"/>
  <c r="F74" i="62"/>
  <c r="E74" i="62"/>
  <c r="D74" i="62"/>
  <c r="J73" i="62"/>
  <c r="I73" i="62"/>
  <c r="H73" i="62"/>
  <c r="F73" i="62"/>
  <c r="E73" i="62"/>
  <c r="D73" i="62"/>
  <c r="J72" i="62"/>
  <c r="I72" i="62"/>
  <c r="H72" i="62"/>
  <c r="F72" i="62"/>
  <c r="E72" i="62"/>
  <c r="D72" i="62"/>
  <c r="J71" i="62"/>
  <c r="I71" i="62"/>
  <c r="H71" i="62"/>
  <c r="F71" i="62"/>
  <c r="E71" i="62"/>
  <c r="D71" i="62"/>
  <c r="J70" i="62"/>
  <c r="I70" i="62"/>
  <c r="H70" i="62"/>
  <c r="F70" i="62"/>
  <c r="E70" i="62"/>
  <c r="D70" i="62"/>
  <c r="J69" i="62"/>
  <c r="I69" i="62"/>
  <c r="H69" i="62"/>
  <c r="F69" i="62"/>
  <c r="E69" i="62"/>
  <c r="D69" i="62"/>
  <c r="J68" i="62"/>
  <c r="F68" i="62"/>
  <c r="E68" i="62"/>
  <c r="D68" i="62"/>
  <c r="J67" i="62"/>
  <c r="H67" i="62"/>
  <c r="F67" i="62"/>
  <c r="E67" i="62"/>
  <c r="D67" i="62"/>
  <c r="J66" i="62"/>
  <c r="F66" i="62"/>
  <c r="E66" i="62"/>
  <c r="D66" i="62"/>
  <c r="J65" i="62"/>
  <c r="F65" i="62"/>
  <c r="E65" i="62"/>
  <c r="D65" i="62"/>
  <c r="J64" i="62"/>
  <c r="F64" i="62"/>
  <c r="E64" i="62"/>
  <c r="D64" i="62"/>
  <c r="J63" i="62"/>
  <c r="H63" i="62"/>
  <c r="F63" i="62"/>
  <c r="E63" i="62"/>
  <c r="D63" i="62"/>
  <c r="D88" i="64"/>
  <c r="D87" i="64"/>
  <c r="D86" i="64"/>
  <c r="D85" i="64"/>
  <c r="D84" i="64"/>
  <c r="D83" i="64"/>
  <c r="D82" i="64"/>
  <c r="D81" i="64"/>
  <c r="D79" i="64"/>
  <c r="D78" i="64"/>
  <c r="D77" i="64"/>
  <c r="D76" i="64"/>
  <c r="D75" i="64"/>
  <c r="D74" i="64"/>
  <c r="D73" i="64"/>
  <c r="D72" i="64"/>
  <c r="D71" i="64"/>
  <c r="D70" i="64"/>
  <c r="D69" i="64"/>
  <c r="D68" i="64"/>
  <c r="D67" i="64"/>
  <c r="D66" i="64"/>
  <c r="D65" i="64"/>
  <c r="D64" i="64"/>
  <c r="D63" i="64"/>
  <c r="J88" i="64"/>
  <c r="I88" i="64"/>
  <c r="H88" i="64"/>
  <c r="G88" i="64"/>
  <c r="F88" i="64"/>
  <c r="E88" i="64"/>
  <c r="J87" i="64"/>
  <c r="I87" i="64"/>
  <c r="H87" i="64"/>
  <c r="G87" i="64"/>
  <c r="F87" i="64"/>
  <c r="E87" i="64"/>
  <c r="J86" i="64"/>
  <c r="I86" i="64"/>
  <c r="H86" i="64"/>
  <c r="G86" i="64"/>
  <c r="F86" i="64"/>
  <c r="E86" i="64"/>
  <c r="J85" i="64"/>
  <c r="I85" i="64"/>
  <c r="H85" i="64"/>
  <c r="G85" i="64"/>
  <c r="F85" i="64"/>
  <c r="E85" i="64"/>
  <c r="J84" i="64"/>
  <c r="I84" i="64"/>
  <c r="H84" i="64"/>
  <c r="G84" i="64"/>
  <c r="F84" i="64"/>
  <c r="E84" i="64"/>
  <c r="J83" i="64"/>
  <c r="I83" i="64"/>
  <c r="H83" i="64"/>
  <c r="G83" i="64"/>
  <c r="F83" i="64"/>
  <c r="E83" i="64"/>
  <c r="J82" i="64"/>
  <c r="I82" i="64"/>
  <c r="H82" i="64"/>
  <c r="G82" i="64"/>
  <c r="F82" i="64"/>
  <c r="E82" i="64"/>
  <c r="J81" i="64"/>
  <c r="I81" i="64"/>
  <c r="H81" i="64"/>
  <c r="G81" i="64"/>
  <c r="F81" i="64"/>
  <c r="E81" i="64"/>
  <c r="J79" i="64"/>
  <c r="I79" i="64"/>
  <c r="H79" i="64"/>
  <c r="G79" i="64"/>
  <c r="F79" i="64"/>
  <c r="E79" i="64"/>
  <c r="J78" i="64"/>
  <c r="I78" i="64"/>
  <c r="H78" i="64"/>
  <c r="G78" i="64"/>
  <c r="F78" i="64"/>
  <c r="E78" i="64"/>
  <c r="J77" i="64"/>
  <c r="I77" i="64"/>
  <c r="H77" i="64"/>
  <c r="G77" i="64"/>
  <c r="F77" i="64"/>
  <c r="E77" i="64"/>
  <c r="J76" i="64"/>
  <c r="I76" i="64"/>
  <c r="H76" i="64"/>
  <c r="G76" i="64"/>
  <c r="F76" i="64"/>
  <c r="E76" i="64"/>
  <c r="J75" i="64"/>
  <c r="I75" i="64"/>
  <c r="H75" i="64"/>
  <c r="F75" i="64"/>
  <c r="E75" i="64"/>
  <c r="J74" i="64"/>
  <c r="I74" i="64"/>
  <c r="H74" i="64"/>
  <c r="G74" i="64"/>
  <c r="F74" i="64"/>
  <c r="E74" i="64"/>
  <c r="J73" i="64"/>
  <c r="I73" i="64"/>
  <c r="H73" i="64"/>
  <c r="G73" i="64"/>
  <c r="F73" i="64"/>
  <c r="E73" i="64"/>
  <c r="J72" i="64"/>
  <c r="I72" i="64"/>
  <c r="H72" i="64"/>
  <c r="G72" i="64"/>
  <c r="F72" i="64"/>
  <c r="E72" i="64"/>
  <c r="J71" i="64"/>
  <c r="I71" i="64"/>
  <c r="H71" i="64"/>
  <c r="G71" i="64"/>
  <c r="F71" i="64"/>
  <c r="E71" i="64"/>
  <c r="J70" i="64"/>
  <c r="I70" i="64"/>
  <c r="H70" i="64"/>
  <c r="G70" i="64"/>
  <c r="F70" i="64"/>
  <c r="E70" i="64"/>
  <c r="J69" i="64"/>
  <c r="I69" i="64"/>
  <c r="H69" i="64"/>
  <c r="G69" i="64"/>
  <c r="F69" i="64"/>
  <c r="E69" i="64"/>
  <c r="J68" i="64"/>
  <c r="I68" i="64"/>
  <c r="H68" i="64"/>
  <c r="G68" i="64"/>
  <c r="F68" i="64"/>
  <c r="E68" i="64"/>
  <c r="J67" i="64"/>
  <c r="I67" i="64"/>
  <c r="H67" i="64"/>
  <c r="G67" i="64"/>
  <c r="F67" i="64"/>
  <c r="E67" i="64"/>
  <c r="J66" i="64"/>
  <c r="I66" i="64"/>
  <c r="H66" i="64"/>
  <c r="G66" i="64"/>
  <c r="F66" i="64"/>
  <c r="E66" i="64"/>
  <c r="J65" i="64"/>
  <c r="I65" i="64"/>
  <c r="H65" i="64"/>
  <c r="G65" i="64"/>
  <c r="F65" i="64"/>
  <c r="E65" i="64"/>
  <c r="J64" i="64"/>
  <c r="I64" i="64"/>
  <c r="H64" i="64"/>
  <c r="G64" i="64"/>
  <c r="F64" i="64"/>
  <c r="E64" i="64"/>
  <c r="J63" i="64"/>
  <c r="I63" i="64"/>
  <c r="H63" i="64"/>
  <c r="G63" i="64"/>
  <c r="F63" i="64"/>
  <c r="E63" i="64"/>
  <c r="J89" i="55"/>
  <c r="I89" i="55"/>
  <c r="H89" i="55"/>
  <c r="G89" i="55"/>
  <c r="F89" i="55"/>
  <c r="E89" i="55"/>
  <c r="J88" i="55"/>
  <c r="I88" i="55"/>
  <c r="H88" i="55"/>
  <c r="G88" i="55"/>
  <c r="F88" i="55"/>
  <c r="E88" i="55"/>
  <c r="J87" i="55"/>
  <c r="I87" i="55"/>
  <c r="H87" i="55"/>
  <c r="G87" i="55"/>
  <c r="F87" i="55"/>
  <c r="E87" i="55"/>
  <c r="J86" i="55"/>
  <c r="I86" i="55"/>
  <c r="H86" i="55"/>
  <c r="G86" i="55"/>
  <c r="F86" i="55"/>
  <c r="E86" i="55"/>
  <c r="J85" i="55"/>
  <c r="I85" i="55"/>
  <c r="H85" i="55"/>
  <c r="G85" i="55"/>
  <c r="F85" i="55"/>
  <c r="E85" i="55"/>
  <c r="J84" i="55"/>
  <c r="I84" i="55"/>
  <c r="H84" i="55"/>
  <c r="G84" i="55"/>
  <c r="F84" i="55"/>
  <c r="E84" i="55"/>
  <c r="J83" i="55"/>
  <c r="I83" i="55"/>
  <c r="H83" i="55"/>
  <c r="G83" i="55"/>
  <c r="F83" i="55"/>
  <c r="E83" i="55"/>
  <c r="J82" i="55"/>
  <c r="I82" i="55"/>
  <c r="H82" i="55"/>
  <c r="G82" i="55"/>
  <c r="F82" i="55"/>
  <c r="E82" i="55"/>
  <c r="J80" i="55"/>
  <c r="I80" i="55"/>
  <c r="H80" i="55"/>
  <c r="G80" i="55"/>
  <c r="F80" i="55"/>
  <c r="E80" i="55"/>
  <c r="J79" i="55"/>
  <c r="I79" i="55"/>
  <c r="H79" i="55"/>
  <c r="G79" i="55"/>
  <c r="F79" i="55"/>
  <c r="E79" i="55"/>
  <c r="J78" i="55"/>
  <c r="I78" i="55"/>
  <c r="H78" i="55"/>
  <c r="G78" i="55"/>
  <c r="F78" i="55"/>
  <c r="E78" i="55"/>
  <c r="J77" i="55"/>
  <c r="I77" i="55"/>
  <c r="H77" i="55"/>
  <c r="G77" i="55"/>
  <c r="F77" i="55"/>
  <c r="E77" i="55"/>
  <c r="J76" i="55"/>
  <c r="I76" i="55"/>
  <c r="H76" i="55"/>
  <c r="G76" i="55"/>
  <c r="F76" i="55"/>
  <c r="E76" i="55"/>
  <c r="J75" i="55"/>
  <c r="I75" i="55"/>
  <c r="H75" i="55"/>
  <c r="G75" i="55"/>
  <c r="F75" i="55"/>
  <c r="E75" i="55"/>
  <c r="J74" i="55"/>
  <c r="I74" i="55"/>
  <c r="H74" i="55"/>
  <c r="G74" i="55"/>
  <c r="F74" i="55"/>
  <c r="E74" i="55"/>
  <c r="J73" i="55"/>
  <c r="I73" i="55"/>
  <c r="H73" i="55"/>
  <c r="G73" i="55"/>
  <c r="F73" i="55"/>
  <c r="E73" i="55"/>
  <c r="J72" i="55"/>
  <c r="I72" i="55"/>
  <c r="H72" i="55"/>
  <c r="G72" i="55"/>
  <c r="F72" i="55"/>
  <c r="E72" i="55"/>
  <c r="J71" i="55"/>
  <c r="I71" i="55"/>
  <c r="H71" i="55"/>
  <c r="G71" i="55"/>
  <c r="F71" i="55"/>
  <c r="E71" i="55"/>
  <c r="J70" i="55"/>
  <c r="I70" i="55"/>
  <c r="H70" i="55"/>
  <c r="G70" i="55"/>
  <c r="F70" i="55"/>
  <c r="E70" i="55"/>
  <c r="J69" i="55"/>
  <c r="I69" i="55"/>
  <c r="H69" i="55"/>
  <c r="G69" i="55"/>
  <c r="F69" i="55"/>
  <c r="E69" i="55"/>
  <c r="J68" i="55"/>
  <c r="I68" i="55"/>
  <c r="H68" i="55"/>
  <c r="G68" i="55"/>
  <c r="F68" i="55"/>
  <c r="E68" i="55"/>
  <c r="J67" i="55"/>
  <c r="I67" i="55"/>
  <c r="H67" i="55"/>
  <c r="G67" i="55"/>
  <c r="F67" i="55"/>
  <c r="E67" i="55"/>
  <c r="J66" i="55"/>
  <c r="I66" i="55"/>
  <c r="H66" i="55"/>
  <c r="G66" i="55"/>
  <c r="F66" i="55"/>
  <c r="E66" i="55"/>
  <c r="J65" i="55"/>
  <c r="I65" i="55"/>
  <c r="H65" i="55"/>
  <c r="G65" i="55"/>
  <c r="F65" i="55"/>
  <c r="E65" i="55"/>
  <c r="J64" i="55"/>
  <c r="I64" i="55"/>
  <c r="H64" i="55"/>
  <c r="G64" i="55"/>
  <c r="F64" i="55"/>
  <c r="E64" i="55"/>
  <c r="I83" i="62" l="1"/>
  <c r="I87" i="62"/>
  <c r="I67" i="62"/>
  <c r="I63" i="62"/>
  <c r="I65" i="62"/>
  <c r="I66" i="62"/>
  <c r="I68" i="62"/>
  <c r="I64" i="62"/>
  <c r="H64" i="62"/>
  <c r="H68" i="62"/>
  <c r="H65" i="62"/>
  <c r="G46" i="3" l="1"/>
  <c r="F46" i="3"/>
  <c r="G45" i="3"/>
  <c r="B44" i="3"/>
  <c r="B43" i="3"/>
  <c r="B46" i="3"/>
  <c r="C47" i="3"/>
  <c r="D47" i="3"/>
  <c r="E47" i="3"/>
  <c r="F47" i="3"/>
  <c r="G44" i="3"/>
  <c r="H46" i="3"/>
  <c r="I44" i="3"/>
  <c r="J46" i="3"/>
  <c r="B17" i="3"/>
  <c r="D16" i="3"/>
  <c r="B16" i="3"/>
  <c r="B18" i="3"/>
  <c r="C13" i="3"/>
  <c r="C18" i="3" s="1"/>
  <c r="D13" i="3"/>
  <c r="D19" i="3" s="1"/>
  <c r="E13" i="3"/>
  <c r="E19" i="3" s="1"/>
  <c r="F13" i="3"/>
  <c r="F17" i="3" s="1"/>
  <c r="G13" i="3"/>
  <c r="G20" i="3" s="1"/>
  <c r="H13" i="3"/>
  <c r="H19" i="3" s="1"/>
  <c r="I13" i="3"/>
  <c r="I18" i="3" s="1"/>
  <c r="J13" i="3"/>
  <c r="J20" i="3" s="1"/>
  <c r="J93" i="1"/>
  <c r="I93" i="1"/>
  <c r="H93" i="1"/>
  <c r="G93" i="1"/>
  <c r="F93" i="1"/>
  <c r="E93" i="1"/>
  <c r="D93" i="1"/>
  <c r="C93" i="1"/>
  <c r="B93"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I19" i="3" l="1"/>
  <c r="G18" i="3"/>
  <c r="G19" i="3"/>
  <c r="C44" i="3"/>
  <c r="I46" i="3"/>
  <c r="D43" i="3"/>
  <c r="C43" i="3"/>
  <c r="F19" i="3"/>
  <c r="C17" i="3"/>
  <c r="C16" i="3"/>
  <c r="E18" i="3"/>
  <c r="G47" i="3"/>
  <c r="E16" i="3"/>
  <c r="E20" i="3"/>
  <c r="B45" i="3"/>
  <c r="D20" i="3"/>
  <c r="I47" i="3"/>
  <c r="E17" i="3"/>
  <c r="C20" i="3"/>
  <c r="I43" i="3"/>
  <c r="G43" i="3"/>
  <c r="H47" i="3"/>
  <c r="H43" i="3"/>
  <c r="E44" i="3"/>
  <c r="I45" i="3"/>
  <c r="I17" i="3"/>
  <c r="E46" i="3"/>
  <c r="J45" i="3"/>
  <c r="H45" i="3"/>
  <c r="J47" i="3"/>
  <c r="J43" i="3"/>
  <c r="F44" i="3"/>
  <c r="C19" i="3"/>
  <c r="B47" i="3"/>
  <c r="B20" i="3"/>
  <c r="F43" i="3"/>
  <c r="J44" i="3"/>
  <c r="F45" i="3"/>
  <c r="D44" i="3"/>
  <c r="D18" i="3"/>
  <c r="E43" i="3"/>
  <c r="E45" i="3"/>
  <c r="G17" i="3"/>
  <c r="B19" i="3"/>
  <c r="D46" i="3"/>
  <c r="H44" i="3"/>
  <c r="D45" i="3"/>
  <c r="G16" i="3"/>
  <c r="C46" i="3"/>
  <c r="C45" i="3"/>
  <c r="H17" i="3"/>
  <c r="I16" i="3"/>
  <c r="I20" i="3"/>
  <c r="F16" i="3"/>
  <c r="J17" i="3"/>
  <c r="F18" i="3"/>
  <c r="J19" i="3"/>
  <c r="F20" i="3"/>
  <c r="J16" i="3"/>
  <c r="J18" i="3"/>
  <c r="H16" i="3"/>
  <c r="D17" i="3"/>
  <c r="H18" i="3"/>
  <c r="H20" i="3"/>
  <c r="D20" i="2"/>
  <c r="D19" i="2"/>
  <c r="D18" i="2"/>
  <c r="G20" i="2"/>
  <c r="G19" i="2"/>
  <c r="G18" i="2"/>
  <c r="J20" i="2"/>
  <c r="J19" i="2"/>
  <c r="J18" i="2"/>
  <c r="J87" i="23"/>
  <c r="I87" i="23"/>
  <c r="H87" i="23"/>
  <c r="J86" i="23"/>
  <c r="I86" i="23"/>
  <c r="H86" i="23"/>
  <c r="J85" i="23"/>
  <c r="I85" i="23"/>
  <c r="H85" i="23"/>
  <c r="J84" i="23"/>
  <c r="I84" i="23"/>
  <c r="H84" i="23"/>
  <c r="J83" i="23"/>
  <c r="I83" i="23"/>
  <c r="H83" i="23"/>
  <c r="J82" i="23"/>
  <c r="I82" i="23"/>
  <c r="H82" i="23"/>
  <c r="J81" i="23"/>
  <c r="I81" i="23"/>
  <c r="H81" i="23"/>
  <c r="J80" i="23"/>
  <c r="I80" i="23"/>
  <c r="H80" i="23"/>
  <c r="J78" i="23"/>
  <c r="I78" i="23"/>
  <c r="H78" i="23"/>
  <c r="J77" i="23"/>
  <c r="I77" i="23"/>
  <c r="H77" i="23"/>
  <c r="J76" i="23"/>
  <c r="I76" i="23"/>
  <c r="H76" i="23"/>
  <c r="J75" i="23"/>
  <c r="I75" i="23"/>
  <c r="H75" i="23"/>
  <c r="J74" i="23"/>
  <c r="I74" i="23"/>
  <c r="H74" i="23"/>
  <c r="J73" i="23"/>
  <c r="I73" i="23"/>
  <c r="H73" i="23"/>
  <c r="J72" i="23"/>
  <c r="I72" i="23"/>
  <c r="H72" i="23"/>
  <c r="J71" i="23"/>
  <c r="I71" i="23"/>
  <c r="H71" i="23"/>
  <c r="J70" i="23"/>
  <c r="I70" i="23"/>
  <c r="H70" i="23"/>
  <c r="J69" i="23"/>
  <c r="I69" i="23"/>
  <c r="H69" i="23"/>
  <c r="J68" i="23"/>
  <c r="I68" i="23"/>
  <c r="H68" i="23"/>
  <c r="J67" i="23"/>
  <c r="I67" i="23"/>
  <c r="H67" i="23"/>
  <c r="J66" i="23"/>
  <c r="I66" i="23"/>
  <c r="H66" i="23"/>
  <c r="J65" i="23"/>
  <c r="I65" i="23"/>
  <c r="H65" i="23"/>
  <c r="J64" i="23"/>
  <c r="I64" i="23"/>
  <c r="H64" i="23"/>
  <c r="J63" i="23"/>
  <c r="I63" i="23"/>
  <c r="H63" i="23"/>
  <c r="J62" i="23"/>
  <c r="I62" i="23"/>
  <c r="H62" i="23"/>
  <c r="G87" i="23"/>
  <c r="F87" i="23"/>
  <c r="E87" i="23"/>
  <c r="D87" i="23"/>
  <c r="C87" i="23"/>
  <c r="G86" i="23"/>
  <c r="F86" i="23"/>
  <c r="E86" i="23"/>
  <c r="D86" i="23"/>
  <c r="C86" i="23"/>
  <c r="G85" i="23"/>
  <c r="F85" i="23"/>
  <c r="E85" i="23"/>
  <c r="D85" i="23"/>
  <c r="C85" i="23"/>
  <c r="G84" i="23"/>
  <c r="F84" i="23"/>
  <c r="E84" i="23"/>
  <c r="D84" i="23"/>
  <c r="C84" i="23"/>
  <c r="G83" i="23"/>
  <c r="F83" i="23"/>
  <c r="E83" i="23"/>
  <c r="D83" i="23"/>
  <c r="C83" i="23"/>
  <c r="G82" i="23"/>
  <c r="F82" i="23"/>
  <c r="E82" i="23"/>
  <c r="D82" i="23"/>
  <c r="C82" i="23"/>
  <c r="G81" i="23"/>
  <c r="F81" i="23"/>
  <c r="E81" i="23"/>
  <c r="D81" i="23"/>
  <c r="C81" i="23"/>
  <c r="G80" i="23"/>
  <c r="F80" i="23"/>
  <c r="E80" i="23"/>
  <c r="D80" i="23"/>
  <c r="C80" i="23"/>
  <c r="G78" i="23"/>
  <c r="F78" i="23"/>
  <c r="E78" i="23"/>
  <c r="D78" i="23"/>
  <c r="C78" i="23"/>
  <c r="G77" i="23"/>
  <c r="F77" i="23"/>
  <c r="E77" i="23"/>
  <c r="D77" i="23"/>
  <c r="C77" i="23"/>
  <c r="G76" i="23"/>
  <c r="F76" i="23"/>
  <c r="E76" i="23"/>
  <c r="D76" i="23"/>
  <c r="C76" i="23"/>
  <c r="G75" i="23"/>
  <c r="F75" i="23"/>
  <c r="E75" i="23"/>
  <c r="D75" i="23"/>
  <c r="C75" i="23"/>
  <c r="G74" i="23"/>
  <c r="F74" i="23"/>
  <c r="E74" i="23"/>
  <c r="D74" i="23"/>
  <c r="C74" i="23"/>
  <c r="G73" i="23"/>
  <c r="F73" i="23"/>
  <c r="E73" i="23"/>
  <c r="D73" i="23"/>
  <c r="C73" i="23"/>
  <c r="G72" i="23"/>
  <c r="F72" i="23"/>
  <c r="E72" i="23"/>
  <c r="D72" i="23"/>
  <c r="C72" i="23"/>
  <c r="G71" i="23"/>
  <c r="F71" i="23"/>
  <c r="E71" i="23"/>
  <c r="D71" i="23"/>
  <c r="C71" i="23"/>
  <c r="G70" i="23"/>
  <c r="F70" i="23"/>
  <c r="E70" i="23"/>
  <c r="D70" i="23"/>
  <c r="C70" i="23"/>
  <c r="G69" i="23"/>
  <c r="F69" i="23"/>
  <c r="E69" i="23"/>
  <c r="D69" i="23"/>
  <c r="C69" i="23"/>
  <c r="G68" i="23"/>
  <c r="F68" i="23"/>
  <c r="E68" i="23"/>
  <c r="D68" i="23"/>
  <c r="C68" i="23"/>
  <c r="G67" i="23"/>
  <c r="F67" i="23"/>
  <c r="E67" i="23"/>
  <c r="D67" i="23"/>
  <c r="C67" i="23"/>
  <c r="G66" i="23"/>
  <c r="F66" i="23"/>
  <c r="E66" i="23"/>
  <c r="D66" i="23"/>
  <c r="C66" i="23"/>
  <c r="G65" i="23"/>
  <c r="F65" i="23"/>
  <c r="E65" i="23"/>
  <c r="D65" i="23"/>
  <c r="C65" i="23"/>
  <c r="G64" i="23"/>
  <c r="F64" i="23"/>
  <c r="E64" i="23"/>
  <c r="D64" i="23"/>
  <c r="C64" i="23"/>
  <c r="G63" i="23"/>
  <c r="F63" i="23"/>
  <c r="E63" i="23"/>
  <c r="D63" i="23"/>
  <c r="C63" i="23"/>
  <c r="G62" i="23"/>
  <c r="F62" i="23"/>
  <c r="E62" i="23"/>
  <c r="D62" i="23"/>
  <c r="C62" i="23"/>
  <c r="J87" i="7" l="1"/>
  <c r="I87" i="7"/>
  <c r="H87" i="7"/>
  <c r="G87" i="7"/>
  <c r="F87" i="7"/>
  <c r="E87" i="7"/>
  <c r="D87" i="7"/>
  <c r="C87" i="7"/>
  <c r="B87" i="7"/>
  <c r="J86" i="7"/>
  <c r="I86" i="7"/>
  <c r="H86" i="7"/>
  <c r="G86" i="7"/>
  <c r="F86" i="7"/>
  <c r="E86" i="7"/>
  <c r="D86" i="7"/>
  <c r="C86" i="7"/>
  <c r="B86" i="7"/>
  <c r="J85" i="7"/>
  <c r="I85" i="7"/>
  <c r="H85" i="7"/>
  <c r="G85" i="7"/>
  <c r="F85" i="7"/>
  <c r="E85" i="7"/>
  <c r="D85" i="7"/>
  <c r="C85" i="7"/>
  <c r="B85" i="7"/>
  <c r="J84" i="7"/>
  <c r="I84" i="7"/>
  <c r="H84" i="7"/>
  <c r="G84" i="7"/>
  <c r="F84" i="7"/>
  <c r="E84" i="7"/>
  <c r="D84" i="7"/>
  <c r="C84" i="7"/>
  <c r="B84" i="7"/>
  <c r="J83" i="7"/>
  <c r="I83" i="7"/>
  <c r="H83" i="7"/>
  <c r="G83" i="7"/>
  <c r="F83" i="7"/>
  <c r="E83" i="7"/>
  <c r="D83" i="7"/>
  <c r="C83" i="7"/>
  <c r="B83" i="7"/>
  <c r="J82" i="7"/>
  <c r="I82" i="7"/>
  <c r="H82" i="7"/>
  <c r="G82" i="7"/>
  <c r="F82" i="7"/>
  <c r="E82" i="7"/>
  <c r="D82" i="7"/>
  <c r="C82" i="7"/>
  <c r="B82" i="7"/>
  <c r="J81" i="7"/>
  <c r="I81" i="7"/>
  <c r="H81" i="7"/>
  <c r="G81" i="7"/>
  <c r="F81" i="7"/>
  <c r="E81" i="7"/>
  <c r="D81" i="7"/>
  <c r="C81" i="7"/>
  <c r="B81" i="7"/>
  <c r="J80" i="7"/>
  <c r="I80" i="7"/>
  <c r="H80" i="7"/>
  <c r="G80" i="7"/>
  <c r="F80" i="7"/>
  <c r="E80" i="7"/>
  <c r="D80" i="7"/>
  <c r="C80" i="7"/>
  <c r="B80" i="7"/>
  <c r="J78" i="7"/>
  <c r="I78" i="7"/>
  <c r="H78" i="7"/>
  <c r="G78" i="7"/>
  <c r="F78" i="7"/>
  <c r="E78" i="7"/>
  <c r="D78" i="7"/>
  <c r="C78" i="7"/>
  <c r="B78" i="7"/>
  <c r="J77" i="7"/>
  <c r="I77" i="7"/>
  <c r="H77" i="7"/>
  <c r="G77" i="7"/>
  <c r="F77" i="7"/>
  <c r="E77" i="7"/>
  <c r="D77" i="7"/>
  <c r="C77" i="7"/>
  <c r="B77" i="7"/>
  <c r="J76" i="7"/>
  <c r="I76" i="7"/>
  <c r="H76" i="7"/>
  <c r="G76" i="7"/>
  <c r="F76" i="7"/>
  <c r="E76" i="7"/>
  <c r="D76" i="7"/>
  <c r="C76" i="7"/>
  <c r="B76" i="7"/>
  <c r="J75" i="7"/>
  <c r="I75" i="7"/>
  <c r="H75" i="7"/>
  <c r="G75" i="7"/>
  <c r="F75" i="7"/>
  <c r="E75" i="7"/>
  <c r="D75" i="7"/>
  <c r="C75" i="7"/>
  <c r="B75" i="7"/>
  <c r="J74" i="7"/>
  <c r="I74" i="7"/>
  <c r="H74" i="7"/>
  <c r="G74" i="7"/>
  <c r="F74" i="7"/>
  <c r="E74" i="7"/>
  <c r="D74" i="7"/>
  <c r="C74" i="7"/>
  <c r="J73" i="7"/>
  <c r="I73" i="7"/>
  <c r="H73" i="7"/>
  <c r="G73" i="7"/>
  <c r="F73" i="7"/>
  <c r="E73" i="7"/>
  <c r="D73" i="7"/>
  <c r="C73" i="7"/>
  <c r="B73" i="7"/>
  <c r="J72" i="7"/>
  <c r="I72" i="7"/>
  <c r="H72" i="7"/>
  <c r="G72" i="7"/>
  <c r="F72" i="7"/>
  <c r="E72" i="7"/>
  <c r="D72" i="7"/>
  <c r="C72" i="7"/>
  <c r="B72" i="7"/>
  <c r="J71" i="7"/>
  <c r="I71" i="7"/>
  <c r="H71" i="7"/>
  <c r="G71" i="7"/>
  <c r="F71" i="7"/>
  <c r="E71" i="7"/>
  <c r="D71" i="7"/>
  <c r="C71" i="7"/>
  <c r="B71" i="7"/>
  <c r="J70" i="7"/>
  <c r="I70" i="7"/>
  <c r="H70" i="7"/>
  <c r="G70" i="7"/>
  <c r="F70" i="7"/>
  <c r="E70" i="7"/>
  <c r="D70" i="7"/>
  <c r="C70" i="7"/>
  <c r="B70" i="7"/>
  <c r="J69" i="7"/>
  <c r="I69" i="7"/>
  <c r="H69" i="7"/>
  <c r="G69" i="7"/>
  <c r="F69" i="7"/>
  <c r="E69" i="7"/>
  <c r="D69" i="7"/>
  <c r="C69" i="7"/>
  <c r="B69" i="7"/>
  <c r="J68" i="7"/>
  <c r="I68" i="7"/>
  <c r="H68" i="7"/>
  <c r="G68" i="7"/>
  <c r="F68" i="7"/>
  <c r="E68" i="7"/>
  <c r="D68" i="7"/>
  <c r="C68" i="7"/>
  <c r="B68" i="7"/>
  <c r="J67" i="7"/>
  <c r="I67" i="7"/>
  <c r="H67" i="7"/>
  <c r="G67" i="7"/>
  <c r="F67" i="7"/>
  <c r="E67" i="7"/>
  <c r="D67" i="7"/>
  <c r="C67" i="7"/>
  <c r="B67" i="7"/>
  <c r="J66" i="7"/>
  <c r="I66" i="7"/>
  <c r="H66" i="7"/>
  <c r="G66" i="7"/>
  <c r="F66" i="7"/>
  <c r="E66" i="7"/>
  <c r="D66" i="7"/>
  <c r="C66" i="7"/>
  <c r="B66" i="7"/>
  <c r="J65" i="7"/>
  <c r="I65" i="7"/>
  <c r="H65" i="7"/>
  <c r="G65" i="7"/>
  <c r="F65" i="7"/>
  <c r="E65" i="7"/>
  <c r="D65" i="7"/>
  <c r="C65" i="7"/>
  <c r="B65" i="7"/>
  <c r="J64" i="7"/>
  <c r="I64" i="7"/>
  <c r="H64" i="7"/>
  <c r="G64" i="7"/>
  <c r="F64" i="7"/>
  <c r="E64" i="7"/>
  <c r="D64" i="7"/>
  <c r="C64" i="7"/>
  <c r="B64" i="7"/>
  <c r="J63" i="7"/>
  <c r="I63" i="7"/>
  <c r="H63" i="7"/>
  <c r="G63" i="7"/>
  <c r="F63" i="7"/>
  <c r="E63" i="7"/>
  <c r="D63" i="7"/>
  <c r="C63" i="7"/>
  <c r="B63" i="7"/>
  <c r="J62" i="7"/>
  <c r="I62" i="7"/>
  <c r="H62" i="7"/>
  <c r="G62" i="7"/>
  <c r="F62" i="7"/>
  <c r="E62" i="7"/>
  <c r="D62" i="7"/>
  <c r="C62" i="7"/>
  <c r="B62" i="7"/>
</calcChain>
</file>

<file path=xl/sharedStrings.xml><?xml version="1.0" encoding="utf-8"?>
<sst xmlns="http://schemas.openxmlformats.org/spreadsheetml/2006/main" count="12002" uniqueCount="819">
  <si>
    <t>recettes réelles de fonctionnement</t>
  </si>
  <si>
    <t xml:space="preserve">Epargne brute : excédent des recettes réelles de fonctionnement sur les dépenses réelles de fonctionnement. </t>
  </si>
  <si>
    <t>T 5.1</t>
  </si>
  <si>
    <t>T 5.2</t>
  </si>
  <si>
    <t>T 5.3</t>
  </si>
  <si>
    <t>T 5.4</t>
  </si>
  <si>
    <t>En nombre d'années</t>
  </si>
  <si>
    <t>T 5.5</t>
  </si>
  <si>
    <r>
      <t>Dépenses réelles totales</t>
    </r>
    <r>
      <rPr>
        <sz val="10"/>
        <color indexed="12"/>
        <rFont val="Arial"/>
        <family val="2"/>
      </rPr>
      <t xml:space="preserve"> hors gestion active de la dette :</t>
    </r>
    <r>
      <rPr>
        <sz val="10"/>
        <rFont val="Arial"/>
        <family val="2"/>
      </rPr>
      <t xml:space="preserve"> </t>
    </r>
    <r>
      <rPr>
        <sz val="10"/>
        <rFont val="Arial"/>
        <family val="2"/>
      </rPr>
      <t>somme des dépenses réelles de fonctionnement et des dépenses réelles d'investissement.</t>
    </r>
  </si>
  <si>
    <r>
      <t xml:space="preserve">Recettes réelles totales </t>
    </r>
    <r>
      <rPr>
        <sz val="10"/>
        <color indexed="12"/>
        <rFont val="Arial"/>
        <family val="2"/>
      </rPr>
      <t>hors gestion active de la dette :</t>
    </r>
    <r>
      <rPr>
        <sz val="10"/>
        <rFont val="Arial"/>
        <family val="2"/>
      </rPr>
      <t xml:space="preserve"> sommes des recettes de fonctionnement et des recettes réelles d'investissement.</t>
    </r>
  </si>
  <si>
    <t>Evaluation de l'ensemble des recettes courantes, en euros par habitant.</t>
  </si>
  <si>
    <t>Sources et définitions des grandeurs comptables utilisées</t>
  </si>
  <si>
    <t>6 – Emprunts réalisés hors gestion active de la dette / population</t>
  </si>
  <si>
    <t>Niveau des dépenses d'investissement réalisées, en euros par habitant.</t>
  </si>
  <si>
    <t>Epargne brute : excédent des recettes réelles de fonctionnement sur les dépenses réelles de fonctionnement.</t>
  </si>
  <si>
    <t>Evaluation de la charge de la dette payée, en euros par habitant pour l'exercice considéré.</t>
  </si>
  <si>
    <t>Ce ratio exprime le poids de la dette en nombre d'années d'épargne.</t>
  </si>
  <si>
    <t>Emprunts réalisés : recettes du compte 16 calculées hors gestion active de la dette.</t>
  </si>
  <si>
    <t>Produit des emprunts réalisés, en euros par habitant.</t>
  </si>
  <si>
    <t>Evaluation de l'effort d'équipement, en euros par habitant.</t>
  </si>
  <si>
    <t>Population</t>
  </si>
  <si>
    <t>T 2.1</t>
  </si>
  <si>
    <t>T 2.2</t>
  </si>
  <si>
    <t>T 2.3</t>
  </si>
  <si>
    <t>en %</t>
  </si>
  <si>
    <t>T 4.1</t>
  </si>
  <si>
    <t>T 4.2</t>
  </si>
  <si>
    <t>T 4.3</t>
  </si>
  <si>
    <t>T 4.4</t>
  </si>
  <si>
    <t>T 4.5</t>
  </si>
  <si>
    <t>T 4.6</t>
  </si>
  <si>
    <t>Part des dépenses réelles de fonctionnement affectée aux frais de personnel.</t>
  </si>
  <si>
    <t>Les dépenses d'investissement sont calculées hors gestion active de la dette.</t>
  </si>
  <si>
    <t>Expression du volume budgétaire, en euros par habitant.</t>
  </si>
  <si>
    <t>Moins</t>
  </si>
  <si>
    <t>à moins de</t>
  </si>
  <si>
    <t>habitants</t>
  </si>
  <si>
    <t>Alsace</t>
  </si>
  <si>
    <t>Aquitaine</t>
  </si>
  <si>
    <t>Auvergne</t>
  </si>
  <si>
    <t>Bourgogne</t>
  </si>
  <si>
    <t>Bretagne</t>
  </si>
  <si>
    <t>Centre</t>
  </si>
  <si>
    <t>Champagne-Ardenne</t>
  </si>
  <si>
    <t>Corse</t>
  </si>
  <si>
    <t>Franche-Comté</t>
  </si>
  <si>
    <t>Languedoc-Roussillon</t>
  </si>
  <si>
    <t>Limousin</t>
  </si>
  <si>
    <t>Lorraine</t>
  </si>
  <si>
    <t>Midi-Pyrénées</t>
  </si>
  <si>
    <t>Nord-Pas-de-Calais</t>
  </si>
  <si>
    <t>Basse-Normandie</t>
  </si>
  <si>
    <t>Haute-Normandie</t>
  </si>
  <si>
    <t>Pays de la Loire</t>
  </si>
  <si>
    <t>Picardie</t>
  </si>
  <si>
    <t>Poitou-Charentes</t>
  </si>
  <si>
    <t>Rhône-Alpes</t>
  </si>
  <si>
    <t xml:space="preserve">France entière </t>
  </si>
  <si>
    <t>Nombre</t>
  </si>
  <si>
    <t xml:space="preserve">de </t>
  </si>
  <si>
    <t>d'habitants</t>
  </si>
  <si>
    <t>Ensemble</t>
  </si>
  <si>
    <r>
      <t>FA</t>
    </r>
    <r>
      <rPr>
        <sz val="8"/>
        <rFont val="Arial"/>
        <family val="2"/>
      </rPr>
      <t xml:space="preserve">: Fiscalité Additionnelle ; </t>
    </r>
    <r>
      <rPr>
        <b/>
        <sz val="8"/>
        <rFont val="Arial"/>
        <family val="2"/>
      </rPr>
      <t>FPU</t>
    </r>
    <r>
      <rPr>
        <sz val="8"/>
        <rFont val="Arial"/>
        <family val="2"/>
      </rPr>
      <t>: Fiscalité Professionnelle Unique ;</t>
    </r>
  </si>
  <si>
    <t>Impôts et taxes</t>
  </si>
  <si>
    <t>En millions d'euros</t>
  </si>
  <si>
    <t>Hors gestion active de la dette</t>
  </si>
  <si>
    <t>T 1.1</t>
  </si>
  <si>
    <t>T 1.2</t>
  </si>
  <si>
    <t>T 1.3</t>
  </si>
  <si>
    <t>de 10 000 habitants</t>
  </si>
  <si>
    <t>Evaluation de l'effort d'équipement, en euros par habitant</t>
  </si>
  <si>
    <t>Comparaison de l'effort d'équipement au niveau des recettes réelles de fonctionnement</t>
  </si>
  <si>
    <t>France entière</t>
  </si>
  <si>
    <t>Métropole</t>
  </si>
  <si>
    <t>Ile-de-France</t>
  </si>
  <si>
    <t>Provence-Alpes-Côte d'Azur</t>
  </si>
  <si>
    <t>Outre-Mer</t>
  </si>
  <si>
    <t>- à une CU à FA</t>
  </si>
  <si>
    <t>- à une CC à FA</t>
  </si>
  <si>
    <t>- à une CC à FPU</t>
  </si>
  <si>
    <t>En €/hab.</t>
  </si>
  <si>
    <t>En %</t>
  </si>
  <si>
    <t>Part relative des ventes de produits, prestations de services, marchandises dans le total des recettes de fonctionnement.</t>
  </si>
  <si>
    <t>Evaluation de l'endettement total en fin d'exercice, en euros par habitant.</t>
  </si>
  <si>
    <t>-</t>
  </si>
  <si>
    <t xml:space="preserve">Département des Etudes et Statistiques Locales - DGCL </t>
  </si>
  <si>
    <t>►</t>
  </si>
  <si>
    <t>:</t>
  </si>
  <si>
    <t>Abréviations :</t>
  </si>
  <si>
    <t>- M€ : millions d'€</t>
  </si>
  <si>
    <t>- n.s. : non-significatif</t>
  </si>
  <si>
    <t>- n.d. : non-disponible</t>
  </si>
  <si>
    <t>moyenne des</t>
  </si>
  <si>
    <t>budgets</t>
  </si>
  <si>
    <t>Population des</t>
  </si>
  <si>
    <t>De 10 000</t>
  </si>
  <si>
    <t>De 20 000</t>
  </si>
  <si>
    <t>De 50 000</t>
  </si>
  <si>
    <t>20 000 hab.</t>
  </si>
  <si>
    <t>50 000 hab.</t>
  </si>
  <si>
    <t>100 000 hab.</t>
  </si>
  <si>
    <t>et plus</t>
  </si>
  <si>
    <t>Grand Est</t>
  </si>
  <si>
    <t>Normandie</t>
  </si>
  <si>
    <t>Occitanie</t>
  </si>
  <si>
    <t>Île-de-France</t>
  </si>
  <si>
    <t>des</t>
  </si>
  <si>
    <t>totale des</t>
  </si>
  <si>
    <t>REGIONS</t>
  </si>
  <si>
    <t>Taille moyenne des</t>
  </si>
  <si>
    <t>Taille</t>
  </si>
  <si>
    <t>Nombre d'habitants appartenant à:</t>
  </si>
  <si>
    <t>Pourcentage d'habitants appartenant à:</t>
  </si>
  <si>
    <t xml:space="preserve">  CC à FPU</t>
  </si>
  <si>
    <t xml:space="preserve">  CC à FA</t>
  </si>
  <si>
    <t>DÉPENSES DE FONCTIONNEMENT (1)</t>
  </si>
  <si>
    <t>Achats et charges externes</t>
  </si>
  <si>
    <t>Frais de personnel</t>
  </si>
  <si>
    <t>Charges financières</t>
  </si>
  <si>
    <t>Dépenses d'intervention</t>
  </si>
  <si>
    <t>Autres dépenses de fonctionnement</t>
  </si>
  <si>
    <t>RECETTES DE FONCTIONNEMENT (2)</t>
  </si>
  <si>
    <t>- Impôts locaux</t>
  </si>
  <si>
    <t>- Autres impôts et taxes</t>
  </si>
  <si>
    <t>Concours de l'État</t>
  </si>
  <si>
    <t>- DGF</t>
  </si>
  <si>
    <t>- Autres dotations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</si>
  <si>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</si>
  <si>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</si>
  <si>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</si>
  <si>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</si>
  <si>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</si>
  <si>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</si>
  <si>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</si>
  <si>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</si>
  <si>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</si>
  <si>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</si>
  <si>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</si>
  <si>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</si>
  <si>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</si>
  <si>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</si>
  <si>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</si>
  <si>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</si>
  <si>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</si>
  <si>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</si>
  <si>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</si>
  <si>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</si>
  <si>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</si>
  <si>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</si>
  <si>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</si>
  <si>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</si>
  <si>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</si>
  <si>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</si>
  <si>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Opérations réelles</t>
  </si>
  <si>
    <t>Structure de fonctionnement</t>
  </si>
  <si>
    <t>Structure d'investissement</t>
  </si>
  <si>
    <t xml:space="preserve"> En €/habitant</t>
  </si>
  <si>
    <t>Habitants décomptés selon la population totale de l'Insee</t>
  </si>
  <si>
    <t>En milliers d'habitants</t>
  </si>
  <si>
    <t>Liste des 11 ratios</t>
  </si>
  <si>
    <t>Pour les communes de 3 500 habitants et plus, les données synthétiques sur la situation financière de la collectivité, prévues par l’article L. 2313-1 du code général des collectivités territoriales (CGCT), comprennent 11 ratios définis à l’article R. 2313-1. Ces ratios sont aussi calculés pour les groupements à fiscalité propre, les départements (articles L. 3313-1 et R. 3313-1) et les régions (articles L. 4313-2 et R. 4313-1). Toutefois, le ratio 8, qui correspond au coefficient de mobilisation du potentiel fiscal, n’est plus calculé.</t>
  </si>
  <si>
    <t>Les ratios 1 à 6 sont exprimés en euros par habitant : la population utilisée est la population totale légale en vigueur de l'année.</t>
  </si>
  <si>
    <t>Les ratios 7 à 11 sont exprimés en pourcentage.</t>
  </si>
  <si>
    <t>Ensemble des</t>
  </si>
  <si>
    <t xml:space="preserve">       -  : néant</t>
  </si>
  <si>
    <t>Symbole :</t>
  </si>
  <si>
    <t>(dépenses réelles de fonctionnement+remboursement de dette) / recettes réelles de fonctionnement</t>
  </si>
  <si>
    <t xml:space="preserve"> et dépenses pour compte de tiers / recettes réelles de fonctionnement</t>
  </si>
  <si>
    <t>T 5.6</t>
  </si>
  <si>
    <t>Niveau des recettes d'investissement réalisées, en euros par habitant.</t>
  </si>
  <si>
    <t>Moyenne métropole en 2014 : 24,2 %</t>
  </si>
  <si>
    <t>France métropolitaine</t>
  </si>
  <si>
    <t>et dépenses pour compte de tiers / population</t>
  </si>
  <si>
    <t xml:space="preserve"> Les dépenses d'investissement sont calculées hors gestion active de la dette.</t>
  </si>
  <si>
    <t>Les recettes d'investissement sont calculées hors gestion active de la dette.</t>
  </si>
  <si>
    <t>Dépenses de fonctionnement :</t>
  </si>
  <si>
    <t>Dépenses d'investissement :</t>
  </si>
  <si>
    <t>Achats et charges externes : débit net des comptes 60, 61, 62, excepté les comptes 621, 6031</t>
  </si>
  <si>
    <t>Ratio (R1) de l'article L.2313-1 du CGCT</t>
  </si>
  <si>
    <t>Ratio (R7) de l'article L.2313-1 du CGCT</t>
  </si>
  <si>
    <t>Charges financières : débit net du compte 66</t>
  </si>
  <si>
    <t>Autres dépenses de fonctionnement : par déduction des dépenses de fonctionnement précédentes</t>
  </si>
  <si>
    <t>Emprunts réalisés :  crédit du compte 16 excepté les comptes 169, 1645 et 1688</t>
  </si>
  <si>
    <t>Emprunts réalisés : cfrédits du compte 16 calculées hors gestion active de la dette.</t>
  </si>
  <si>
    <t>augmenté du crédit net des comptes 103, 775</t>
  </si>
  <si>
    <t>augmenté du crédit net des comptes 103, 775 et des emprunts réalisés :  crédit du compte 16 excepté les comptes 169, 1645 et 1688</t>
  </si>
  <si>
    <t>augmenté du crédit net des comptes 103, 775  et des emprunts réalisés :  crédit du compte 16 excepté les comptes 169, 1645 et 1688</t>
  </si>
  <si>
    <t>Ratio R9 de l'article L.2313-1 du CGCT</t>
  </si>
  <si>
    <t>Ratio R11 de l'article L.2313-1 du CGCT</t>
  </si>
  <si>
    <t>Part des dépenses réelles de fonctionnement affectée aux autres dépenses de fonctionnement.</t>
  </si>
  <si>
    <t>Part relative des impôts locaux dans le total des recettes réelles de fonctionnement.</t>
  </si>
  <si>
    <t>Part relative de la dotation globale de fonctionnement dans le total des recettes réelles de fonctionnement.</t>
  </si>
  <si>
    <t>Niveau des recettes d'investissement réalisées hors emprunts, en euros par habitant.</t>
  </si>
  <si>
    <t>Ratio (R3) de l'article L.2313-1 du CGCT</t>
  </si>
  <si>
    <t>Ratio (R4) de l'article L.2313-1 du CGCT</t>
  </si>
  <si>
    <t>Ratio (R10) de l'article L.2313-1 du CGCT</t>
  </si>
  <si>
    <t>Ratio (R5) de l'article L.2313-1 du CGCT</t>
  </si>
  <si>
    <t>(b) Il s'agit des 5 départements d'outre-mer (y compris Mayotte).</t>
  </si>
  <si>
    <t>moyenne</t>
  </si>
  <si>
    <t>en milliers</t>
  </si>
  <si>
    <t>Nombre total</t>
  </si>
  <si>
    <t xml:space="preserve">REGIONS </t>
  </si>
  <si>
    <t>Habitants comptés selon la population totale de l'Insee</t>
  </si>
  <si>
    <t xml:space="preserve">Dette au 31 décembre (12) </t>
  </si>
  <si>
    <t xml:space="preserve">RECETTES DE FONCTIONNEMENT </t>
  </si>
  <si>
    <t xml:space="preserve">DÉPENSES D'INVESTISSEMENT hors remboursements </t>
  </si>
  <si>
    <t xml:space="preserve">RECETTES D'INVESTISSEMENT hors emprunts </t>
  </si>
  <si>
    <t>DÉPENSES DE FONCTIONNEMENT</t>
  </si>
  <si>
    <t>(a) Habitants comptés selon la population totale de l'Insee</t>
  </si>
  <si>
    <t>Aux dépenses réelles de fonctionnement, on retire les travaux en régie (compte 72) pour obtenir les dépenses réelles de fonctionnement hors travaux en régie.</t>
  </si>
  <si>
    <t>Part des dépenses réelles de fonctionnement affectée aux charges financières.</t>
  </si>
  <si>
    <t>Evaluation des impôts et taxes en euros par habitant.</t>
  </si>
  <si>
    <t>Niveau hors remboursements de dette, en euros par habitant.</t>
  </si>
  <si>
    <t>L'annuité de la dette comprend les remboursements de dettes, soit le débit du compte 16 excepté les comptes 169, 1645 et 1688</t>
  </si>
  <si>
    <t>Intérêt des emprunts et dettes : débit net du compte 6611</t>
  </si>
  <si>
    <t>et les charges d'intérêts des emprunts et dettes (débit net du compte 6611)</t>
  </si>
  <si>
    <t>Champ : France entière (France métropolitaine et DOM).</t>
  </si>
  <si>
    <t>Frais de personnel : débit net des comptes 621, 631, 633, 64</t>
  </si>
  <si>
    <t>Sources et définitions des grandeurs comptables et de population utilisées</t>
  </si>
  <si>
    <t>(c) Ensemble constitué de la France métropolitaine et des départements d'Outre-mer y compris Mayotte.</t>
  </si>
  <si>
    <r>
      <rPr>
        <u/>
        <sz val="10"/>
        <color rgb="FF0000FF"/>
        <rFont val="Arial"/>
        <family val="2"/>
      </rPr>
      <t>À noter</t>
    </r>
    <r>
      <rPr>
        <sz val="10"/>
        <color rgb="FF0000FF"/>
        <rFont val="Arial"/>
        <family val="2"/>
      </rPr>
      <t xml:space="preserve"> :</t>
    </r>
    <r>
      <rPr>
        <sz val="10"/>
        <color rgb="FF000000"/>
        <rFont val="Arial"/>
        <family val="2"/>
      </rPr>
      <t xml:space="preserve"> pour la détermination des montants de dépenses ou recettes réelles de fonctionnement à retenir pour le calcul des ratios, les reversements de fiscalité liés au FNGIR et aux différents fonds de péréquation horizontale sont comptabilisés en moindres recettes.</t>
    </r>
  </si>
  <si>
    <r>
      <rPr>
        <sz val="10"/>
        <color rgb="FF0000FF"/>
        <rFont val="Arial"/>
        <family val="2"/>
      </rPr>
      <t xml:space="preserve">• </t>
    </r>
    <r>
      <rPr>
        <u/>
        <sz val="10"/>
        <color rgb="FF0000FF"/>
        <rFont val="Arial"/>
        <family val="2"/>
      </rPr>
      <t>Ratio 2 bis</t>
    </r>
    <r>
      <rPr>
        <sz val="10"/>
        <color rgb="FF0000FF"/>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</si>
  <si>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rPr>
        <sz val="10"/>
        <color rgb="FF0000FF"/>
        <rFont val="Arial"/>
        <family val="2"/>
      </rPr>
      <t xml:space="preserve">• </t>
    </r>
    <r>
      <rPr>
        <u/>
        <sz val="10"/>
        <color rgb="FF0000FF"/>
        <rFont val="Arial"/>
        <family val="2"/>
      </rPr>
      <t>Ratio 3</t>
    </r>
    <r>
      <rPr>
        <sz val="10"/>
        <color rgb="FF0000FF"/>
        <rFont val="Arial"/>
        <family val="2"/>
      </rPr>
      <t xml:space="preserve"> = recettes réelles de fonctionnement (RRF) / population :</t>
    </r>
    <r>
      <rPr>
        <sz val="10"/>
        <rFont val="Arial"/>
        <family val="2"/>
      </rPr>
      <t xml:space="preserve"> montant total des recettes de fonctionnement en mouvements réels. Ressources dont dispose la collectivité, à comparer aux dépenses de fonctionnement dans leur rythme de croissance.</t>
    </r>
  </si>
  <si>
    <r>
      <rPr>
        <sz val="10"/>
        <color rgb="FF0000FF"/>
        <rFont val="Arial"/>
        <family val="2"/>
      </rPr>
      <t xml:space="preserve">• </t>
    </r>
    <r>
      <rPr>
        <u/>
        <sz val="10"/>
        <color rgb="FF0000FF"/>
        <rFont val="Arial"/>
        <family val="2"/>
      </rPr>
      <t>Ratio 5</t>
    </r>
    <r>
      <rPr>
        <sz val="10"/>
        <color rgb="FF0000FF"/>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</si>
  <si>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rPr>
        <sz val="10"/>
        <color rgb="FF0000FF"/>
        <rFont val="Arial"/>
        <family val="2"/>
      </rPr>
      <t xml:space="preserve">• </t>
    </r>
    <r>
      <rPr>
        <u/>
        <sz val="10"/>
        <color rgb="FF0000FF"/>
        <rFont val="Arial"/>
        <family val="2"/>
      </rPr>
      <t>Ratio 7</t>
    </r>
    <r>
      <rPr>
        <sz val="10"/>
        <color rgb="FF0000FF"/>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</si>
  <si>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rPr>
        <sz val="10"/>
        <color rgb="FF0000FF"/>
        <rFont val="Arial"/>
        <family val="2"/>
      </rPr>
      <t xml:space="preserve">• </t>
    </r>
    <r>
      <rPr>
        <u/>
        <sz val="10"/>
        <color rgb="FF0000FF"/>
        <rFont val="Arial"/>
        <family val="2"/>
      </rPr>
      <t>Ratio 11</t>
    </r>
    <r>
      <rPr>
        <sz val="10"/>
        <color rgb="FF0000FF"/>
        <rFont val="Arial"/>
        <family val="2"/>
      </rPr>
      <t xml:space="preserve"> = dette / RRF = taux d’endettement :</t>
    </r>
    <r>
      <rPr>
        <sz val="10"/>
        <rFont val="Arial"/>
        <family val="2"/>
      </rPr>
      <t xml:space="preserve"> mesure la charge de la dette d’une collectivité relativement à ses ressources.</t>
    </r>
  </si>
  <si>
    <t>Annexe 1</t>
  </si>
  <si>
    <t>Annexe 2</t>
  </si>
  <si>
    <t>Annexe 3</t>
  </si>
  <si>
    <t>Définitions des ratios financiers obligatoires</t>
  </si>
  <si>
    <t>Zonages et classifications utilisés</t>
  </si>
  <si>
    <t>augmenté du crédit net des comptes 103, 775 et des emprunts réalisés : crédit du compte 16 excepté les comptes 169, 1645 et 1688</t>
  </si>
  <si>
    <t>Evolutions en %, en € courants</t>
  </si>
  <si>
    <r>
      <rPr>
        <sz val="10"/>
        <color rgb="FF0000FF"/>
        <rFont val="Arial"/>
        <family val="2"/>
      </rPr>
      <t xml:space="preserve">• </t>
    </r>
    <r>
      <rPr>
        <u/>
        <sz val="10"/>
        <color rgb="FF0000FF"/>
        <rFont val="Arial"/>
        <family val="2"/>
      </rPr>
      <t>Ratio 6</t>
    </r>
    <r>
      <rPr>
        <sz val="10"/>
        <color rgb="FF0000FF"/>
        <rFont val="Arial"/>
        <family val="2"/>
      </rPr>
      <t xml:space="preserve"> = dotation globale de fonctionnement (DGF) / population :</t>
    </r>
    <r>
      <rPr>
        <sz val="10"/>
        <color rgb="FF000000"/>
        <rFont val="Arial"/>
        <family val="2"/>
      </rPr>
      <t xml:space="preserve"> recettes du compte 741 en mouvements réels. Part de la contribution de l’État au fonctionnement de la collectivité.</t>
    </r>
  </si>
  <si>
    <t>Évaluation des dépenses de fonctionnement, en euros par habitant.</t>
  </si>
  <si>
    <t>Part des dépenses réelles de fonctionnement affectée aux achats et charges externes.</t>
  </si>
  <si>
    <t>Rapport entre les subventions d'équipement versées et les dépenses d'investissement.</t>
  </si>
  <si>
    <r>
      <t>Epargne brute :</t>
    </r>
    <r>
      <rPr>
        <sz val="10"/>
        <rFont val="Arial"/>
        <family val="2"/>
      </rPr>
      <t xml:space="preserve"> excédent des recettes réelles de fonctionnement sur les dépenses réelles de fonctionnement. </t>
    </r>
  </si>
  <si>
    <t>Nombre de</t>
  </si>
  <si>
    <r>
      <t xml:space="preserve">  CU ou métropoles</t>
    </r>
    <r>
      <rPr>
        <vertAlign val="superscript"/>
        <sz val="10"/>
        <rFont val="Arial"/>
        <family val="2"/>
      </rPr>
      <t>(a)</t>
    </r>
  </si>
  <si>
    <t>moins crédit des comptes 237, 238</t>
  </si>
  <si>
    <t>Évaluation des dépenses réelles de fonctionnement hors travaux en régie, en euros par habitant.</t>
  </si>
  <si>
    <t>Part des dépenses réelles de fonctionnement affectée aux dépenses d'intervention.</t>
  </si>
  <si>
    <r>
      <t xml:space="preserve">Outre-Mer </t>
    </r>
    <r>
      <rPr>
        <b/>
        <i/>
        <vertAlign val="superscript"/>
        <sz val="10"/>
        <rFont val="Arial"/>
        <family val="2"/>
      </rPr>
      <t>(b)</t>
    </r>
  </si>
  <si>
    <r>
      <t xml:space="preserve">France entière </t>
    </r>
    <r>
      <rPr>
        <b/>
        <vertAlign val="superscript"/>
        <sz val="10"/>
        <rFont val="Arial"/>
        <family val="2"/>
      </rPr>
      <t>(c)</t>
    </r>
  </si>
  <si>
    <r>
      <rPr>
        <b/>
        <sz val="11"/>
        <rFont val="Arial"/>
        <family val="2"/>
      </rPr>
      <t>R1</t>
    </r>
    <r>
      <rPr>
        <sz val="11"/>
        <rFont val="Arial"/>
        <family val="2"/>
      </rPr>
      <t xml:space="preserve"> : Dépenses réelles de fonctionnement (DRF)  /  habitant</t>
    </r>
  </si>
  <si>
    <r>
      <rPr>
        <b/>
        <sz val="11"/>
        <rFont val="Arial"/>
        <family val="2"/>
      </rPr>
      <t>R2 bis</t>
    </r>
    <r>
      <rPr>
        <sz val="11"/>
        <rFont val="Arial"/>
        <family val="2"/>
      </rPr>
      <t xml:space="preserve"> : Produit des impositions directes y compris fiscalité reversée / habitant</t>
    </r>
  </si>
  <si>
    <r>
      <rPr>
        <b/>
        <sz val="11"/>
        <rFont val="Arial"/>
        <family val="2"/>
      </rPr>
      <t>R3</t>
    </r>
    <r>
      <rPr>
        <sz val="11"/>
        <rFont val="Arial"/>
        <family val="2"/>
      </rPr>
      <t xml:space="preserve"> : Recettes réelles de fonctionnement (RRF) / habitant</t>
    </r>
  </si>
  <si>
    <r>
      <rPr>
        <b/>
        <sz val="11"/>
        <rFont val="Arial"/>
        <family val="2"/>
      </rPr>
      <t>R5</t>
    </r>
    <r>
      <rPr>
        <sz val="11"/>
        <rFont val="Arial"/>
        <family val="2"/>
      </rPr>
      <t xml:space="preserve"> : Dette / habitant</t>
    </r>
  </si>
  <si>
    <r>
      <rPr>
        <b/>
        <sz val="11"/>
        <rFont val="Arial"/>
        <family val="2"/>
      </rPr>
      <t>R2</t>
    </r>
    <r>
      <rPr>
        <sz val="11"/>
        <rFont val="Arial"/>
        <family val="2"/>
      </rPr>
      <t xml:space="preserve"> : Produit des impositions directes hors fiscalité reversée / habitant</t>
    </r>
  </si>
  <si>
    <r>
      <rPr>
        <b/>
        <sz val="11"/>
        <rFont val="Arial"/>
        <family val="2"/>
      </rPr>
      <t>R6</t>
    </r>
    <r>
      <rPr>
        <sz val="11"/>
        <rFont val="Arial"/>
        <family val="2"/>
      </rPr>
      <t xml:space="preserve"> : DGF / habitant</t>
    </r>
  </si>
  <si>
    <t>Annexe 2 : Zonages et classifications utilisés</t>
  </si>
  <si>
    <t>Annexe 3 : Les ratios financiers obligatoires</t>
  </si>
  <si>
    <t>Dette au 31 décembre (12)</t>
  </si>
  <si>
    <t xml:space="preserve"> </t>
  </si>
  <si>
    <t>de 100 000 à moins de  300 000 habitants</t>
  </si>
  <si>
    <t>300 000 habitants et plus</t>
  </si>
  <si>
    <t>De 50 000 à moins de 100 000 habitants</t>
  </si>
  <si>
    <t>Groupements de moins de 100 000 habitants</t>
  </si>
  <si>
    <t>Ensemble des groupements (y compris la métropole de Lyon)</t>
  </si>
  <si>
    <t>d'un</t>
  </si>
  <si>
    <t>groupement</t>
  </si>
  <si>
    <t>des groupements</t>
  </si>
  <si>
    <t>intercommunaux</t>
  </si>
  <si>
    <t xml:space="preserve"> groupements de</t>
  </si>
  <si>
    <t>groupements de</t>
  </si>
  <si>
    <t xml:space="preserve"> groupements</t>
  </si>
  <si>
    <t>groupements</t>
  </si>
  <si>
    <t>(a) Il s'agit des groupements des 5 départements d'outre-mer (y compris Mayotte).</t>
  </si>
  <si>
    <t>De 100 000</t>
  </si>
  <si>
    <t>300 000 hab.</t>
  </si>
  <si>
    <t>moins de 100 000 hab.</t>
  </si>
  <si>
    <t>100 000 hab. et plus</t>
  </si>
  <si>
    <r>
      <t xml:space="preserve">  CU ou métropoles</t>
    </r>
    <r>
      <rPr>
        <vertAlign val="superscript"/>
        <sz val="10"/>
        <rFont val="Arial"/>
        <family val="2"/>
      </rPr>
      <t>(b)</t>
    </r>
  </si>
  <si>
    <t>Strate des groupements</t>
  </si>
  <si>
    <t>Nombre de groupements appartenant à :</t>
  </si>
  <si>
    <t>Pourcentage de groupements appartenant à:</t>
  </si>
  <si>
    <r>
      <rPr>
        <b/>
        <sz val="10"/>
        <color theme="1"/>
        <rFont val="Arial"/>
        <family val="2"/>
      </rPr>
      <t xml:space="preserve">R7 </t>
    </r>
    <r>
      <rPr>
        <sz val="10"/>
        <color theme="1"/>
        <rFont val="Arial"/>
        <family val="2"/>
      </rPr>
      <t>: Dépenses de personnel / dépenses réelles de fonctionnement (DRF)</t>
    </r>
  </si>
  <si>
    <r>
      <rPr>
        <b/>
        <sz val="10"/>
        <color theme="1"/>
        <rFont val="Arial"/>
        <family val="2"/>
      </rPr>
      <t>R9</t>
    </r>
    <r>
      <rPr>
        <sz val="10"/>
        <color theme="1"/>
        <rFont val="Arial"/>
        <family val="2"/>
      </rPr>
      <t xml:space="preserve"> : Marge d'autofinancement courant (MAC)=(DRF+Remboursement de dette) / RRF</t>
    </r>
  </si>
  <si>
    <r>
      <rPr>
        <b/>
        <sz val="11"/>
        <color theme="1"/>
        <rFont val="Arial"/>
        <family val="2"/>
      </rPr>
      <t>R1</t>
    </r>
    <r>
      <rPr>
        <sz val="11"/>
        <color theme="1"/>
        <rFont val="Arial"/>
        <family val="2"/>
      </rPr>
      <t xml:space="preserve"> : Dépenses réelles de fonctionnement (DRF)  /  habitant</t>
    </r>
  </si>
  <si>
    <r>
      <rPr>
        <b/>
        <sz val="11"/>
        <color theme="1"/>
        <rFont val="Arial"/>
        <family val="2"/>
      </rPr>
      <t>R2 bis</t>
    </r>
    <r>
      <rPr>
        <sz val="11"/>
        <color theme="1"/>
        <rFont val="Arial"/>
        <family val="2"/>
      </rPr>
      <t xml:space="preserve"> : Produit des impositions directes y compris fiscalité reversée / habitant</t>
    </r>
  </si>
  <si>
    <r>
      <rPr>
        <b/>
        <sz val="11"/>
        <color theme="1"/>
        <rFont val="Arial"/>
        <family val="2"/>
      </rPr>
      <t>R3</t>
    </r>
    <r>
      <rPr>
        <sz val="11"/>
        <color theme="1"/>
        <rFont val="Arial"/>
        <family val="2"/>
      </rPr>
      <t xml:space="preserve"> : Recettes réelles de fonctionnement (RRF) / habitant</t>
    </r>
  </si>
  <si>
    <r>
      <rPr>
        <b/>
        <sz val="11"/>
        <color theme="1"/>
        <rFont val="Arial"/>
        <family val="2"/>
      </rPr>
      <t>R5</t>
    </r>
    <r>
      <rPr>
        <sz val="11"/>
        <color theme="1"/>
        <rFont val="Arial"/>
        <family val="2"/>
      </rPr>
      <t xml:space="preserve"> : Dette / habitant</t>
    </r>
  </si>
  <si>
    <t>de moins de</t>
  </si>
  <si>
    <t>de 100 000 hab.</t>
  </si>
  <si>
    <t xml:space="preserve">Groupements </t>
  </si>
  <si>
    <t>groupements en</t>
  </si>
  <si>
    <t>T 4.1.a – Dépenses réelles totales / population</t>
  </si>
  <si>
    <t>T 4.1.b – Dépenses réelles totales hors remboursements de dettes / population</t>
  </si>
  <si>
    <t>Strates de groupements</t>
  </si>
  <si>
    <t>- à une CA</t>
  </si>
  <si>
    <t>T 4.2.a – Dépenses réelles de fonctionnement / population</t>
  </si>
  <si>
    <t>T 4.2.a bis – (R1) : Dépenses réelles de fonctionnement hors travaux en régie / population</t>
  </si>
  <si>
    <t>T 4.2.b – Achats et charges externes / dépenses réelles de fonctionnement</t>
  </si>
  <si>
    <t>T 4.2.c – (R7) : Frais de personnel / dépenses réelles de fonctionnement</t>
  </si>
  <si>
    <t>T 4.2.d - Dépenses d'intervention / dépenses réelles de fonctionnement</t>
  </si>
  <si>
    <t>T 4.2.e - Charges financières / dépenses réelles de fonctionnement</t>
  </si>
  <si>
    <t>T 4.2.f - Autres dépenses de fonctionnement / dépenses réelles de fonctionnement</t>
  </si>
  <si>
    <t>T 4.3.g - Ventes de produits, prestations de services, marchandises /</t>
  </si>
  <si>
    <t>T 4.3.a - (R3) : Recettes réelles de fonctionnement / population</t>
  </si>
  <si>
    <t>T 4.3.b - Impôts et taxes / population</t>
  </si>
  <si>
    <t>T 4.3.c - Impôts et taxes / Recettes réelles de fonctionnement</t>
  </si>
  <si>
    <t>T 4.3.d - Impôts locaux / recettes réelles de fonctionnement</t>
  </si>
  <si>
    <t>T 4.3.e - Concours et dotations de l'Etat / recettes réelles de fonctionnement</t>
  </si>
  <si>
    <t>T 4.3.f - Dotation globale de fonctionnement / recettes réelles de fonctionnement</t>
  </si>
  <si>
    <t>T 4.3.h – Taux d'épargne brute : épargne brute / recettes réelles de fonctionnement</t>
  </si>
  <si>
    <t xml:space="preserve">  CA </t>
  </si>
  <si>
    <t xml:space="preserve">  CA</t>
  </si>
  <si>
    <t xml:space="preserve">Groupements de moins </t>
  </si>
  <si>
    <t>Groupements selon l'appartenance à un groupement au 01/01/2010 (1) :</t>
  </si>
  <si>
    <t xml:space="preserve">T 4.4.b bis – (R4) : Dépenses d'équipement y compris travaux en régie </t>
  </si>
  <si>
    <t>T 4.4.c – (R10) Taux d'équipement : dépenses d'équipement y compris travaux en régie</t>
  </si>
  <si>
    <t>T 4.4.a – Dépenses réelles d'investissement / population</t>
  </si>
  <si>
    <t>T 4.4.a bis – Dépenses réelles d'investissement hors remboursements / population</t>
  </si>
  <si>
    <t>T 4.4.b – Dépenses d'équipement / population</t>
  </si>
  <si>
    <t>T 4.4.d – Subventions d'équipement versées  / dépenses réelles d'investissement</t>
  </si>
  <si>
    <t>T 4.4.e – Emprunts réalisés / dépenses réelles d'investissement</t>
  </si>
  <si>
    <t>T 4.5.a bis – Recettes réelles d'investissement hors emprunts / population</t>
  </si>
  <si>
    <t>T 4.5.b – Dotations et subventions d'équipement / recettes réelles d'investissement</t>
  </si>
  <si>
    <t>T 4.5.c – Fonds de compensation pour la TVA (FCTVA) / recettes réelles d'investissement</t>
  </si>
  <si>
    <t>T 4.5.d – Autres recettes d'investissement / recettes réelles d'investissement</t>
  </si>
  <si>
    <t>T 4.6.e - (R9) : Marge d'autofinancement courant (MAC) :</t>
  </si>
  <si>
    <t>T 4.6.b – Annuité de la dette / population</t>
  </si>
  <si>
    <t>Dépenses d'intervention : en M14, débit net des comptes 655 et 657; en M57, débit net des comptes 651, 652, 655, 656, 657</t>
  </si>
  <si>
    <t>Administration générale</t>
  </si>
  <si>
    <t>Sécurité et salubrité publiques</t>
  </si>
  <si>
    <t>Hygiène et salubrité publique</t>
  </si>
  <si>
    <t>Enseignement, formation et apprentissage</t>
  </si>
  <si>
    <t>Enseignement du premier degré</t>
  </si>
  <si>
    <t>Enseignement du second degré</t>
  </si>
  <si>
    <t>Autres services annexes de l'enseignement</t>
  </si>
  <si>
    <t>Culture</t>
  </si>
  <si>
    <t>Sports</t>
  </si>
  <si>
    <t>Jeunesse et loisirs</t>
  </si>
  <si>
    <t>Santé</t>
  </si>
  <si>
    <t>Transports scolaires</t>
  </si>
  <si>
    <t>Foires et marchés</t>
  </si>
  <si>
    <t>en millions d'euros</t>
  </si>
  <si>
    <r>
      <rPr>
        <b/>
        <sz val="11"/>
        <color theme="1"/>
        <rFont val="Arial"/>
        <family val="2"/>
      </rPr>
      <t xml:space="preserve">R2 </t>
    </r>
    <r>
      <rPr>
        <sz val="11"/>
        <color theme="1"/>
        <rFont val="Arial"/>
        <family val="2"/>
      </rPr>
      <t>: Produit des impositions directes hors fiscalité reversée / habitant</t>
    </r>
  </si>
  <si>
    <r>
      <rPr>
        <b/>
        <sz val="11"/>
        <color theme="1"/>
        <rFont val="Arial"/>
        <family val="2"/>
      </rPr>
      <t xml:space="preserve">R6 </t>
    </r>
    <r>
      <rPr>
        <sz val="11"/>
        <color theme="1"/>
        <rFont val="Arial"/>
        <family val="2"/>
      </rPr>
      <t>: DGF / habitant</t>
    </r>
  </si>
  <si>
    <t>Dépenses d'investissement hors remboursement</t>
  </si>
  <si>
    <t>en € / habitant</t>
  </si>
  <si>
    <t>de 50 000 à moins</t>
  </si>
  <si>
    <t xml:space="preserve">Ensemble </t>
  </si>
  <si>
    <t>(b) Il n'y a pas de métropole, ni de communauté urbaine (CU) de moins de 50 000 habitants.</t>
  </si>
  <si>
    <t xml:space="preserve"> CA </t>
  </si>
  <si>
    <t xml:space="preserve"> CA</t>
  </si>
  <si>
    <t xml:space="preserve"> Métropoles et CU </t>
  </si>
  <si>
    <t xml:space="preserve"> métropoles et CU</t>
  </si>
  <si>
    <r>
      <t xml:space="preserve">T 5.1 -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de fonctionnement</t>
    </r>
  </si>
  <si>
    <t>Somme des dépenses réelles de fonctionnement et des dépenses réelles d'investissement hors remboursement.</t>
  </si>
  <si>
    <t xml:space="preserve">CC </t>
  </si>
  <si>
    <r>
      <t>CU</t>
    </r>
    <r>
      <rPr>
        <i/>
        <sz val="10"/>
        <rFont val="Arial"/>
        <family val="2"/>
      </rPr>
      <t xml:space="preserve">: Communauté Urbaine ; </t>
    </r>
    <r>
      <rPr>
        <b/>
        <i/>
        <sz val="10"/>
        <rFont val="Arial"/>
        <family val="2"/>
      </rPr>
      <t>CA</t>
    </r>
    <r>
      <rPr>
        <i/>
        <sz val="10"/>
        <rFont val="Arial"/>
        <family val="2"/>
      </rPr>
      <t xml:space="preserve">: Communauté d'Agglomération; </t>
    </r>
    <r>
      <rPr>
        <b/>
        <i/>
        <sz val="10"/>
        <rFont val="Arial"/>
        <family val="2"/>
      </rPr>
      <t>CC</t>
    </r>
    <r>
      <rPr>
        <i/>
        <sz val="10"/>
        <rFont val="Arial"/>
        <family val="2"/>
      </rPr>
      <t>: Communauté de Communes.</t>
    </r>
  </si>
  <si>
    <r>
      <rPr>
        <b/>
        <sz val="8"/>
        <rFont val="Arial"/>
        <family val="2"/>
      </rPr>
      <t>Article R5211-14 du Code général des collectivités territoriales :</t>
    </r>
    <r>
      <rPr>
        <sz val="8"/>
        <rFont val="Arial"/>
        <family val="2"/>
      </rPr>
      <t xml:space="preserve"> Entrée en vigueur le 2005-12-29. Les chapitres et les articles du budget d'un établissement public de coopération intercommunale sont définis par le décret mentionné à l'article R. 2311-1. Les dispositions de l'article R. 2311-1 relatives à la présentation fonctionnelle et à la présentation par nature sont applicables au budget de l'établissement public de coopération intercommunale, compte tenu des modalités de vote retenues par l'assemblée délibérante et des dispositions ci-après. Le budget de l'établissement public de coopération intercommunale comprenant une commune de 10 000 habitants et plus est voté et présenté comme celui des communes de 10 000 habitants et plus dans les conditions de l'article R. 2311-1. Lorsqu'il comprend une commune de 3 500 habitants à moins de 10 000 habitants, il est voté par nature avec une présentation fonctionnelle identique à celle des communes de 3 500 à moins de 10 000 habitants dans les conditions de l'article R. 2311-1. Lorsqu'il ne comprend aucune commune de 3 500 habitants et plus, il est voté par nature ; si l'assemblée délibérante en décide ainsi, il peut comporter une présentation fonctionnelle dans les conditions prévues au dernier alinéa du 1° du II de l'article R. 2311-1. La présentation fonctionnelle croisée n'est pas applicable à un service public intercommunal à activité unique érigé en établissement public ou faisant l'objet d'un budget annexe. Nota: Les dispositions du décret 2005-1661 du 27 décembre 2005 entrent en vigueur à compter de l'exercice 2006.</t>
    </r>
  </si>
  <si>
    <t>(c) Il n'y a pas de métropole, ni de communauté urbaine (CU) de moins de 50 000 habitants.</t>
  </si>
  <si>
    <r>
      <t xml:space="preserve">Groupements </t>
    </r>
    <r>
      <rPr>
        <vertAlign val="superscript"/>
        <sz val="10"/>
        <color indexed="12"/>
        <rFont val="Arial"/>
        <family val="2"/>
      </rPr>
      <t>(b)</t>
    </r>
  </si>
  <si>
    <r>
      <t xml:space="preserve">Nombre de groupements </t>
    </r>
    <r>
      <rPr>
        <i/>
        <vertAlign val="superscript"/>
        <sz val="10"/>
        <rFont val="Arial"/>
        <family val="2"/>
      </rPr>
      <t>(a)</t>
    </r>
  </si>
  <si>
    <t>(a) Il s'agit, plus précisément, du nombre de budgets principaux d'EPCI à fiscalité propre. Bien qu'elle ne soit pas « stricto sensu » un EPCI, la métropole de Lyon est comptabilisée comme un budget intercommunal à fiscalité propre.</t>
  </si>
  <si>
    <t>(b) Il s'agit des groupements des 5 départements d'outre-mer (y compris Mayotte).</t>
  </si>
  <si>
    <t xml:space="preserve">(a) Il s'agit, plus précisément, du nombre de budgets principaux d'EPCI à fiscalité propre. </t>
  </si>
  <si>
    <r>
      <t xml:space="preserve">Groupements </t>
    </r>
    <r>
      <rPr>
        <vertAlign val="superscript"/>
        <sz val="10"/>
        <color indexed="12"/>
        <rFont val="Arial"/>
        <family val="2"/>
      </rPr>
      <t>(a)</t>
    </r>
  </si>
  <si>
    <t>par strate</t>
  </si>
  <si>
    <t xml:space="preserve"> communes</t>
  </si>
  <si>
    <t>moyen de</t>
  </si>
  <si>
    <t>Strate par taille de population de groupement (Strate intercommunale)</t>
  </si>
  <si>
    <t>de groupement</t>
  </si>
  <si>
    <t>par groupement</t>
  </si>
  <si>
    <t xml:space="preserve"> communes </t>
  </si>
  <si>
    <t>(a) Il s'agit, plus précisément, du nombre de budgets principaux d'EPCI à fiscalité propre présents dans le fichier des comptes de gestion. Bien qu'elle ne soit pas « stricto sensu » un EPCI puisqu'elle est une collectivité territoriale à part entière avec un statut particulier, au sens de l'article 72 de la Constitution,</t>
  </si>
  <si>
    <t>Définitions des grandeurs comptables à partir de la nomenclature M14 et M57 :</t>
  </si>
  <si>
    <t>Le régime fiscal :</t>
  </si>
  <si>
    <r>
      <rPr>
        <b/>
        <u/>
        <sz val="10"/>
        <color rgb="FF0000FF"/>
        <rFont val="Arial"/>
        <family val="2"/>
      </rPr>
      <t xml:space="preserve">France entière </t>
    </r>
    <r>
      <rPr>
        <b/>
        <sz val="10"/>
        <color rgb="FF0000FF"/>
        <rFont val="Arial"/>
        <family val="2"/>
      </rPr>
      <t>:</t>
    </r>
    <r>
      <rPr>
        <sz val="10"/>
        <rFont val="Arial"/>
        <family val="2"/>
      </rPr>
      <t xml:space="preserve"> ensemble constitué de la France métropolitaine et des départements d'Outre-mer y compris Mayotte.</t>
    </r>
  </si>
  <si>
    <r>
      <rPr>
        <b/>
        <u/>
        <sz val="10"/>
        <color rgb="FF0000FF"/>
        <rFont val="Arial"/>
        <family val="2"/>
      </rPr>
      <t>Métropole </t>
    </r>
    <r>
      <rPr>
        <b/>
        <sz val="10"/>
        <color rgb="FF0000FF"/>
        <rFont val="Arial"/>
        <family val="2"/>
      </rPr>
      <t>:</t>
    </r>
    <r>
      <rPr>
        <b/>
        <sz val="10"/>
        <color rgb="FF000000"/>
        <rFont val="Arial"/>
        <family val="2"/>
      </rPr>
      <t xml:space="preserve"> </t>
    </r>
    <r>
      <rPr>
        <sz val="10"/>
        <color rgb="FF000000"/>
        <rFont val="Arial"/>
        <family val="2"/>
      </rPr>
      <t>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t>
    </r>
    <r>
      <rPr>
        <vertAlign val="superscript"/>
        <sz val="10"/>
        <color rgb="FF000000"/>
        <rFont val="Arial"/>
        <family val="2"/>
      </rPr>
      <t>er</t>
    </r>
    <r>
      <rPr>
        <sz val="10"/>
        <color rgb="FF000000"/>
        <rFont val="Arial"/>
        <family val="2"/>
      </rPr>
      <t xml:space="preserve">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A noter que la loi n° 2017-257 du 28 février 2017 relative au statut de Paris et à l’aménagement métropolitain ouvre la possibilité à 7 nouveaux EPCI de se transformer en métropoles à l’avenir.</t>
    </r>
  </si>
  <si>
    <r>
      <rPr>
        <b/>
        <u/>
        <sz val="10"/>
        <color rgb="FF0000FF"/>
        <rFont val="Arial"/>
        <family val="2"/>
      </rPr>
      <t xml:space="preserve">Communauté d’agglomération (CA) </t>
    </r>
    <r>
      <rPr>
        <b/>
        <sz val="10"/>
        <color rgb="FF0000FF"/>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</si>
  <si>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T 2.4</t>
  </si>
  <si>
    <t>T 2.5</t>
  </si>
  <si>
    <t>T 2.6</t>
  </si>
  <si>
    <t>T 2.7</t>
  </si>
  <si>
    <t>T 2.8</t>
  </si>
  <si>
    <t>T 2.9</t>
  </si>
  <si>
    <t>T 3.1</t>
  </si>
  <si>
    <t>T 3.2</t>
  </si>
  <si>
    <t>Présentation fonctionnelle des comptes des métropoles et communautés urbaines par strate de population des groupements : dépenses d'investissement</t>
  </si>
  <si>
    <t>Présentation fonctionnelle des comptes des métropoles et communautés urbaines par strate de population des groupements : dépenses de fonctionnement</t>
  </si>
  <si>
    <t>Présentation fonctionnelle des comptes des métropoles et communautés urbaines par strate de population des groupements : dépenses totales</t>
  </si>
  <si>
    <t>Présentation fonctionnelle des comptes des communautés d'agglomération par strate de population des groupements : dépenses de fonctionnement</t>
  </si>
  <si>
    <t>Présentation fonctionnelle des comptes des communautés d'agglomération par strate de population des groupements : dépenses d'investissement</t>
  </si>
  <si>
    <t>Présentation fonctionnelle des comptes des communautés d'agglomération par strate de population des groupements : dépenses totales</t>
  </si>
  <si>
    <r>
      <t>Groupements à fiscalité propre selon l'appartenance à une région</t>
    </r>
    <r>
      <rPr>
        <b/>
        <i/>
        <sz val="11"/>
        <rFont val="Arial"/>
        <family val="2"/>
      </rPr>
      <t xml:space="preserve"> :</t>
    </r>
  </si>
  <si>
    <r>
      <t>Groupements selon l'appartenance à une région</t>
    </r>
    <r>
      <rPr>
        <b/>
        <i/>
        <sz val="11"/>
        <rFont val="Arial"/>
        <family val="2"/>
      </rPr>
      <t xml:space="preserve"> :</t>
    </r>
  </si>
  <si>
    <t>T 5.7</t>
  </si>
  <si>
    <t>T 5.8</t>
  </si>
  <si>
    <t>T 5.9</t>
  </si>
  <si>
    <t>(a)  Pour une définition des groupements de « montagne » voir la fiche méthodologique ci-dessous ou l'annexe 2 : Zonage ou classifications utilisés.</t>
  </si>
  <si>
    <r>
      <rPr>
        <b/>
        <sz val="11"/>
        <color theme="1"/>
        <rFont val="Arial"/>
        <family val="2"/>
      </rPr>
      <t>R1 :</t>
    </r>
    <r>
      <rPr>
        <sz val="11"/>
        <color theme="1"/>
        <rFont val="Arial"/>
        <family val="2"/>
      </rPr>
      <t xml:space="preserve"> Dépenses réelles de fonctionnement (DRF)  /  habitant</t>
    </r>
  </si>
  <si>
    <r>
      <rPr>
        <b/>
        <sz val="11"/>
        <color theme="1"/>
        <rFont val="Arial"/>
        <family val="2"/>
      </rPr>
      <t>R2 :</t>
    </r>
    <r>
      <rPr>
        <sz val="11"/>
        <color theme="1"/>
        <rFont val="Arial"/>
        <family val="2"/>
      </rPr>
      <t xml:space="preserve"> Produit des impositions directes hors fiscalité reversée / habitant </t>
    </r>
  </si>
  <si>
    <r>
      <rPr>
        <b/>
        <sz val="11"/>
        <color theme="1"/>
        <rFont val="Arial"/>
        <family val="2"/>
      </rPr>
      <t>R2 bis :</t>
    </r>
    <r>
      <rPr>
        <sz val="11"/>
        <color theme="1"/>
        <rFont val="Arial"/>
        <family val="2"/>
      </rPr>
      <t xml:space="preserve"> Produit des impositions directes y compris fiscalité reversée / habitant </t>
    </r>
  </si>
  <si>
    <r>
      <rPr>
        <b/>
        <sz val="11"/>
        <color theme="1"/>
        <rFont val="Arial"/>
        <family val="2"/>
      </rPr>
      <t>R3 :</t>
    </r>
    <r>
      <rPr>
        <sz val="11"/>
        <color theme="1"/>
        <rFont val="Arial"/>
        <family val="2"/>
      </rPr>
      <t xml:space="preserve"> Recettes réelles de fonctionnement (RRF) / habitant </t>
    </r>
  </si>
  <si>
    <r>
      <rPr>
        <b/>
        <sz val="11"/>
        <color theme="1"/>
        <rFont val="Arial"/>
        <family val="2"/>
      </rPr>
      <t>R5 :</t>
    </r>
    <r>
      <rPr>
        <sz val="11"/>
        <color theme="1"/>
        <rFont val="Arial"/>
        <family val="2"/>
      </rPr>
      <t xml:space="preserve"> Dette / habitant </t>
    </r>
  </si>
  <si>
    <r>
      <rPr>
        <b/>
        <sz val="11"/>
        <color theme="1"/>
        <rFont val="Arial"/>
        <family val="2"/>
      </rPr>
      <t>R6 :</t>
    </r>
    <r>
      <rPr>
        <sz val="11"/>
        <color theme="1"/>
        <rFont val="Arial"/>
        <family val="2"/>
      </rPr>
      <t xml:space="preserve"> DGF / habitant </t>
    </r>
  </si>
  <si>
    <r>
      <t xml:space="preserve">T 5.3 -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totales</t>
    </r>
  </si>
  <si>
    <t>(b) Il n'y a pas de communautés de communes de plus de 300 000 habitants.</t>
  </si>
  <si>
    <t>qui exerce à la fois les compétences dévolues aux conseils départementaux et celles dévolues aux métropoles, la métropole de Lyon est comptabilisée comme un budget d'établissement public de coopération intercommunale à fiscalité propre (EPCIFP).</t>
  </si>
  <si>
    <r>
      <t xml:space="preserve"> Total </t>
    </r>
    <r>
      <rPr>
        <vertAlign val="superscript"/>
        <sz val="10"/>
        <rFont val="Arial"/>
        <family val="2"/>
      </rPr>
      <t>(b)</t>
    </r>
  </si>
  <si>
    <r>
      <t xml:space="preserve"> Total </t>
    </r>
    <r>
      <rPr>
        <vertAlign val="superscript"/>
        <sz val="10"/>
        <rFont val="Arial"/>
        <family val="2"/>
      </rPr>
      <t>(a)</t>
    </r>
  </si>
  <si>
    <t>Champ : Groupements à fiscalté propre y compris la métropole de Lyon, la métropole du Grand Paris et ses établissement publics territotiaux; France entière (France métropolitaine et DOM).</t>
  </si>
  <si>
    <t>(b) y compris la métropole de Lyon, la métropole du Grand Paris et ses établissements publics territoriaux (EPT).</t>
  </si>
  <si>
    <t>(a) Pour une définition des groupements de « montagne » voir la fiche méthodologique ci-dessous ou l'annexe 2 : Zonages et classifications utilisés.</t>
  </si>
  <si>
    <t>(a) Pour une définition des groupements de « montagne » voir l'encadré méthodologique ci-dessous ou l'annexe 2 : Zonages et classifications utilisés.</t>
  </si>
  <si>
    <t>(a)  Pour une définition des groupements de « montagne » voir la fiche méthodologique ci-dessous ou l'annexe 2 : Zonages et classifications utilisés.</t>
  </si>
  <si>
    <t>Somme des dépenses réelles de fonctionnement et des dépenses réelles d'investissement (y compris les remboursements).</t>
  </si>
  <si>
    <t>Part relative des impôts et taxes dans le total des recettes réelles de fonctionnement.</t>
  </si>
  <si>
    <t>L'annuité de la dette est calculée hors gestion active de la dette.</t>
  </si>
  <si>
    <r>
      <rPr>
        <b/>
        <sz val="10"/>
        <color rgb="FF0000FF"/>
        <rFont val="Arial"/>
        <family val="2"/>
      </rPr>
      <t xml:space="preserve">Population totale </t>
    </r>
    <r>
      <rPr>
        <sz val="10"/>
        <rFont val="Arial"/>
        <family val="2"/>
      </rPr>
      <t xml:space="preserve">: Dans le recensement de la population, la «population totale» est égale à la  «population municipale» augmentée de la «population comptée à part», c’est-à-dire les personnes recensées sur d’autres communes mais qui ont conservé un lien avec une résidence sur la commune (par exemple les étudiants). La somme de toutes les populations totales dépasse donc la population réelle, du fait des personnes comptées à part, comptées une fois dans leur commune de résidence et une fois dans leur commune de rattachement occasionnel. </t>
    </r>
  </si>
  <si>
    <t xml:space="preserve">Les EPCI classés en «zone de montagne» : </t>
  </si>
  <si>
    <r>
      <t xml:space="preserve">Métropole de Lyon </t>
    </r>
    <r>
      <rPr>
        <b/>
        <sz val="10"/>
        <color rgb="FF0000FF"/>
        <rFont val="Arial"/>
        <family val="2"/>
      </rPr>
      <t>:</t>
    </r>
    <r>
      <rPr>
        <b/>
        <u/>
        <sz val="10"/>
        <color rgb="FF0000FF"/>
        <rFont val="Arial"/>
        <family val="2"/>
      </rPr>
      <t xml:space="preserve"> </t>
    </r>
  </si>
  <si>
    <t>Communauté urbaine (CU) :</t>
  </si>
  <si>
    <t xml:space="preserve">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</si>
  <si>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</si>
  <si>
    <r>
      <rPr>
        <b/>
        <u/>
        <sz val="10"/>
        <color rgb="FF0000FF"/>
        <rFont val="Arial"/>
        <family val="2"/>
      </rPr>
      <t>Communauté de communes (CC) :</t>
    </r>
    <r>
      <rPr>
        <sz val="10"/>
        <rFont val="Arial"/>
        <family val="2"/>
      </rPr>
      <t xml:space="preserve"> </t>
    </r>
  </si>
  <si>
    <t xml:space="preserve"> 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t>
  </si>
  <si>
    <t>Le régime de fiscalité additionnelle  sur les quatre taxes (FA) :</t>
  </si>
  <si>
    <t xml:space="preserve"> Le régime à fiscalité professionnelle unique (FPU) :</t>
  </si>
  <si>
    <t>CU : communauté urbaine, CA : communauté d'agglomération, CC à FPU : communauté de communes à fiscalité professionnelle unique, CC à FA : communauté de communes à fiscalité additionnelle.</t>
  </si>
  <si>
    <t>https://www.collectivites-locales.gouv.fr/etudes-et-statistiques-locales</t>
  </si>
  <si>
    <t>de 10 000</t>
  </si>
  <si>
    <t xml:space="preserve">Impôts et taxes </t>
  </si>
  <si>
    <t xml:space="preserve">- Impôts locaux </t>
  </si>
  <si>
    <t xml:space="preserve">Concours de l'État </t>
  </si>
  <si>
    <r>
      <t>- DGF</t>
    </r>
    <r>
      <rPr>
        <vertAlign val="superscript"/>
        <sz val="11"/>
        <rFont val="Arial"/>
        <family val="2"/>
      </rPr>
      <t xml:space="preserve"> </t>
    </r>
  </si>
  <si>
    <r>
      <t xml:space="preserve">Taux d'épargne brute </t>
    </r>
    <r>
      <rPr>
        <vertAlign val="superscript"/>
        <sz val="11"/>
        <rFont val="Arial"/>
        <family val="2"/>
      </rPr>
      <t>(b)</t>
    </r>
    <r>
      <rPr>
        <sz val="11"/>
        <rFont val="Arial"/>
        <family val="2"/>
      </rPr>
      <t xml:space="preserve"> = (3) / (2) </t>
    </r>
    <r>
      <rPr>
        <vertAlign val="superscript"/>
        <sz val="11"/>
        <rFont val="Arial"/>
        <family val="2"/>
      </rPr>
      <t xml:space="preserve"> </t>
    </r>
  </si>
  <si>
    <r>
      <t xml:space="preserve">Taux d'épargne nette </t>
    </r>
    <r>
      <rPr>
        <vertAlign val="superscript"/>
        <sz val="11"/>
        <rFont val="Arial"/>
        <family val="2"/>
      </rPr>
      <t>(b)</t>
    </r>
    <r>
      <rPr>
        <sz val="11"/>
        <rFont val="Arial"/>
        <family val="2"/>
      </rPr>
      <t xml:space="preserve"> = [(3)-(8)] / (2)  </t>
    </r>
  </si>
  <si>
    <r>
      <t xml:space="preserve">Taux d'endettement </t>
    </r>
    <r>
      <rPr>
        <vertAlign val="superscript"/>
        <sz val="11"/>
        <rFont val="Arial"/>
        <family val="2"/>
      </rPr>
      <t>(b)</t>
    </r>
    <r>
      <rPr>
        <sz val="11"/>
        <rFont val="Arial"/>
        <family val="2"/>
      </rPr>
      <t xml:space="preserve"> = (12) / (2) </t>
    </r>
  </si>
  <si>
    <t>(c) écarts en nombre d'années.</t>
  </si>
  <si>
    <t>Les EPCI concernés sont les groupements à fiscalité propre y compris la MGP de Paris et ses EPT et y compris la métropole de Lyon.</t>
  </si>
  <si>
    <t>(a) Y compris la métropole de Lyon, la métropole du Grand Paris et ses établissements publics territoriaux (EPT).</t>
  </si>
  <si>
    <r>
      <t>- à une CU ou métropole</t>
    </r>
    <r>
      <rPr>
        <vertAlign val="superscript"/>
        <sz val="11"/>
        <rFont val="Arial"/>
        <family val="2"/>
      </rPr>
      <t>(b)</t>
    </r>
  </si>
  <si>
    <t>(b) Y compris la métropole de Lyon, la métropole du Grand Paris et ses établissements publics territoriaux (EPT).</t>
  </si>
  <si>
    <r>
      <rPr>
        <b/>
        <sz val="11"/>
        <rFont val="Arial"/>
        <family val="2"/>
      </rPr>
      <t xml:space="preserve">R7 </t>
    </r>
    <r>
      <rPr>
        <sz val="11"/>
        <rFont val="Arial"/>
        <family val="2"/>
      </rPr>
      <t xml:space="preserve">: Dépenses de personnel / dépenses réelles de fonctionnement </t>
    </r>
    <r>
      <rPr>
        <vertAlign val="superscript"/>
        <sz val="11"/>
        <rFont val="Arial"/>
        <family val="2"/>
      </rPr>
      <t>(b)</t>
    </r>
  </si>
  <si>
    <r>
      <rPr>
        <b/>
        <sz val="11"/>
        <rFont val="Arial"/>
        <family val="2"/>
      </rPr>
      <t>R9</t>
    </r>
    <r>
      <rPr>
        <sz val="11"/>
        <rFont val="Arial"/>
        <family val="2"/>
      </rPr>
      <t xml:space="preserve"> : Marge d'autofinancement courant (MAC)=(DRF+Remboursement de dette) / RRF </t>
    </r>
    <r>
      <rPr>
        <vertAlign val="superscript"/>
        <sz val="11"/>
        <rFont val="Arial"/>
        <family val="2"/>
      </rPr>
      <t>(b)</t>
    </r>
  </si>
  <si>
    <t>Champ : Groupements à fiscalité propre y compris la métropole de Lyon, la métropole du Grand Paris et ses établissement publics territotiaux; France entière (France métropolitaine et DOM).</t>
  </si>
  <si>
    <t>Groupements de 100 000 habitants et plus (y c. la métropole de Lyon)</t>
  </si>
  <si>
    <t>(b) Y compris la métropole de Lyon .</t>
  </si>
  <si>
    <t>(a) Y compris la métropole de Lyon.</t>
  </si>
  <si>
    <r>
      <rPr>
        <sz val="10"/>
        <color rgb="FF0000FF"/>
        <rFont val="Arial"/>
        <family val="2"/>
      </rPr>
      <t xml:space="preserve">• </t>
    </r>
    <r>
      <rPr>
        <u/>
        <sz val="10"/>
        <color rgb="FF0000FF"/>
        <rFont val="Arial"/>
        <family val="2"/>
      </rPr>
      <t>Ratio 10</t>
    </r>
    <r>
      <rPr>
        <sz val="10"/>
        <color rgb="FF0000FF"/>
        <rFont val="Arial"/>
        <family val="2"/>
      </rPr>
      <t xml:space="preserve"> = dépenses d’équipement "brutes"/ RRF = taux d’équipement : </t>
    </r>
    <r>
      <rPr>
        <sz val="10"/>
        <rFont val="Arial"/>
        <family val="2"/>
      </rPr>
      <t>effort d’équipement de la collectivité au regard de ses ressources. À relativiser sur une année donnée car les programmes d’équipement se jouent souvent sur plusieurs années. Voir le ratio 4 pour la définition des dépenses d'équipement "brutes".</t>
    </r>
  </si>
  <si>
    <t>Collection</t>
  </si>
  <si>
    <t>Statistiques et finances locales (tableaux)</t>
  </si>
  <si>
    <t>ont été élaborés au Département des études et des statistiques locales (DESL)</t>
  </si>
  <si>
    <t>de la Direction générale des collectivités locales (DGCL)</t>
  </si>
  <si>
    <t>par Guillaume LEFORESTIER</t>
  </si>
  <si>
    <t xml:space="preserve">         Les Finances des</t>
  </si>
  <si>
    <t xml:space="preserve">         Groupements de</t>
  </si>
  <si>
    <t xml:space="preserve">         communes à</t>
  </si>
  <si>
    <t xml:space="preserve">         fiscalité propre</t>
  </si>
  <si>
    <t xml:space="preserve">Moins de 15 000 habitants </t>
  </si>
  <si>
    <t>De 15 000 à moins de 30 000 habitants</t>
  </si>
  <si>
    <t>De 30 000 à moins de 50 000 habitants</t>
  </si>
  <si>
    <t>de 15 000</t>
  </si>
  <si>
    <t>De 15 000</t>
  </si>
  <si>
    <t>30 000 hab.</t>
  </si>
  <si>
    <t>De 30 000</t>
  </si>
  <si>
    <t xml:space="preserve">  - dont Guadeloupe</t>
  </si>
  <si>
    <t xml:space="preserve">  - dont Martinique</t>
  </si>
  <si>
    <t xml:space="preserve">  - dont Guyane</t>
  </si>
  <si>
    <t xml:space="preserve">  - dont Réunion</t>
  </si>
  <si>
    <t xml:space="preserve">  - dont Mayotte</t>
  </si>
  <si>
    <r>
      <t xml:space="preserve">Outre-Mer </t>
    </r>
    <r>
      <rPr>
        <b/>
        <i/>
        <vertAlign val="superscript"/>
        <sz val="10"/>
        <rFont val="Arial"/>
        <family val="2"/>
      </rPr>
      <t>(b)</t>
    </r>
    <r>
      <rPr>
        <b/>
        <i/>
        <sz val="10"/>
        <rFont val="Arial"/>
        <family val="2"/>
      </rPr>
      <t xml:space="preserve"> :</t>
    </r>
  </si>
  <si>
    <r>
      <t xml:space="preserve">Outre-Mer </t>
    </r>
    <r>
      <rPr>
        <b/>
        <i/>
        <vertAlign val="superscript"/>
        <sz val="10"/>
        <rFont val="Arial"/>
        <family val="2"/>
      </rPr>
      <t>(a)</t>
    </r>
    <r>
      <rPr>
        <b/>
        <i/>
        <sz val="10"/>
        <rFont val="Arial"/>
        <family val="2"/>
      </rPr>
      <t xml:space="preserve"> :</t>
    </r>
  </si>
  <si>
    <r>
      <t xml:space="preserve">Outre-Mer </t>
    </r>
    <r>
      <rPr>
        <b/>
        <i/>
        <vertAlign val="superscript"/>
        <sz val="10"/>
        <rFont val="Arial"/>
        <family val="2"/>
      </rPr>
      <t xml:space="preserve">(a) </t>
    </r>
    <r>
      <rPr>
        <b/>
        <i/>
        <sz val="10"/>
        <rFont val="Arial"/>
        <family val="2"/>
      </rPr>
      <t>:</t>
    </r>
  </si>
  <si>
    <t>- Péréquation et compensations fiscales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</si>
  <si>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RRF (Taux d'équipement)</t>
    </r>
  </si>
  <si>
    <r>
      <rPr>
        <b/>
        <sz val="11"/>
        <color theme="1"/>
        <rFont val="Arial"/>
        <family val="2"/>
      </rPr>
      <t>R4</t>
    </r>
    <r>
      <rPr>
        <sz val="11"/>
        <color theme="1"/>
        <rFont val="Arial"/>
        <family val="2"/>
      </rPr>
      <t xml:space="preserve"> : Dépenses d'équipement </t>
    </r>
    <r>
      <rPr>
        <sz val="11"/>
        <color theme="1"/>
        <rFont val="Calibri"/>
        <family val="2"/>
      </rPr>
      <t>«</t>
    </r>
    <r>
      <rPr>
        <sz val="11"/>
        <color theme="1"/>
        <rFont val="Arial"/>
        <family val="2"/>
      </rPr>
      <t>brutes</t>
    </r>
    <r>
      <rPr>
        <sz val="11"/>
        <color theme="1"/>
        <rFont val="Calibri"/>
        <family val="2"/>
      </rPr>
      <t>»</t>
    </r>
    <r>
      <rPr>
        <sz val="11"/>
        <color theme="1"/>
        <rFont val="Arial"/>
        <family val="2"/>
      </rPr>
      <t xml:space="preserve"> / habitant</t>
    </r>
  </si>
  <si>
    <r>
      <rPr>
        <b/>
        <sz val="11"/>
        <rFont val="Arial"/>
        <family val="2"/>
      </rPr>
      <t>R4</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habitant</t>
    </r>
  </si>
  <si>
    <r>
      <rPr>
        <b/>
        <sz val="11"/>
        <rFont val="Arial"/>
        <family val="2"/>
      </rPr>
      <t>R10</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xml:space="preserve">/ RRF (Taux d'équipement) </t>
    </r>
    <r>
      <rPr>
        <vertAlign val="superscript"/>
        <sz val="11"/>
        <rFont val="Arial"/>
        <family val="2"/>
      </rPr>
      <t>(b)</t>
    </r>
  </si>
  <si>
    <t>de 30 000 hab.</t>
  </si>
  <si>
    <t>(a) Cette strate de taille de groupement est délimitée à 30 000 habitants, seuil plus pertinent pour les communautés de communes.</t>
  </si>
  <si>
    <t>(b) Cette strate de taille de groupement est délimitée à 30 000 habitants, seuil plus pertinent pour les communautés de communes.</t>
  </si>
  <si>
    <t>En M14 et M57</t>
  </si>
  <si>
    <t>débit des comptes 13, 20, 21, 23, 26, 27, 102, 454, 456 (455 en M57), 458, 481 excepté les comptes 139, 269, 279, 1027, 2768, 10229</t>
  </si>
  <si>
    <t>- dont Guadeloupe</t>
  </si>
  <si>
    <t>- dont Martinique</t>
  </si>
  <si>
    <t>- dont Guyane</t>
  </si>
  <si>
    <t>- dont Réunion</t>
  </si>
  <si>
    <t>- dont Mayotte</t>
  </si>
  <si>
    <t>En M14 et M57 :</t>
  </si>
  <si>
    <t>moins crédit des comptes 236, 237, 238 et augmenté des remboursements de dettes, soit le débit du compte 16 excepté les comptes 169, 1645 et 1688</t>
  </si>
  <si>
    <t>Concours et dotations de l'Etat : en M14, crédit net des comptes, 741, 742, 744, 745, 746, 7483; en M57, crédit net des comptes 741, 742, 743, 744, 745, 746, 7483</t>
  </si>
  <si>
    <t>Dotation globale de fonctionnement : en M14 et M57, crédit net du compte, 741</t>
  </si>
  <si>
    <t>Ventes de produits, prestations de services, marchandises : en M14 et M57, crédit net du compte 70.</t>
  </si>
  <si>
    <t>Dépenses réelles d'investissement : débit des comptes 13, 20, 21, 23, 26, 27, 102, 454, 456 (455 en M57), 458, 481 excepté les comptes 139, 269, 279, 1027, 2768, 10229</t>
  </si>
  <si>
    <t>diminué des crédits des comptes 236 (en M57), 237, 238 et augmenté des remboursements de dettes, soit le débit du compte 16 excepté les comptes 169, 1645 et 1688</t>
  </si>
  <si>
    <t xml:space="preserve">diminué des crédits des comptes 236 (en M57), 237, 238 </t>
  </si>
  <si>
    <t>Dépenses pour compte de tiers : débit des comptes 454, 456 (455 en M57) et 458</t>
  </si>
  <si>
    <t>Travaux en régie : crédit du compte 72 (en opération budgétaire)</t>
  </si>
  <si>
    <t>Les emprunts réalisés et les remboursements de dettes sont calculés hors gestion active de la dette.</t>
  </si>
  <si>
    <t>Les recettes réelles d'investissement : crédit des comptes 13, 20, 21, 26, 27, 102, 231, 232, 454, 456 (455 en M57), 458 excepté les comptes 139, 269, 279, 1027, 2768, 10229</t>
  </si>
  <si>
    <t>T 4.5.a – Recettes réelles d'investissement (y compris emprunts) / population</t>
  </si>
  <si>
    <t>Les recettes réelles d'investissement : crédit des comptes 13, 20, 21, 26, 27, 102, 231, 232, 454, 456 (455 en M57), 458 excepté les comptes,139, 269, 279, 1027, 2768, 10229</t>
  </si>
  <si>
    <t>Les recettes réelles d'investissement : crédit des comptes 13, 20, 21, 26, 27, 102, 231, 232, 454, 456 (455 en M57), 458 excepté les comptes 139, 269,279, 1027, 2768, 10229</t>
  </si>
  <si>
    <t>Dotations et subventions d'équipement :  crédit des comptes 13, 102 excepté les comptes 139, 1027, 10222, 10229</t>
  </si>
  <si>
    <t>FCTVA :  recette du compte 10222</t>
  </si>
  <si>
    <t>Les recettes réelles d'investissement : en M14 et M57, crédit des comptes 13, 20, 21, 26, 27, 102, 231, 232, 454, 456 (455 en M57), 458 excepté les comptes 139, 269, 279, 1027, 2768, 10229</t>
  </si>
  <si>
    <t xml:space="preserve">Autres recettes : ce sont les recettes réelles d'investissement hors emprunts moins les dotations et subventions d'équipement et moins le fonds de compensation pour la TVA. </t>
  </si>
  <si>
    <t>Encours de la dette : solde créditeur du compte 16 excepté les comptes 1688 et 169</t>
  </si>
  <si>
    <t>Les remboursements de dettes sont calculés hors gestion active de la dette.</t>
  </si>
  <si>
    <t>Rapport entre les charges courantes augmentées des remboursements de la dette et les recettes courantes.</t>
  </si>
  <si>
    <t>Un ratio supérieur à 100 exprime que les charges courantes et de remboursement ne sont pas totalement financées par les recettes courantes.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</si>
  <si>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xml:space="preserve"> / RRF (Taux d'équipement)</t>
    </r>
  </si>
  <si>
    <r>
      <rPr>
        <b/>
        <sz val="10"/>
        <color theme="1"/>
        <rFont val="Arial"/>
        <family val="2"/>
      </rPr>
      <t>R10</t>
    </r>
    <r>
      <rPr>
        <sz val="10"/>
        <color theme="1"/>
        <rFont val="Arial"/>
        <family val="2"/>
      </rPr>
      <t xml:space="preserve"> : Dépenses d'équipement «brutes» / RRF (Taux d'équipement)</t>
    </r>
  </si>
  <si>
    <r>
      <rPr>
        <b/>
        <sz val="11"/>
        <color theme="1"/>
        <rFont val="Arial"/>
        <family val="2"/>
      </rPr>
      <t>R4</t>
    </r>
    <r>
      <rPr>
        <sz val="11"/>
        <color theme="1"/>
        <rFont val="Arial"/>
        <family val="2"/>
      </rPr>
      <t xml:space="preserve"> : Dépenses d'équipement «brutes» / habitant</t>
    </r>
  </si>
  <si>
    <r>
      <rPr>
        <b/>
        <sz val="11"/>
        <color theme="1"/>
        <rFont val="Arial"/>
        <family val="2"/>
      </rPr>
      <t>R4 :</t>
    </r>
    <r>
      <rPr>
        <sz val="11"/>
        <color theme="1"/>
        <rFont val="Arial"/>
        <family val="2"/>
      </rPr>
      <t xml:space="preserve"> Dépenses d'équipement «brutes» / habitant</t>
    </r>
  </si>
  <si>
    <r>
      <rPr>
        <b/>
        <sz val="11"/>
        <color theme="1"/>
        <rFont val="Arial"/>
        <family val="2"/>
      </rPr>
      <t>R4 :</t>
    </r>
    <r>
      <rPr>
        <sz val="11"/>
        <color theme="1"/>
        <rFont val="Arial"/>
        <family val="2"/>
      </rPr>
      <t xml:space="preserve"> Dépenses d'équipement «brutes» / habitant </t>
    </r>
  </si>
  <si>
    <t>de 30 000 à moins</t>
  </si>
  <si>
    <r>
      <t xml:space="preserve">Achats et charges externes : </t>
    </r>
    <r>
      <rPr>
        <sz val="10"/>
        <rFont val="Arial"/>
        <family val="2"/>
      </rPr>
      <t>en M14 et M57</t>
    </r>
    <r>
      <rPr>
        <b/>
        <sz val="10"/>
        <color indexed="12"/>
        <rFont val="Arial"/>
        <family val="2"/>
      </rPr>
      <t xml:space="preserve">, </t>
    </r>
    <r>
      <rPr>
        <sz val="10"/>
        <rFont val="Arial"/>
        <family val="2"/>
      </rPr>
      <t>débit net des comptes 60, 61, 62, excepté les comptes 621, 6031.</t>
    </r>
  </si>
  <si>
    <r>
      <t xml:space="preserve">Frais de personnel : </t>
    </r>
    <r>
      <rPr>
        <sz val="10"/>
        <rFont val="Arial"/>
        <family val="2"/>
      </rPr>
      <t>en M14 et M57</t>
    </r>
    <r>
      <rPr>
        <b/>
        <sz val="10"/>
        <color indexed="12"/>
        <rFont val="Arial"/>
        <family val="2"/>
      </rPr>
      <t xml:space="preserve">, </t>
    </r>
    <r>
      <rPr>
        <sz val="10"/>
        <rFont val="Arial"/>
        <family val="2"/>
      </rPr>
      <t>débit net des comptes 621, 631, 633, 64.</t>
    </r>
  </si>
  <si>
    <t>En M57, débit net des comptes 651, 652, 655, 656, 657.</t>
  </si>
  <si>
    <r>
      <t xml:space="preserve">Charges financières : </t>
    </r>
    <r>
      <rPr>
        <sz val="10"/>
        <rFont val="Arial"/>
        <family val="2"/>
      </rPr>
      <t>en M14 et M57</t>
    </r>
    <r>
      <rPr>
        <b/>
        <sz val="10"/>
        <color indexed="12"/>
        <rFont val="Arial"/>
        <family val="2"/>
      </rPr>
      <t xml:space="preserve">, </t>
    </r>
    <r>
      <rPr>
        <sz val="10"/>
        <rFont val="Arial"/>
        <family val="2"/>
      </rPr>
      <t>débit net du compte 66.</t>
    </r>
  </si>
  <si>
    <r>
      <t>Ventes de produits, prestations de services, marchandises :</t>
    </r>
    <r>
      <rPr>
        <sz val="10"/>
        <rFont val="Arial"/>
        <family val="2"/>
      </rPr>
      <t xml:space="preserve"> en M14 et M57, crédit net du compte 70.</t>
    </r>
  </si>
  <si>
    <r>
      <t xml:space="preserve">Concours et dotations de l'Etat : </t>
    </r>
    <r>
      <rPr>
        <sz val="10"/>
        <rFont val="Arial"/>
        <family val="2"/>
      </rPr>
      <t>en M14,</t>
    </r>
    <r>
      <rPr>
        <b/>
        <sz val="10"/>
        <color indexed="12"/>
        <rFont val="Arial"/>
        <family val="2"/>
      </rPr>
      <t xml:space="preserve"> </t>
    </r>
    <r>
      <rPr>
        <sz val="10"/>
        <rFont val="Arial"/>
        <family val="2"/>
      </rPr>
      <t>crédit net des comptes 741, 742, 744, 745, 746, 7483. En M57, crédit net des comptes 741, 742, 743, 744, 745, 746, 7483.</t>
    </r>
  </si>
  <si>
    <r>
      <t xml:space="preserve">Dotation globale de fonctionnement : </t>
    </r>
    <r>
      <rPr>
        <sz val="10"/>
        <rFont val="Arial"/>
        <family val="2"/>
      </rPr>
      <t>en M14 et M57,</t>
    </r>
    <r>
      <rPr>
        <b/>
        <sz val="10"/>
        <color indexed="12"/>
        <rFont val="Arial"/>
        <family val="2"/>
      </rPr>
      <t xml:space="preserve"> </t>
    </r>
    <r>
      <rPr>
        <sz val="10"/>
        <rFont val="Arial"/>
        <family val="2"/>
      </rPr>
      <t>crédit net du compte 741.</t>
    </r>
  </si>
  <si>
    <r>
      <rPr>
        <b/>
        <sz val="10"/>
        <color rgb="FF0000FF"/>
        <rFont val="Arial"/>
        <family val="2"/>
      </rPr>
      <t xml:space="preserve">Dépenses réelles d'investissement : </t>
    </r>
    <r>
      <rPr>
        <sz val="10"/>
        <rFont val="Arial"/>
        <family val="2"/>
      </rPr>
      <t>en M14 et M57, débit des comptes 13, 20, 21, 23, 26, 27, 102, 454, 456 (455 en M57), 458, 481 excepté les comptes 139, 269, 279, 1027, 2768, 10229 diminuées des crédits des comptes 236, 237, 238 et augmenté des remboursements de dettes, soit le débit du compte 16 excepté les comptes 169, 1645 et 1688 - GAD</t>
    </r>
    <r>
      <rPr>
        <vertAlign val="superscript"/>
        <sz val="10"/>
        <rFont val="Arial"/>
        <family val="2"/>
      </rPr>
      <t>(a)</t>
    </r>
    <r>
      <rPr>
        <sz val="10"/>
        <rFont val="Arial"/>
        <family val="2"/>
      </rPr>
      <t>.</t>
    </r>
  </si>
  <si>
    <r>
      <t xml:space="preserve">Recettes réelles d'investissement : </t>
    </r>
    <r>
      <rPr>
        <sz val="10"/>
        <rFont val="Arial"/>
        <family val="2"/>
      </rPr>
      <t>en M14 et M57,</t>
    </r>
    <r>
      <rPr>
        <b/>
        <sz val="10"/>
        <color indexed="12"/>
        <rFont val="Arial"/>
        <family val="2"/>
      </rPr>
      <t xml:space="preserve"> </t>
    </r>
    <r>
      <rPr>
        <sz val="10"/>
        <rFont val="Arial"/>
        <family val="2"/>
      </rPr>
      <t>crédit des comptes 13, 20, 21, 26, 27, 102, 231, 232, 454, 456 (455 en M57), 458 excepté les comptes 139, 269, 279, 1027, 2768, 10229 augmenté du crédit net des comptes 103, 775 et des emprunts réalisés : crédit du compte 16 excepté les comptes 169, 1645 et 1688 - GAD</t>
    </r>
    <r>
      <rPr>
        <vertAlign val="superscript"/>
        <sz val="10"/>
        <rFont val="Arial"/>
        <family val="2"/>
      </rPr>
      <t>(a)</t>
    </r>
    <r>
      <rPr>
        <sz val="10"/>
        <rFont val="Arial"/>
        <family val="2"/>
      </rPr>
      <t>.</t>
    </r>
  </si>
  <si>
    <r>
      <t xml:space="preserve">Dotations et subventions d'équipement : </t>
    </r>
    <r>
      <rPr>
        <sz val="10"/>
        <rFont val="Arial"/>
        <family val="2"/>
      </rPr>
      <t>en M14 et M57,</t>
    </r>
    <r>
      <rPr>
        <b/>
        <sz val="10"/>
        <color indexed="12"/>
        <rFont val="Arial"/>
        <family val="2"/>
      </rPr>
      <t xml:space="preserve"> </t>
    </r>
    <r>
      <rPr>
        <sz val="10"/>
        <rFont val="Arial"/>
        <family val="2"/>
      </rPr>
      <t>crédit des comptes 13, 102 excepté les comptes 139, 1027, 10222, 10229</t>
    </r>
  </si>
  <si>
    <r>
      <t xml:space="preserve">Emprunts réalisés : </t>
    </r>
    <r>
      <rPr>
        <sz val="10"/>
        <rFont val="Arial"/>
        <family val="2"/>
      </rPr>
      <t>en M14 et M57,</t>
    </r>
    <r>
      <rPr>
        <b/>
        <sz val="10"/>
        <color indexed="12"/>
        <rFont val="Arial"/>
        <family val="2"/>
      </rPr>
      <t xml:space="preserve"> </t>
    </r>
    <r>
      <rPr>
        <sz val="10"/>
        <rFont val="Arial"/>
        <family val="2"/>
      </rPr>
      <t>crédit du compte 16 excepté les comptes 169, 1645 et 1688 - GAD</t>
    </r>
    <r>
      <rPr>
        <vertAlign val="superscript"/>
        <sz val="10"/>
        <rFont val="Arial"/>
        <family val="2"/>
      </rPr>
      <t>(a)</t>
    </r>
    <r>
      <rPr>
        <sz val="10"/>
        <rFont val="Arial"/>
        <family val="2"/>
      </rPr>
      <t>.</t>
    </r>
  </si>
  <si>
    <r>
      <t xml:space="preserve">Encours de la dette : </t>
    </r>
    <r>
      <rPr>
        <sz val="10"/>
        <rFont val="Arial"/>
        <family val="2"/>
      </rPr>
      <t>en M14 et M57,</t>
    </r>
    <r>
      <rPr>
        <b/>
        <sz val="10"/>
        <color indexed="12"/>
        <rFont val="Arial"/>
        <family val="2"/>
      </rPr>
      <t xml:space="preserve"> </t>
    </r>
    <r>
      <rPr>
        <sz val="10"/>
        <rFont val="Arial"/>
        <family val="2"/>
      </rPr>
      <t>solde créditeur du compte 16 excepté les comptes 1688 et 169.</t>
    </r>
  </si>
  <si>
    <r>
      <rPr>
        <b/>
        <sz val="10"/>
        <color rgb="FF0000FF"/>
        <rFont val="Arial"/>
        <family val="2"/>
      </rPr>
      <t>L'annuité de la dette</t>
    </r>
    <r>
      <rPr>
        <sz val="10"/>
        <rFont val="Arial"/>
        <family val="2"/>
      </rPr>
      <t xml:space="preserve"> comprend, en M14 et M57, les remboursements de dettes, soit le débit du compte 16 excepté les comptes 169, 1645 et 1688 et les charges d'intérêts des emprunts et dettes (débit net du compte 6611).</t>
    </r>
  </si>
  <si>
    <r>
      <rPr>
        <b/>
        <sz val="10"/>
        <color rgb="FF0000FF"/>
        <rFont val="Arial"/>
        <family val="2"/>
      </rPr>
      <t>Dépenses d'intervention :</t>
    </r>
    <r>
      <rPr>
        <sz val="10"/>
        <rFont val="Arial"/>
        <family val="2"/>
      </rPr>
      <t xml:space="preserve"> en M14, débit net des comptes 655 et 657.</t>
    </r>
  </si>
  <si>
    <r>
      <t xml:space="preserve">Impôts et taxes : </t>
    </r>
    <r>
      <rPr>
        <sz val="10"/>
        <rFont val="Arial"/>
        <family val="2"/>
      </rPr>
      <t>en M14, crédit net des comptes 731, 732, 733, 734, 735, 736, 737, 738, 7391, 7392, 7394, 7396, 7398 et 74752 pour les EPT de la MGP. En M57, crédit net des comptes 731, 732, 733, 734, 735, 738, 7391, 7392, 7393, 7394, 7398 .</t>
    </r>
  </si>
  <si>
    <r>
      <t>Fiscalité reversée :</t>
    </r>
    <r>
      <rPr>
        <sz val="10"/>
        <rFont val="Arial"/>
        <family val="2"/>
      </rPr>
      <t xml:space="preserve"> en M14,</t>
    </r>
    <r>
      <rPr>
        <b/>
        <sz val="10"/>
        <color indexed="12"/>
        <rFont val="Arial"/>
        <family val="2"/>
      </rPr>
      <t xml:space="preserve"> </t>
    </r>
    <r>
      <rPr>
        <sz val="10"/>
        <rFont val="Arial"/>
        <family val="2"/>
      </rPr>
      <t>crédit net des</t>
    </r>
    <r>
      <rPr>
        <b/>
        <sz val="10"/>
        <rFont val="Arial"/>
        <family val="2"/>
      </rPr>
      <t xml:space="preserve"> </t>
    </r>
    <r>
      <rPr>
        <sz val="10"/>
        <rFont val="Arial"/>
        <family val="2"/>
      </rPr>
      <t>comptes 7321, 7328, 73921, 73928 et 74752 pour les EPT de la MGP. En M57, crédit net des comptes 7321, 7328, 73921, 73928 exceptés les comptes 73214 et 739214.</t>
    </r>
  </si>
  <si>
    <r>
      <t xml:space="preserve">Impôts locaux : </t>
    </r>
    <r>
      <rPr>
        <sz val="10"/>
        <rFont val="Arial"/>
        <family val="2"/>
      </rPr>
      <t>en M14, crédit net des comptes 731, 732, 7391, 7392 et 74752 pour les EPT de la MGP. En M57, crédit net des comptes 7311, 732, 7392, 73911.</t>
    </r>
  </si>
  <si>
    <t>(a) Gestion active de la dette : GAD = min(débit compte 16449; crédit compte 16449) + min(débit compte 166; crédit compte 166).</t>
  </si>
  <si>
    <t>Nombre d'habitants par groupement</t>
  </si>
  <si>
    <t>Lecture: il y a 53 budgets principaux de groupements à fiscalité propre de moins de 15 000 habitants en région Auvergne - Rhône-Alpes</t>
  </si>
  <si>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Parmi les EPCI à fiscalité propre, on distingue les EPCI à fiscalité professionnelle unique (FPU) (les métropoles, la plupart des communautés urbaines, les communautés d’agglomération) et les EPCI à fiscalité additionnelle (la plupart des communautés de communes appliquent, en principe, la fiscalité additionnelle mais peuvent opter pour la FPU).</t>
  </si>
  <si>
    <t>Délai de désendettement = (12) / (3)</t>
  </si>
  <si>
    <r>
      <t xml:space="preserve">Délai de désendettement </t>
    </r>
    <r>
      <rPr>
        <vertAlign val="superscript"/>
        <sz val="11"/>
        <rFont val="Arial"/>
        <family val="2"/>
      </rPr>
      <t>(c)</t>
    </r>
    <r>
      <rPr>
        <sz val="11"/>
        <rFont val="Arial"/>
        <family val="2"/>
      </rPr>
      <t xml:space="preserve"> = (12) / (3)</t>
    </r>
  </si>
  <si>
    <t>(a) Il n'y a pas de communautés d'agglomération (CA) de moins de 15 000 habitants.</t>
  </si>
  <si>
    <t>(b) Il n'y a pas de communautés d'agglomération (CA) de moins de 15 000 habitants.</t>
  </si>
  <si>
    <r>
      <rPr>
        <b/>
        <sz val="11"/>
        <color theme="1"/>
        <rFont val="Arial"/>
        <family val="2"/>
      </rPr>
      <t xml:space="preserve">R7 </t>
    </r>
    <r>
      <rPr>
        <sz val="11"/>
        <color theme="1"/>
        <rFont val="Arial"/>
        <family val="2"/>
      </rPr>
      <t>: Dépenses de personnel / dépenses réelles de fonctionnement (DRF)</t>
    </r>
  </si>
  <si>
    <r>
      <rPr>
        <b/>
        <sz val="11"/>
        <color theme="1"/>
        <rFont val="Arial"/>
        <family val="2"/>
      </rPr>
      <t>R9</t>
    </r>
    <r>
      <rPr>
        <sz val="11"/>
        <color theme="1"/>
        <rFont val="Arial"/>
        <family val="2"/>
      </rPr>
      <t xml:space="preserve"> : Marge d'autofinancement courant (MAC)=(DRF+Remboursement de dette) / RRF</t>
    </r>
  </si>
  <si>
    <r>
      <rPr>
        <b/>
        <sz val="11"/>
        <color theme="1"/>
        <rFont val="Arial"/>
        <family val="2"/>
      </rPr>
      <t>R10</t>
    </r>
    <r>
      <rPr>
        <sz val="11"/>
        <color theme="1"/>
        <rFont val="Arial"/>
        <family val="2"/>
      </rPr>
      <t xml:space="preserve"> : Dépenses d'équipement «brutes» / RRF (Taux d'équipement)</t>
    </r>
  </si>
  <si>
    <t>Impôts et taxes : en M14, crédit net des comptes, 731, 732, 733, 734, 735, 736, 737, 738, 7391, 7392, 7394, 7396, 7398 et 74752 pour les EPT de la MGP</t>
  </si>
  <si>
    <t>T 4.1.c – Recettes réelles totales / population</t>
  </si>
  <si>
    <t>Somme des recettes réelles de fonctionnement et des recettes réelles d'investissement y compris emprunts.</t>
  </si>
  <si>
    <t xml:space="preserve">Recettes de fonctionnement : </t>
  </si>
  <si>
    <t xml:space="preserve">Recettes d'investissement : </t>
  </si>
  <si>
    <t>crédit des comptes 13, 20, 21, 26, 27, 102, 231, 232, 454, 456 (455 en M57), 458 excepté les comptes 139, 269, 279, 1027, 2768, 10229</t>
  </si>
  <si>
    <t>T 4.1.d – Recettes réelles totales hors emprunts / population</t>
  </si>
  <si>
    <t>Somme des recettes réelles de fonctionnement et des recettes réelles d'investissement hors emprunts.</t>
  </si>
  <si>
    <t>Recettes de fonctionnement :</t>
  </si>
  <si>
    <t>Recettes d'investissement :</t>
  </si>
  <si>
    <t>crédit des comptes 13, 20, 21, 26, 27, 102, 231, 232, 454, 456 (455 en M57), 458 excepté les comptes,139, 269, 279, 1027, 2768, 10229</t>
  </si>
  <si>
    <r>
      <t xml:space="preserve">T 5.4 - Présentation fonctionnelle des comptes des communautés d'agglomération par strate de population des groupements </t>
    </r>
    <r>
      <rPr>
        <b/>
        <sz val="14"/>
        <color indexed="12"/>
        <rFont val="Arial"/>
        <family val="2"/>
      </rPr>
      <t>: dépenses de fonctionnement</t>
    </r>
  </si>
  <si>
    <r>
      <t xml:space="preserve">T 5.6 - Présentation fonctionnelle des comptes des communautés d'agglomération par strate de population des groupements </t>
    </r>
    <r>
      <rPr>
        <b/>
        <sz val="14"/>
        <color indexed="12"/>
        <rFont val="Arial"/>
        <family val="2"/>
      </rPr>
      <t>: dépenses totales</t>
    </r>
  </si>
  <si>
    <r>
      <t xml:space="preserve">Les évolutions sont présentées en euros courants. Des </t>
    </r>
    <r>
      <rPr>
        <b/>
        <sz val="10"/>
        <color rgb="FF0000FF"/>
        <rFont val="Arial"/>
        <family val="2"/>
      </rPr>
      <t xml:space="preserve">calculs à champ constant </t>
    </r>
    <r>
      <rPr>
        <sz val="10"/>
        <rFont val="Arial"/>
        <family val="2"/>
      </rPr>
      <t>(c'est-à-dire sur les groupements présents à la fois l'année N et l'année N+1) neutralisent les modifications de périmètre et les changements de strate de population. 
La métropole du grand Paris (MGP) a été créée au 1er janvier 2016 ; elle regroupe 131 communes. Les 11 établissements publics territoriaux (EPT) prennent en 2016 la suite des groupements à fiscalité propre (GFP) qui existaient en 2015 et intègrent les communes qui étaient jusqu’à présent isolées ; la situation de Paris reste particulière puisque la commune joue le rôle d’EPT. Dans les comptes du présent document, la MGP et ses EPT sont intégrés dans les groupements à fiscalité propre, Paris restant dans le compte des communes. Des flux financiers importants apparaissent alors à partir de 2016 entre les communes, les EPT et la MGP. Le traitement retenu varie selon les flux. 
a - La loi NOTRe garantit aux EPT le même niveau de ressources que les groupements à fiscalité propre préexistants. Selon les cas, c’est la MGP qui verse une dotation d’équilibre aux EPT, ou l’inverse ; les montants en jeu sont de l’ordre d’un milliard d’euros. Les montants sont déclarés en recettes ou moindres recettes par la MGP (comptes 74861 ou 74869 en M57) et par les EPT (comptes 7431 ou 7439 en M14). Il n’y a donc aucun traitement spécifique à faire puisque ces flux s’annulent au sein du même agrégat («Autres recettes de fonctionnement») dans le même niveau de collectivités (les GFP).
b - Une autre conséquence de la création de la MGP en 2016 est la création du «fonds de compensation des charges territoriales» (FCCT), pour compenser le fait que les communes perçoivent aujourd’hui des recettes fiscales qui étaient auparavant perçues par les GFP. Compte tenu de la nature comptable des opérations, le versement  des communes est enregistrée dans leur compte 655 41 en M14 et 655 61 en M57, comme une contribution, et en recettes des GFP (en compte 747 52). Ce flux, de l’ordre d’un milliard d’euros, perturberait l’analyse de l’évolution des comptes si l’on considérait la contribution des communes comme une subvention versée, puisque cela augmenterait artificiellement leurs dépenses ; ce flux perturberait également les comparaisons entre communes, notamment par taille puisque ce flux concerne surtout des communes de plus de 20 000 habitants. Pour pouvoir mieux interpréter les comptes des communes et des GFP, on décide donc dans le document sur les communes de neutraliser la contribution des communes au FCCT en ne la considérant pas comme une dépense, mais en la déduisant des recettes fiscales des communes ; dans le compte des GFP, on intègre symétriquement ces recettes perçues par les GFP non pas dans les subventions reçues, mais dans l’agrégat « fiscalité reversée » afin de privilégier une approche économique plutôt que strictement comptable.</t>
    </r>
  </si>
  <si>
    <r>
      <rPr>
        <sz val="10"/>
        <color rgb="FF0000FF"/>
        <rFont val="Arial"/>
        <family val="2"/>
      </rPr>
      <t xml:space="preserve">• </t>
    </r>
    <r>
      <rPr>
        <u/>
        <sz val="10"/>
        <color rgb="FF0000FF"/>
        <rFont val="Arial"/>
        <family val="2"/>
      </rPr>
      <t>Ratio 1</t>
    </r>
    <r>
      <rPr>
        <sz val="10"/>
        <color rgb="FF0000FF"/>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(crédit du compte 72 en opération budgétaire) sont exclues des DRF.</t>
    </r>
    <r>
      <rPr>
        <sz val="10"/>
        <color rgb="FF003399"/>
        <rFont val="Arial"/>
        <family val="2"/>
      </rPr>
      <t xml:space="preserve"> </t>
    </r>
  </si>
  <si>
    <r>
      <rPr>
        <sz val="10"/>
        <color rgb="FF0000FF"/>
        <rFont val="Arial"/>
        <family val="2"/>
      </rPr>
      <t xml:space="preserve">• </t>
    </r>
    <r>
      <rPr>
        <u/>
        <sz val="10"/>
        <color rgb="FF0000FF"/>
        <rFont val="Arial"/>
        <family val="2"/>
      </rPr>
      <t>Ratio 9</t>
    </r>
    <r>
      <rPr>
        <sz val="10"/>
        <color rgb="FF0000FF"/>
        <rFont val="Arial"/>
        <family val="2"/>
      </rPr>
      <t xml:space="preserve"> = marge d’autofinancement courant (MAC) = (DRF + remboursement de dette) / RRF :</t>
    </r>
    <r>
      <rPr>
        <sz val="10"/>
        <rFont val="Arial"/>
        <family val="2"/>
      </rPr>
      <t xml:space="preserve">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(crédit du compte 72 en opérations budgétaires)  sont exclues des DRF.</t>
    </r>
  </si>
  <si>
    <t>T 3.1.c</t>
  </si>
  <si>
    <t>T 3.2.c</t>
  </si>
  <si>
    <t>en M57 crédit net des comptes, 731, 732, 733, 734, 735, 738, 7391, 7392, 7393, 7394, 7398</t>
  </si>
  <si>
    <t xml:space="preserve">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t>
  </si>
  <si>
    <t xml:space="preserve">                   Département des études et des statistiques locales</t>
  </si>
  <si>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r>
  </si>
  <si>
    <r>
      <rPr>
        <b/>
        <u/>
        <sz val="10"/>
        <color rgb="FF000000"/>
        <rFont val="Arial"/>
        <family val="2"/>
      </rPr>
      <t xml:space="preserve">Communauté d’agglomération (CA) </t>
    </r>
    <r>
      <rPr>
        <b/>
        <sz val="10"/>
        <color rgb="FF000000"/>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</si>
  <si>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r>
      <rPr>
        <b/>
        <u/>
        <sz val="10"/>
        <color rgb="FF000000"/>
        <rFont val="Arial"/>
        <family val="2"/>
      </rPr>
      <t>Communauté de communes (CC)</t>
    </r>
    <r>
      <rPr>
        <b/>
        <sz val="10"/>
        <color rgb="FF000000"/>
        <rFont val="Arial"/>
        <family val="2"/>
      </rPr>
      <t xml:space="preserve"> : </t>
    </r>
    <r>
      <rPr>
        <sz val="10"/>
        <color rgb="FF000000"/>
        <rFont val="Arial"/>
        <family val="2"/>
      </rPr>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r>
  </si>
  <si>
    <r>
      <t xml:space="preserve">Le nouveau schéma de fiscalité locale issu de la loi de finances pour 2010 ne modifie pas l’esprit du régime fiscal des EPCI à fiscalité additionnelle (EPCI à FA) qui continuent à percevoir une part additionnelle de l’ensemble des taxes attribuées à la commune par la réforme. Les EPCI à FA peuvent toujours opter pour le régime à fiscalité de zone ou pour le régime de zone « éolienne » (EPCI à FPZ ou FPE). En revanche, les régimes fiscaux de taxe professionnelle unique (TPU) et de fiscalité mixte (totalité de la taxe professionnelle et une part additionnelle sur les taxes ménages) disparaissent au profit du régime fiscal à FPU. Ce régime s’apparente à celui des anciens EPCI à fiscalité mixte. 
</t>
    </r>
    <r>
      <rPr>
        <b/>
        <u/>
        <sz val="10"/>
        <color rgb="FF000000"/>
        <rFont val="Arial"/>
        <family val="2"/>
      </rPr>
      <t xml:space="preserve">Le régime de fiscalité additionnelle  sur les quatre taxes (FA) : </t>
    </r>
    <r>
      <rPr>
        <sz val="10"/>
        <color rgb="FF000000"/>
        <rFont val="Arial"/>
        <family val="2"/>
      </rPr>
      <t xml:space="preserve">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
 </t>
    </r>
    <r>
      <rPr>
        <b/>
        <u/>
        <sz val="10"/>
        <color rgb="FF000000"/>
        <rFont val="Arial"/>
        <family val="2"/>
      </rPr>
      <t>Le régime à fiscalité professionnelle unique (FPU) :</t>
    </r>
    <r>
      <rPr>
        <sz val="10"/>
        <color rgb="FF000000"/>
        <rFont val="Arial"/>
        <family val="2"/>
      </rPr>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t>
    </r>
  </si>
  <si>
    <r>
      <t>À noter</t>
    </r>
    <r>
      <rPr>
        <sz val="10"/>
        <color rgb="FF000000"/>
        <rFont val="Arial"/>
        <family val="2"/>
      </rPr>
      <t xml:space="preserve"> : pour la détermination des montants de dépenses ou recettes réelles de fonctionnement à retenir pour le calcul des ratios, les reversements de fiscalité liés au FNGIR et aux différents fonds de péréquation horizontale sont comptabilisés en moindres recettes.</t>
    </r>
  </si>
  <si>
    <r>
      <t xml:space="preserve">• </t>
    </r>
    <r>
      <rPr>
        <u/>
        <sz val="10"/>
        <color rgb="FF003399"/>
        <rFont val="Arial"/>
        <family val="2"/>
      </rPr>
      <t>Ratio 1</t>
    </r>
    <r>
      <rPr>
        <sz val="10"/>
        <color rgb="FF003399"/>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sont exclues des DRF.</t>
    </r>
    <r>
      <rPr>
        <sz val="10"/>
        <color rgb="FF003399"/>
        <rFont val="Arial"/>
        <family val="2"/>
      </rPr>
      <t xml:space="preserve"> </t>
    </r>
  </si>
  <si>
    <r>
      <t>• </t>
    </r>
    <r>
      <rPr>
        <u/>
        <sz val="10"/>
        <color rgb="FF003399"/>
        <rFont val="Arial"/>
        <family val="2"/>
      </rPr>
      <t>Ratio 2</t>
    </r>
    <r>
      <rPr>
        <sz val="10"/>
        <color rgb="FF003399"/>
        <rFont val="Arial"/>
        <family val="2"/>
      </rPr>
      <t xml:space="preserve"> = produit des impositions directes / population :</t>
    </r>
    <r>
      <rPr>
        <sz val="10"/>
        <rFont val="Arial"/>
        <family val="2"/>
      </rPr>
      <t xml:space="preserve"> (recettes hors fiscalité reversée).</t>
    </r>
  </si>
  <si>
    <r>
      <t xml:space="preserve">• </t>
    </r>
    <r>
      <rPr>
        <u/>
        <sz val="10"/>
        <color rgb="FF003399"/>
        <rFont val="Arial"/>
        <family val="2"/>
      </rPr>
      <t>Ratio 2 bis</t>
    </r>
    <r>
      <rPr>
        <sz val="10"/>
        <color rgb="FF003399"/>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</si>
  <si>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t xml:space="preserve">• </t>
    </r>
    <r>
      <rPr>
        <u/>
        <sz val="10"/>
        <color rgb="FF003399"/>
        <rFont val="Arial"/>
        <family val="2"/>
      </rPr>
      <t>Ratio 3</t>
    </r>
    <r>
      <rPr>
        <sz val="10"/>
        <color rgb="FF003399"/>
        <rFont val="Arial"/>
        <family val="2"/>
      </rPr>
      <t xml:space="preserve"> = recettes réelles de fonctionnement (RRF) / population</t>
    </r>
    <r>
      <rPr>
        <sz val="10"/>
        <color rgb="FF0091FF"/>
        <rFont val="Arial"/>
        <family val="2"/>
      </rPr>
      <t> :</t>
    </r>
    <r>
      <rPr>
        <sz val="10"/>
        <rFont val="Arial"/>
        <family val="2"/>
      </rPr>
      <t xml:space="preserve"> montant total des recettes de fonctionnement en mouvements réels. Ressources dont dispose la collectivité, à comparer aux dépenses de fonctionnement dans leur rythme de croissance.</t>
    </r>
  </si>
  <si>
    <r>
      <t xml:space="preserve">• </t>
    </r>
    <r>
      <rPr>
        <u/>
        <sz val="10"/>
        <color rgb="FF003399"/>
        <rFont val="Arial"/>
        <family val="2"/>
      </rPr>
      <t>Ratio 5</t>
    </r>
    <r>
      <rPr>
        <sz val="10"/>
        <color rgb="FF003399"/>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</si>
  <si>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t xml:space="preserve">• </t>
    </r>
    <r>
      <rPr>
        <u/>
        <sz val="10"/>
        <color rgb="FF003399"/>
        <rFont val="Arial"/>
        <family val="2"/>
      </rPr>
      <t>Ratio 6</t>
    </r>
    <r>
      <rPr>
        <sz val="10"/>
        <color rgb="FF003399"/>
        <rFont val="Arial"/>
        <family val="2"/>
      </rPr>
      <t xml:space="preserve"> = DGF / population</t>
    </r>
    <r>
      <rPr>
        <sz val="10"/>
        <color rgb="FF0091FF"/>
        <rFont val="Arial"/>
        <family val="2"/>
      </rPr>
      <t> :</t>
    </r>
    <r>
      <rPr>
        <sz val="10"/>
        <color rgb="FF000000"/>
        <rFont val="Arial"/>
        <family val="2"/>
      </rPr>
      <t xml:space="preserve"> recettes du compte 741 en mouvements réels. Part de la contribution de l’État au fonctionnement de la collectivité. </t>
    </r>
  </si>
  <si>
    <r>
      <t xml:space="preserve">• </t>
    </r>
    <r>
      <rPr>
        <u/>
        <sz val="10"/>
        <color rgb="FF003399"/>
        <rFont val="Arial"/>
        <family val="2"/>
      </rPr>
      <t>Ratio 7</t>
    </r>
    <r>
      <rPr>
        <sz val="10"/>
        <color rgb="FF003399"/>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</si>
  <si>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t xml:space="preserve">• </t>
    </r>
    <r>
      <rPr>
        <u/>
        <sz val="10"/>
        <color rgb="FF003399"/>
        <rFont val="Arial"/>
        <family val="2"/>
      </rPr>
      <t>Ratio 9</t>
    </r>
    <r>
      <rPr>
        <sz val="10"/>
        <color rgb="FF003399"/>
        <rFont val="Arial"/>
        <family val="2"/>
      </rPr>
      <t xml:space="preserve"> = marge d’autofinancement courant (MAC) = (DRF + remboursement de dette) / RRF</t>
    </r>
    <r>
      <rPr>
        <sz val="10"/>
        <rFont val="Arial"/>
        <family val="2"/>
      </rPr>
      <t> :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sont exclues des DRF.</t>
    </r>
  </si>
  <si>
    <r>
      <t xml:space="preserve">• </t>
    </r>
    <r>
      <rPr>
        <u/>
        <sz val="10"/>
        <color rgb="FF003399"/>
        <rFont val="Arial"/>
        <family val="2"/>
      </rPr>
      <t>Ratio 10</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xml:space="preserve"> / RRF = taux d’équipement : </t>
    </r>
    <r>
      <rPr>
        <sz val="10"/>
        <rFont val="Arial"/>
        <family val="2"/>
      </rPr>
      <t>effort d’équipement de la collectivité au regard de ses ressources. À relativiser sur une année donnée car les programmes d’équipement se jouent souvent sur plusieurs années.Voir le ratio 4 pour la définition des dépenses.</t>
    </r>
  </si>
  <si>
    <r>
      <t xml:space="preserve">• </t>
    </r>
    <r>
      <rPr>
        <u/>
        <sz val="10"/>
        <color rgb="FF003399"/>
        <rFont val="Arial"/>
        <family val="2"/>
      </rPr>
      <t>Ratio 11</t>
    </r>
    <r>
      <rPr>
        <sz val="10"/>
        <color rgb="FF003399"/>
        <rFont val="Arial"/>
        <family val="2"/>
      </rPr>
      <t xml:space="preserve"> = dette / RRF = taux d’endettement :</t>
    </r>
    <r>
      <rPr>
        <sz val="10"/>
        <rFont val="Arial"/>
        <family val="2"/>
      </rPr>
      <t xml:space="preserve"> mesure la charge de la dette d’une collectivité relativement à ses ressources.</t>
    </r>
  </si>
  <si>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t>
    </r>
  </si>
  <si>
    <r>
      <rPr>
        <b/>
        <u/>
        <sz val="10"/>
        <color rgb="FF000000"/>
        <rFont val="Arial"/>
        <family val="2"/>
      </rPr>
      <t>Communauté urbaine (CU)</t>
    </r>
    <r>
      <rPr>
        <b/>
        <sz val="10"/>
        <color rgb="FF000000"/>
        <rFont val="Arial"/>
        <family val="2"/>
      </rPr>
      <t xml:space="preserve"> :</t>
    </r>
    <r>
      <rPr>
        <sz val="10"/>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</si>
  <si>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r>
      <t xml:space="preserve">Le seul aspect particulier lié à la </t>
    </r>
    <r>
      <rPr>
        <b/>
        <u/>
        <sz val="10"/>
        <rFont val="Arial"/>
        <family val="2"/>
      </rPr>
      <t>montagne</t>
    </r>
    <r>
      <rPr>
        <sz val="10"/>
        <rFont val="Arial"/>
        <family val="2"/>
      </rPr>
      <t xml:space="preserve"> pour les EPCI à fiscalité propre est celui du seuil minimal de population, issu de l'article 33 de la loi NOTRe, et codifié au III de l'article L. 5210-1-1 du CGCT. 1° la constitution d'établissements publics de coopération intercommunale à fiscalité propre regroupant au moins 15 000 habitants ; toutefois, ce seuil est adapté, sans pouvoir être inférieur à 5 000 habitants pour les établissements publics de coopération intercommunale à fiscalité propre ainsi que pour les projets d'établissement public de coopération intercommunale à fiscalité propre : c) comprenant une moitié au moins de communes situées dans une zone de montagne délimitée en application de l'article 3 de la loi n° 85-30 du 9 janvier 1985 relative au développement et à la protection de la montagne. </t>
    </r>
  </si>
  <si>
    <t>Part relative des concours et dotations de l'Etat dans le total des recettes réelles de fonctionnement.</t>
  </si>
  <si>
    <t>Dépenses d'équipement : débit des comptes  20, 21, 23 excepté 204 et excepté 2324 en M57 moins le crédit des comptes 236 (en M57), 237, 238</t>
  </si>
  <si>
    <t>Dépenses d'équipement : débit des comptes  20, 21, 23 excepté 204 et excepté 2324 en M57 moins le crédit des comptes 236 (M57), 237, 238</t>
  </si>
  <si>
    <t>Subventions d'équipement versées : débit du compte 204 et 2324 en M57</t>
  </si>
  <si>
    <r>
      <t xml:space="preserve">Dépenses d'équipement : </t>
    </r>
    <r>
      <rPr>
        <sz val="10"/>
        <rFont val="Arial"/>
        <family val="2"/>
      </rPr>
      <t>en M14 et M57,</t>
    </r>
    <r>
      <rPr>
        <b/>
        <sz val="10"/>
        <color indexed="12"/>
        <rFont val="Arial"/>
        <family val="2"/>
      </rPr>
      <t xml:space="preserve"> </t>
    </r>
    <r>
      <rPr>
        <sz val="10"/>
        <rFont val="Arial"/>
        <family val="2"/>
      </rPr>
      <t>débit des comptes  20, 21, 23 excepté 204  et excepté le compte 2324 en M57 moins le crédit des comptes 236, 237, 238.</t>
    </r>
  </si>
  <si>
    <r>
      <rPr>
        <sz val="10"/>
        <color rgb="FF0000FF"/>
        <rFont val="Arial"/>
        <family val="2"/>
      </rPr>
      <t xml:space="preserve">• </t>
    </r>
    <r>
      <rPr>
        <u/>
        <sz val="10"/>
        <color rgb="FF0000FF"/>
        <rFont val="Arial"/>
        <family val="2"/>
      </rPr>
      <t>Ratio 4</t>
    </r>
    <r>
      <rPr>
        <sz val="10"/>
        <color rgb="FF0000FF"/>
        <rFont val="Arial"/>
        <family val="2"/>
      </rPr>
      <t xml:space="preserve"> = dépenses d’équipement "brutes" / population :</t>
    </r>
    <r>
      <rPr>
        <sz val="10"/>
        <rFont val="Arial"/>
        <family val="2"/>
      </rPr>
      <t xml:space="preserve"> dépenses des comptes 20 (immobilisations incorporelles) sauf 204 (subventions d’équipement versées), 21 (immobilisations corporelles), 23 (immobilisations en cours diminué des crédits des comptes 236, 237 et 238 et excepté le compte 2324 en M57), 454 (travaux effectués d’office pour le compte de tiers), 456 (opérations d’investissement sur établissement d’enseignement) et 458 (opérations d’investissement sous mandat). Les travaux en régie (crédit du compte 72, en opérations budgétaires) sont ajoutés au calcul. </t>
    </r>
  </si>
  <si>
    <r>
      <rPr>
        <sz val="10"/>
        <color rgb="FF0000FF"/>
        <rFont val="Arial"/>
        <family val="2"/>
      </rPr>
      <t>• </t>
    </r>
    <r>
      <rPr>
        <u/>
        <sz val="10"/>
        <color rgb="FF0000FF"/>
        <rFont val="Arial"/>
        <family val="2"/>
      </rPr>
      <t>Ratio 2</t>
    </r>
    <r>
      <rPr>
        <sz val="10"/>
        <color rgb="FF0000FF"/>
        <rFont val="Arial"/>
        <family val="2"/>
      </rPr>
      <t xml:space="preserve"> = produit des impositions directes / population </t>
    </r>
    <r>
      <rPr>
        <sz val="10"/>
        <rFont val="Arial"/>
        <family val="2"/>
      </rPr>
      <t xml:space="preserve"> (recettes hors fiscalité reversée).</t>
    </r>
  </si>
  <si>
    <r>
      <t>Directeur de la publication :</t>
    </r>
    <r>
      <rPr>
        <b/>
        <sz val="10"/>
        <rFont val="Arial"/>
        <family val="2"/>
      </rPr>
      <t xml:space="preserve"> Cécile Raquin</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</si>
  <si>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Communauté de communes;</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</si>
  <si>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xml:space="preserve"> Communauté de Communes;</t>
    </r>
  </si>
  <si>
    <r>
      <t xml:space="preserve">• </t>
    </r>
    <r>
      <rPr>
        <u/>
        <sz val="10"/>
        <color rgb="FF003399"/>
        <rFont val="Arial"/>
        <family val="2"/>
      </rPr>
      <t>Ratio 4</t>
    </r>
    <r>
      <rPr>
        <sz val="10"/>
        <color rgb="FF003399"/>
        <rFont val="Arial"/>
        <family val="2"/>
      </rPr>
      <t xml:space="preserve"> = dépenses d’équipement «brutes»/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</si>
  <si>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«brutes»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</si>
  <si>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</si>
  <si>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t>
    </r>
    <r>
      <rPr>
        <sz val="10"/>
        <color rgb="FF003399"/>
        <rFont val="Calibri"/>
        <family val="2"/>
      </rPr>
      <t>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</si>
  <si>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t>Lecture : Les achats et charges externes des CA de 50 000 à 100 000 habitants représentent 27,5 % des dépenses de fonctionnement.</t>
  </si>
  <si>
    <t>Lecture : les achats et charges externes repésentent 25,2 % des dépenses de fonctionnement des groupements à fiscalité propre n'étant pas de montagne de 300 000 habitants et plus.</t>
  </si>
  <si>
    <t>Auvergne-Rhône-Alpes</t>
  </si>
  <si>
    <t>Bourgogne-Franche-Comté</t>
  </si>
  <si>
    <t>Centre-Val de Loire</t>
  </si>
  <si>
    <t>Hauts-de-France</t>
  </si>
  <si>
    <t>Nouvelle-Aquitaine</t>
  </si>
  <si>
    <t>Services généraux</t>
  </si>
  <si>
    <t>Opérations non ventilables</t>
  </si>
  <si>
    <t>Conseils, assemblée locale</t>
  </si>
  <si>
    <t>Coopération décentralisée et actions internationales</t>
  </si>
  <si>
    <t>Services communs (sécurité)</t>
  </si>
  <si>
    <t>Police, sécurité, justice</t>
  </si>
  <si>
    <t>Incendie et secours</t>
  </si>
  <si>
    <t>Autres interventions de protection civile</t>
  </si>
  <si>
    <t>Services communs (enseignement)</t>
  </si>
  <si>
    <t>Enseignement supérieur, professionnel et continu</t>
  </si>
  <si>
    <t>Hébergement et restauration scolaires</t>
  </si>
  <si>
    <t>Culture, vie sociale, sport et jeunesse</t>
  </si>
  <si>
    <t>Services communs et vie sociale</t>
  </si>
  <si>
    <t>dont : expression et action culturelles</t>
  </si>
  <si>
    <t>Santé, action sociale</t>
  </si>
  <si>
    <t>Services communs (y compris APA et RSA)</t>
  </si>
  <si>
    <t>Action sociale (hors APA et RSA)</t>
  </si>
  <si>
    <t>dont : services communs action sociale</t>
  </si>
  <si>
    <t>Aménagement des territoires et habitat</t>
  </si>
  <si>
    <t>Services communs et sécurité</t>
  </si>
  <si>
    <t>Aménagement des territoires</t>
  </si>
  <si>
    <t>dont : espaces verts urbains</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</si>
  <si>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</si>
  <si>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</si>
  <si>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</si>
  <si>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</si>
  <si>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</si>
  <si>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</si>
  <si>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</si>
  <si>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</si>
  <si>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</si>
  <si>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publics (hors scolaire)</t>
  </si>
  <si>
    <t>Routes et voiries</t>
  </si>
  <si>
    <t>Infrastructures</t>
  </si>
  <si>
    <t>Action économique</t>
  </si>
  <si>
    <t>Services communs (y compris R &amp; D)</t>
  </si>
  <si>
    <t>Agriculture, pêche et agro-alimentaire</t>
  </si>
  <si>
    <t>Industrie, commerce et artisanat</t>
  </si>
  <si>
    <t>Développement touristique</t>
  </si>
  <si>
    <t>Plan de relance (crise sanitaire)</t>
  </si>
  <si>
    <t xml:space="preserve">       : conservation et diffusion du patrimoine</t>
  </si>
  <si>
    <t xml:space="preserve">       : personnes âgées</t>
  </si>
  <si>
    <t xml:space="preserve">       : famille et enfance</t>
  </si>
  <si>
    <t xml:space="preserve">       : personnes handicapées</t>
  </si>
  <si>
    <t xml:space="preserve">       : autres interventions sociales</t>
  </si>
  <si>
    <t>Dépenses réelles d'investissement hors remboursement : en M14 et M57, débit des comptes 13, 20, 21, 23, 26, 27, 102, 454, 456 (455 en M57), 458, 481 excepté les comptes 139, 269, 279, 1027, 2768, 10229 et moins le crédit des comptes 236 (en M57), 237 et 238.</t>
  </si>
  <si>
    <t>TOTAL (hors charges financières)</t>
  </si>
  <si>
    <t>Dépenses de fonctionnement (hors charges financières)</t>
  </si>
  <si>
    <t>Dépenses totales (hors charges financières et hors remboursements)</t>
  </si>
  <si>
    <t>de 15 000 à moins</t>
  </si>
  <si>
    <t xml:space="preserve">       : éclairage public</t>
  </si>
  <si>
    <t xml:space="preserve">       : autres aménagements urbains et ruraux</t>
  </si>
  <si>
    <t>Dépenses réelles totales hors charges financières et remboursement : Somme des dépenses réelles de fonctionnement hors charges financières et des dépenses réelles d'investissement hors remboursement.</t>
  </si>
  <si>
    <t>TOTAL (hors charges financières et hors remboursements)</t>
  </si>
  <si>
    <r>
      <t xml:space="preserve">T 5.7 -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de fonctionnement</t>
    </r>
  </si>
  <si>
    <t xml:space="preserve"> des CC </t>
  </si>
  <si>
    <t>Dépenses réelles d'investissement hors remboursement : en M14 et M57, débit des comptes 13, 20, 21, 23, 26, 27, 102, 454, 456 (455 en M57), 458, 481 excepté les comptes 139, 269, 279, 1027, 2768, 10229 et diminué du crédit des comptes 236 (en M57), 237 et 238.</t>
  </si>
  <si>
    <r>
      <t xml:space="preserve">T 5.9 -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totales</t>
    </r>
  </si>
  <si>
    <r>
      <t>Outre-Mer</t>
    </r>
    <r>
      <rPr>
        <b/>
        <vertAlign val="superscript"/>
        <sz val="11"/>
        <rFont val="Arial"/>
        <family val="2"/>
      </rPr>
      <t xml:space="preserve">(a) </t>
    </r>
    <r>
      <rPr>
        <b/>
        <sz val="11"/>
        <rFont val="Arial"/>
        <family val="2"/>
      </rPr>
      <t>:</t>
    </r>
  </si>
  <si>
    <r>
      <t>Outre-Mer</t>
    </r>
    <r>
      <rPr>
        <b/>
        <vertAlign val="superscript"/>
        <sz val="11"/>
        <rFont val="Arial"/>
        <family val="2"/>
      </rPr>
      <t>(a)</t>
    </r>
  </si>
  <si>
    <t>Remarque : la ventilation fonctionnelle de cette année diffère de celle des années précédentes car une nouvelle codification permettant d'unifier les différentes nomenclatures existantes a été élaborée et c'est cette nouvelle codification qui est retenue dorénavant.</t>
  </si>
  <si>
    <t>Impôts locaux : en M14, crédit net des comptes, 731, 732, 7391, 7392 et 74752 pour les EPT de la MGP et hormis les comptes 73224 et 7323</t>
  </si>
  <si>
    <t>en M57, cédit net des comptes 7311, 732, 7333, 7334, 73911, 7392, 73933, 73934 et hormis les comptes 73223, 73225, 7323,739225</t>
  </si>
  <si>
    <r>
      <t>T 5.2 - Présentation fonctionnelle des comptes des métropoles</t>
    </r>
    <r>
      <rPr>
        <b/>
        <vertAlign val="superscript"/>
        <sz val="14"/>
        <color indexed="12"/>
        <rFont val="Arial"/>
        <family val="2"/>
      </rPr>
      <t xml:space="preserve"> (a) </t>
    </r>
    <r>
      <rPr>
        <b/>
        <sz val="14"/>
        <color indexed="12"/>
        <rFont val="Arial"/>
        <family val="2"/>
      </rPr>
      <t xml:space="preserve">et communautés urbaines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</si>
  <si>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TOTAL (hors remboursements)</t>
  </si>
  <si>
    <t>TOTAL  (hors remboursements)</t>
  </si>
  <si>
    <r>
      <t>T 5.5 - Présentation fonctionnelle des comptes des communautés d'agglomération par strate de population des groupements</t>
    </r>
    <r>
      <rPr>
        <b/>
        <vertAlign val="superscript"/>
        <sz val="14"/>
        <color indexed="12"/>
        <rFont val="Arial"/>
        <family val="2"/>
      </rPr>
      <t xml:space="preserve"> </t>
    </r>
    <r>
      <rPr>
        <b/>
        <sz val="14"/>
        <color indexed="12"/>
        <rFont val="Arial"/>
        <family val="2"/>
      </rPr>
      <t>: dépenses d'investissement hors remboursements</t>
    </r>
  </si>
  <si>
    <r>
      <t xml:space="preserve">T 5.8 -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</si>
  <si>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(a) cf. Article R5211-14 du Code général des collectivités territoriales  (ci-dessous). Champ : communautés de communes ayant au moins une commune de 3500 habitants et plus.</t>
  </si>
  <si>
    <t>Champ : Communautés de communes soumises à la présentation fonctionnelle de leur compte, cf article R5211-14 du code général des collectivités locales ci dessous.</t>
  </si>
  <si>
    <t>Guadeloupe</t>
  </si>
  <si>
    <t>Martinique</t>
  </si>
  <si>
    <t>Guyane</t>
  </si>
  <si>
    <t>Réunion</t>
  </si>
  <si>
    <t>Mayotte</t>
  </si>
  <si>
    <t>Présentation fonctionnelle des comptes des communautés de communes ayant au moins une commune de 3500 hab. et plus, par strate de population des groupements : dépenses de fonctionnement</t>
  </si>
  <si>
    <t>Présentation fonctionnelle des comptes des communautés de communes ayant au moins une commune de 3500 hab. et plus, par strate de population des groupements : dépenses d'investissement</t>
  </si>
  <si>
    <t>Présentation fonctionnelle des comptes des communautés de communes ayant au moins une commune de 3500 hab. et plus, par strate de population des groupements : dépenses totales</t>
  </si>
  <si>
    <t xml:space="preserve">         en 2022</t>
  </si>
  <si>
    <r>
      <t>Les tableaux</t>
    </r>
    <r>
      <rPr>
        <b/>
        <sz val="8"/>
        <rFont val="Arial"/>
        <family val="2"/>
      </rPr>
      <t xml:space="preserve"> « Les finances des groupements de communes à fiscalité propre en 2022 »</t>
    </r>
  </si>
  <si>
    <t>Les finances des établissements publics intercommunaux (EPCI) à fiscalité propre en 2022</t>
  </si>
  <si>
    <t>Répartition des groupements à fiscalité propre par strate de population en 2022</t>
  </si>
  <si>
    <t>Répartition des groupements à fiscalité propre et de leur population par région et strate de population en 2022</t>
  </si>
  <si>
    <t>Répartition des groupements à fiscalité propre selon le type de groupement et strate de population en 2022</t>
  </si>
  <si>
    <t>Comptes des groupements à fiscalité propre par strate de population en 2022</t>
  </si>
  <si>
    <t>Les dépenses et recettes par habitant des groupements à fscalité propre par strate de population en 2022</t>
  </si>
  <si>
    <t>Comptes des métropoles et communautés urbaines (CU) par strate de population en 2022</t>
  </si>
  <si>
    <t>Les dépenses et recettes par habitant des métropoles et CU par strate de population en 2022</t>
  </si>
  <si>
    <t>Comptes des communautés d'agglomération (CA) par strate de population en 2022</t>
  </si>
  <si>
    <t>Les dépenses et recettes par habitant des communautés d'agglomération par strate de population en 2022</t>
  </si>
  <si>
    <t>Comptes des communautés de communes (CC) par strate de population en 2022</t>
  </si>
  <si>
    <t>Les dépenses et recettes par habitant des communautés de communes par strate de population en 2022</t>
  </si>
  <si>
    <t>Comptes des groupements à fiscalité propre de « montagne » par strate de population en 2022</t>
  </si>
  <si>
    <t>Les dépenses et recettes par habitant des groupements de « montagne »  par strate de population en 2022</t>
  </si>
  <si>
    <t>Comptes des groupements à fiscalité propre n'étant pas de « montagne » par strate de population en 2022</t>
  </si>
  <si>
    <t>Les dépenses et recettes par habitant des groupements n'étant pas de « montagne »  par strate de population en 2022</t>
  </si>
  <si>
    <t>Ratios financiers 2022 : Dépenses et recettes totales du budget intercommunal par région, type du groupement et strate de population</t>
  </si>
  <si>
    <t>Ratios financiers 2022 : Dépenses de fonctionnement par région, type du groupement et strate de population</t>
  </si>
  <si>
    <t>Ratios financiers 2022 : Recettes de fonctionnement et capacité d'épargne par région, type du groupement et strate de population</t>
  </si>
  <si>
    <t>Ratios financiers 2022 : Dépenses d'investissement par région, type du groupement et strate de population</t>
  </si>
  <si>
    <t>Ratios financiers 2022 : Recettes d'investissement par région, type du groupement et strate de population</t>
  </si>
  <si>
    <t>Ratios financiers 2022 : Charge de la dette et marge de manœuvre par région, type du groupement et strate de population</t>
  </si>
  <si>
    <t>Evolution 2022/2021 des résultats comptables des groupements par strate de population</t>
  </si>
  <si>
    <t>Source : DGFIP, comptes de gestion, budgets principaux; INSEE, Recensement de la population (population totale en 2022 - année de référence 2019) ; calculs DGCL.</t>
  </si>
  <si>
    <r>
      <t xml:space="preserve">T 1.1.a - Répartition en nombre de groupements à fiscalité propre </t>
    </r>
    <r>
      <rPr>
        <b/>
        <vertAlign val="superscript"/>
        <sz val="14"/>
        <color indexed="12"/>
        <rFont val="Arial"/>
        <family val="2"/>
      </rPr>
      <t>(a)</t>
    </r>
    <r>
      <rPr>
        <b/>
        <sz val="14"/>
        <color indexed="12"/>
        <rFont val="Arial"/>
        <family val="2"/>
      </rPr>
      <t xml:space="preserve"> par strate de population intercommunale en 2022</t>
    </r>
  </si>
  <si>
    <r>
      <t>T 1.1.b - Répartition en nombre de communes des groupements à fiscalité propre</t>
    </r>
    <r>
      <rPr>
        <b/>
        <vertAlign val="superscript"/>
        <sz val="14"/>
        <color indexed="12"/>
        <rFont val="Arial"/>
        <family val="2"/>
      </rPr>
      <t xml:space="preserve"> (a)</t>
    </r>
    <r>
      <rPr>
        <b/>
        <sz val="14"/>
        <color indexed="12"/>
        <rFont val="Arial"/>
        <family val="2"/>
      </rPr>
      <t xml:space="preserve"> par strate de population intercommunale en 2022</t>
    </r>
  </si>
  <si>
    <t>Dépenses de fonctionnement : en M14 et M57, débit net du compte 6 hormis les comptes 675, 676 et 68 (et 65882 en M57). Charges financières : débit net du compte 66.</t>
  </si>
  <si>
    <t>Recettes réelles de fonctionnement : crédit net du compte 7 excepté les comptes 775, 776, 777 et 78 (et 75882 en M57)</t>
  </si>
  <si>
    <t xml:space="preserve">Recettes de fonctionnement : crédit net des comptes 7 sauf 775, 776, 777, 78 (et 75882 en M57) </t>
  </si>
  <si>
    <t>Recettes réelles de fonctionnement : en M14 et M57, crédit net du compte 7 excepté les comptes, 775, 776, 777 et 78 (et 75882 en M57)</t>
  </si>
  <si>
    <t>débit net du compte 6 hormis les comptes 675, 676 et 68 (et 65882 en M57)</t>
  </si>
  <si>
    <t>Dépenses de fonctionnement : débit net du compte 6 hormis les comptes 675, 676 et 68 (et 65882 en M57)</t>
  </si>
  <si>
    <t>Dépenses de fonctionnement : en M14 et M57, débit net du compte 6 hormis les comptes 675, 676 et 68 (et 65882 en M57)</t>
  </si>
  <si>
    <t xml:space="preserve">crédit net du compte 7 excepté les comptes 775, 776, 777 et 78 (et 75882 en M57) </t>
  </si>
  <si>
    <t>.</t>
  </si>
  <si>
    <t>Lecture : en France métropolitaine, il y a 344 groupements à fiscalité propre dans la strate de taille de population des groupements de moins de 15 000 habitants, qui regroupent 3 204 541 habitants pour une taille moyenne de 9 316 habitants.</t>
  </si>
  <si>
    <t>Lecture : en France métropolitaine, il y a 7 372 communes dans la strate de taille de population des groupements de moins de 15 000  habitants, pour un nombre moyen de 21,4 communes par EPCI à fiscalité propre.</t>
  </si>
  <si>
    <t>T 1.2.b - Répartition de la population des groupements à fiscalité propre par région et strate intercommunale en 2022</t>
  </si>
  <si>
    <t>T 1.2.c - Taille moyenne des groupements à fiscalité propre par région et strate intercommunale en 2022</t>
  </si>
  <si>
    <t>Source : DGFIP, comptes de gestion, budgets principaux ; INSEE, Recensement de la population (population totale en 2022 - année de référence 2019) ; calculs DGCL.</t>
  </si>
  <si>
    <t>Source : INSEE, Recensement de la population (population totale en 2022 - année de référence 2019) ; calculs DGCL.</t>
  </si>
  <si>
    <t>Source : DGFIP, comptes de gestion ; INSEE, Recensement de la population (population totale en 2022 - année de référence 2019) ; calculs DGCL.</t>
  </si>
  <si>
    <r>
      <t xml:space="preserve">T 1.2.a - Répartition du nombre de groupements à fiscalité propre </t>
    </r>
    <r>
      <rPr>
        <b/>
        <vertAlign val="superscript"/>
        <sz val="14"/>
        <color indexed="12"/>
        <rFont val="Arial"/>
        <family val="2"/>
      </rPr>
      <t>(a)</t>
    </r>
    <r>
      <rPr>
        <b/>
        <sz val="14"/>
        <color indexed="12"/>
        <rFont val="Arial"/>
        <family val="2"/>
      </rPr>
      <t xml:space="preserve"> par région et strate intercommunale en 2022</t>
    </r>
  </si>
  <si>
    <t>Lecture : les EPCI à fiscalité propre de 300 000 habitants et plus de la région Auvergne - Rhône-Alpes regroupent 2 593 milliers habitants.</t>
  </si>
  <si>
    <t>Lecture : la taille moyenne d'un EPCI à fiscalité propre de moins de 15 000 habitants en région Auvergne - Rhône-Alpes est de 9 240 habitants.</t>
  </si>
  <si>
    <t>T 1.3.b - Répartition de la population des groupements à fiscalité propre par type de groupement et strate intercommunale en 2022</t>
  </si>
  <si>
    <t>Métropole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2019,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2019. La loi n° 2019-257 du 28 février 2019  relative au statut de Paris et à l’aménagement métropolitain a assoupli les conditions de création d’une métropole et a ouvert la possibilité à de nouveaux EPCI de se transformer en métropoles.</t>
  </si>
  <si>
    <t xml:space="preserve">Communauté urbaine (CU) :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2019 abaisse ce seuil à 250 000 habitants. Forme de coopération plus intégrée que la communauté d’agglomération, la communauté urbaine dispose de compétences plus larges que celle-ci. </t>
  </si>
  <si>
    <r>
      <rPr>
        <b/>
        <u/>
        <sz val="10"/>
        <color rgb="FF000000"/>
        <rFont val="Arial"/>
        <family val="2"/>
      </rPr>
      <t>Métropole :</t>
    </r>
    <r>
      <rPr>
        <sz val="10"/>
        <color rgb="FF000000"/>
        <rFont val="Arial"/>
        <family val="2"/>
      </rPr>
      <t xml:space="preserve">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2019,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2019. La loi n° 2019-257 du 28 février 2019  relative au statut de Paris et à l’aménagement métropolitain a assoupli les conditions de création d’une métropole et a ouvert la possibilité à de nouveaux EPCI de se transformer en métropoles.</t>
    </r>
  </si>
  <si>
    <r>
      <t>T 1.3.a - Répartition des groupements à fiscalité propre</t>
    </r>
    <r>
      <rPr>
        <b/>
        <vertAlign val="superscript"/>
        <sz val="14"/>
        <color indexed="12"/>
        <rFont val="Arial"/>
        <family val="2"/>
      </rPr>
      <t xml:space="preserve"> (a)</t>
    </r>
    <r>
      <rPr>
        <b/>
        <sz val="14"/>
        <color indexed="12"/>
        <rFont val="Arial"/>
        <family val="2"/>
      </rPr>
      <t xml:space="preserve"> selon le type de groupement par strate intercommunale en 2022</t>
    </r>
  </si>
  <si>
    <t>Lecture : il y a 248 CC à FPU de moins de 15 000 habitants. Elles représentent 71,7 % des groupements à fiscalité propre de moins de 15 000 habitants.</t>
  </si>
  <si>
    <t>Lecture : il y a 2 397 824 habitants dans la strate des CC à FPU de moins de 15 000 habitants qui représentent 74,4 % de la population des groupements à fiscalité propre de moins de 15 000 habitants.</t>
  </si>
  <si>
    <t xml:space="preserve">T 2.1.a - Comptes des groupements à fiscalité propre par strate de population en 2022 </t>
  </si>
  <si>
    <t>Exercice 2022</t>
  </si>
  <si>
    <t xml:space="preserve">T 2.1.b - Structure des dépenses et recettes des groupements à fiscalité propre par strate de population en 2022 </t>
  </si>
  <si>
    <t xml:space="preserve">Source : DGFiP-Comptes de gestion ; budgets principaux - opérations réelles. Calculs DGCL. Montants calculés hors gestion active de la dette. INSEE, Recensement de la population (population totale en 2022 - année de référence 2019) </t>
  </si>
  <si>
    <t>Lecture : Les dépenses de fonctionnement des groupements à fiscalité propre de moins de 15 000 habitants se montent à 1320 M€.</t>
  </si>
  <si>
    <t>Lecture : Les achats et charges externes des groupements à fiscalité propre de moins de 15 000 habitants représentent 25,1 % de leurs dépenses de fonctionnement.</t>
  </si>
  <si>
    <t>Source : DGFiP-Comptes de gestion ; budgets principaux - opérations réelles. Calculs DGCL. Montants calculés hors gestion active de la dette; INSEE, Recensement de la population (population totale en 2022 - année de référence 2019).</t>
  </si>
  <si>
    <r>
      <t>T 2.2  Dépenses et recettes par habitant</t>
    </r>
    <r>
      <rPr>
        <b/>
        <vertAlign val="superscript"/>
        <sz val="14"/>
        <color indexed="12"/>
        <rFont val="Arial"/>
        <family val="2"/>
      </rPr>
      <t xml:space="preserve"> (a)</t>
    </r>
    <r>
      <rPr>
        <b/>
        <sz val="14"/>
        <color indexed="12"/>
        <rFont val="Arial"/>
        <family val="2"/>
      </rPr>
      <t xml:space="preserve"> des groupements à fiscalité propre par strate de population en 2022 </t>
    </r>
  </si>
  <si>
    <t>Lecture : les achats et charges externes des groupements à fiscalité propre de moins de 15 000 habitants sont de 103 € par habitant.</t>
  </si>
  <si>
    <r>
      <t>Recettes réelles de fonctionnement :</t>
    </r>
    <r>
      <rPr>
        <sz val="10"/>
        <rFont val="Arial"/>
        <family val="2"/>
      </rPr>
      <t xml:space="preserve"> en M14 et M57, crédit net du compte 7 (excepté les comptes 775, 776, 777 et 78 et 75882 en M57).</t>
    </r>
  </si>
  <si>
    <r>
      <t>Dépenses réelles de fonctionnement :</t>
    </r>
    <r>
      <rPr>
        <sz val="10"/>
        <rFont val="Arial"/>
        <family val="2"/>
      </rPr>
      <t xml:space="preserve"> en  M14 et M57, débit net du compte 6 hormis les comptes 675, 676 et 68 et 65882 en M57 .</t>
    </r>
  </si>
  <si>
    <r>
      <t xml:space="preserve">T 2.3 - Évolution 2021-2022 à champ constant </t>
    </r>
    <r>
      <rPr>
        <b/>
        <vertAlign val="superscript"/>
        <sz val="14"/>
        <color indexed="12"/>
        <rFont val="Arial"/>
        <family val="2"/>
      </rPr>
      <t>(a)</t>
    </r>
    <r>
      <rPr>
        <b/>
        <sz val="14"/>
        <color indexed="12"/>
        <rFont val="Arial"/>
        <family val="2"/>
      </rPr>
      <t xml:space="preserve"> des résultats comptables des groupements à fiscalité propre par strate de population des groupements </t>
    </r>
  </si>
  <si>
    <t>(b) écarts en point de pourcentage entre 2022 et 2021.</t>
  </si>
  <si>
    <t>(a) à champ «constant», c'est-à-dire en ne conservant que les groupements à fiscalité propre inchangés  entre les deux années 2021 et 2022. Les strates sont celles des groupements en 2022.</t>
  </si>
  <si>
    <r>
      <t xml:space="preserve">T 2.4.a -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en 2022 </t>
    </r>
  </si>
  <si>
    <r>
      <t xml:space="preserve">T 2.4.b - Structure des dépenses et recettes des métropoles </t>
    </r>
    <r>
      <rPr>
        <b/>
        <vertAlign val="superscript"/>
        <sz val="14"/>
        <color indexed="12"/>
        <rFont val="Arial"/>
        <family val="2"/>
      </rPr>
      <t>(a)</t>
    </r>
    <r>
      <rPr>
        <b/>
        <sz val="14"/>
        <color indexed="12"/>
        <rFont val="Arial"/>
        <family val="2"/>
      </rPr>
      <t xml:space="preserve"> et CU par strate de population de groupements</t>
    </r>
    <r>
      <rPr>
        <b/>
        <vertAlign val="superscript"/>
        <sz val="14"/>
        <color indexed="12"/>
        <rFont val="Arial"/>
        <family val="2"/>
      </rPr>
      <t xml:space="preserve"> (b)</t>
    </r>
    <r>
      <rPr>
        <b/>
        <sz val="14"/>
        <color indexed="12"/>
        <rFont val="Arial"/>
        <family val="2"/>
      </rPr>
      <t xml:space="preserve"> en 2022 </t>
    </r>
  </si>
  <si>
    <t>Lecture : Les achats et charges externes des métropoles et CU de 50 000 à 100 000 habitants sont de 40 M€.</t>
  </si>
  <si>
    <t>Lecture : Les achats et charges externes des métropoles et CU de 50 000 à 100 000 habitants représentent 40,2 % de leurs dépenses de fonctionnement.</t>
  </si>
  <si>
    <r>
      <t xml:space="preserve">T 2.5  Dépenses et recettes par habitant </t>
    </r>
    <r>
      <rPr>
        <b/>
        <vertAlign val="superscript"/>
        <sz val="14"/>
        <color indexed="12"/>
        <rFont val="Arial"/>
        <family val="2"/>
      </rPr>
      <t>(a)</t>
    </r>
    <r>
      <rPr>
        <b/>
        <sz val="14"/>
        <color indexed="12"/>
        <rFont val="Arial"/>
        <family val="2"/>
      </rPr>
      <t xml:space="preserve"> des métropoles </t>
    </r>
    <r>
      <rPr>
        <b/>
        <vertAlign val="superscript"/>
        <sz val="14"/>
        <color indexed="12"/>
        <rFont val="Arial"/>
        <family val="2"/>
      </rPr>
      <t>(b)</t>
    </r>
    <r>
      <rPr>
        <b/>
        <sz val="14"/>
        <color indexed="12"/>
        <rFont val="Arial"/>
        <family val="2"/>
      </rPr>
      <t xml:space="preserve"> et communautés urbaines par strate de groupement </t>
    </r>
    <r>
      <rPr>
        <b/>
        <vertAlign val="superscript"/>
        <sz val="14"/>
        <color indexed="12"/>
        <rFont val="Arial"/>
        <family val="2"/>
      </rPr>
      <t>(c)</t>
    </r>
    <r>
      <rPr>
        <b/>
        <sz val="14"/>
        <color indexed="12"/>
        <rFont val="Arial"/>
        <family val="2"/>
      </rPr>
      <t xml:space="preserve"> en 2022 </t>
    </r>
  </si>
  <si>
    <r>
      <t>T 2.6.a - Comptes des communautés d'agglomération par strate de population des groupements</t>
    </r>
    <r>
      <rPr>
        <b/>
        <vertAlign val="superscript"/>
        <sz val="14"/>
        <color indexed="12"/>
        <rFont val="Arial"/>
        <family val="2"/>
      </rPr>
      <t xml:space="preserve"> (a)</t>
    </r>
    <r>
      <rPr>
        <b/>
        <sz val="14"/>
        <color indexed="12"/>
        <rFont val="Arial"/>
        <family val="2"/>
      </rPr>
      <t xml:space="preserve"> en 2022 </t>
    </r>
  </si>
  <si>
    <r>
      <t>T 2.6.b - Structure des dépenses et recettes des communautés d'agglomération par strate de population de groupements</t>
    </r>
    <r>
      <rPr>
        <b/>
        <vertAlign val="superscript"/>
        <sz val="14"/>
        <color indexed="12"/>
        <rFont val="Arial"/>
        <family val="2"/>
      </rPr>
      <t xml:space="preserve"> (a)</t>
    </r>
    <r>
      <rPr>
        <b/>
        <sz val="14"/>
        <color indexed="12"/>
        <rFont val="Arial"/>
        <family val="2"/>
      </rPr>
      <t xml:space="preserve"> en 2022 </t>
    </r>
  </si>
  <si>
    <t>Lecture : Les achats et charges externes des CA de 50 000 à 100 000 habitants sont de 948 M€.</t>
  </si>
  <si>
    <r>
      <t xml:space="preserve">T 2.7  Dépenses et recettes par habitant </t>
    </r>
    <r>
      <rPr>
        <b/>
        <vertAlign val="superscript"/>
        <sz val="14"/>
        <color indexed="12"/>
        <rFont val="Arial"/>
        <family val="2"/>
      </rPr>
      <t>(a)</t>
    </r>
    <r>
      <rPr>
        <b/>
        <sz val="14"/>
        <color indexed="12"/>
        <rFont val="Arial"/>
        <family val="2"/>
      </rPr>
      <t xml:space="preserve"> des communautés d'agglomération par strate de groupement </t>
    </r>
    <r>
      <rPr>
        <b/>
        <vertAlign val="superscript"/>
        <sz val="14"/>
        <color indexed="12"/>
        <rFont val="Arial"/>
        <family val="2"/>
      </rPr>
      <t>(b)</t>
    </r>
    <r>
      <rPr>
        <b/>
        <sz val="14"/>
        <color indexed="12"/>
        <rFont val="Arial"/>
        <family val="2"/>
      </rPr>
      <t xml:space="preserve"> en 2022 </t>
    </r>
  </si>
  <si>
    <t xml:space="preserve">T 2.8.a - Comptes des communautés de communes par strate de population des groupements en 2022 </t>
  </si>
  <si>
    <t xml:space="preserve">T 2.8.b - Structure des dépenses et recettes des communautés de communes par strate de population de groupements en 2022 </t>
  </si>
  <si>
    <r>
      <t>T 2.9  Dépenses et recettes par habitant</t>
    </r>
    <r>
      <rPr>
        <b/>
        <vertAlign val="superscript"/>
        <sz val="14"/>
        <color indexed="12"/>
        <rFont val="Arial"/>
        <family val="2"/>
      </rPr>
      <t xml:space="preserve"> (a)</t>
    </r>
    <r>
      <rPr>
        <b/>
        <sz val="14"/>
        <color indexed="12"/>
        <rFont val="Arial"/>
        <family val="2"/>
      </rPr>
      <t xml:space="preserve"> des communautés de communes par strate de groupement en 2022</t>
    </r>
  </si>
  <si>
    <t>Lecture : Les achats et charges externes des communautés de communes de 50 000 à 100 000 habitants sont de 243 M€.</t>
  </si>
  <si>
    <t>Lecture : Les achats et charges externes des communautés de communes de 50 000 à 100 000 habitants représentent 33,2 % de leurs dépenses de fonctionnement.</t>
  </si>
  <si>
    <r>
      <t xml:space="preserve">T 3.1.a - Comptes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2022 </t>
    </r>
  </si>
  <si>
    <r>
      <t xml:space="preserve">T 3.1.b - Structure des dépenses et des recettes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2022 </t>
    </r>
  </si>
  <si>
    <t>Lecture : les achats et charges externes représentent 187 M€ pour les groupements à fiscalité propre de montagne de 300 000 habitants et plus.</t>
  </si>
  <si>
    <t>Lecture : les achats et charges externes repésentent 20,9 % des dépenses de fonctionnement des groupements à fiscalité propre de montagne de 300 000 habitants et plus.</t>
  </si>
  <si>
    <r>
      <t>T3.1.c - Dépenses et recettes par habitant des groupements à fiscalité propre de « montagne »</t>
    </r>
    <r>
      <rPr>
        <b/>
        <vertAlign val="superscript"/>
        <sz val="14"/>
        <color indexed="12"/>
        <rFont val="Arial"/>
        <family val="2"/>
      </rPr>
      <t xml:space="preserve"> (a)</t>
    </r>
    <r>
      <rPr>
        <b/>
        <sz val="14"/>
        <color indexed="12"/>
        <rFont val="Arial"/>
        <family val="2"/>
      </rPr>
      <t xml:space="preserve"> par strate de population de groupement en 2022 </t>
    </r>
  </si>
  <si>
    <t>Lecture : pour l'ensemble des groupements à fiscalité propre de montagne de 300 000 habitants et plus, les achats et charges externes représentent 107 € par habitant.</t>
  </si>
  <si>
    <r>
      <t xml:space="preserve">T 3.2.a - Comptes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2022 </t>
    </r>
  </si>
  <si>
    <r>
      <t xml:space="preserve">T 3.2.b - Structure des dépenses et des recettes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2022 </t>
    </r>
  </si>
  <si>
    <r>
      <t xml:space="preserve">T3.2.c - Dépenses et recettes par habitant des groupements à fiscalité propre n'étant pas de « montagne » </t>
    </r>
    <r>
      <rPr>
        <b/>
        <vertAlign val="superscript"/>
        <sz val="14"/>
        <color indexed="12"/>
        <rFont val="Arial"/>
        <family val="2"/>
      </rPr>
      <t>(a)</t>
    </r>
    <r>
      <rPr>
        <b/>
        <sz val="14"/>
        <color indexed="12"/>
        <rFont val="Arial"/>
        <family val="2"/>
      </rPr>
      <t xml:space="preserve"> par strate de population de groupement en 2022 </t>
    </r>
  </si>
  <si>
    <t>Lecture : pour l'ensemble des groupements à fiscalité propre n'étant pas de montagne de  300 000 habitants et plus, les achats et charges externes représentent 116 € par habitant.</t>
  </si>
  <si>
    <t>Lecture : les achats et charges externes représentent 2261 M€  pour les groupements à fiscalité propre n'étant pas de montagne de 300 000 habitants et plus.</t>
  </si>
  <si>
    <t>T 4.1 - Ratios financiers en 2022 : dépenses et recettes du budget des groupements à fiscalité propre par région</t>
  </si>
  <si>
    <t>Groupements selon l'appartenance au 01/01/2022 :</t>
  </si>
  <si>
    <t>Source : DGFiP-Comptes de gestion ; budgets principaux - opérations réelles. Calculs DGCL; INSEE, Recensement de la population (population totale en 2022 - année de référence 2019).</t>
  </si>
  <si>
    <t>T 4.2 - Ratios financiers 2022 : dépenses de fonctionnement par région</t>
  </si>
  <si>
    <t>T 4.3 - Ratios financiers 2022 : recettes de fonctionnement et capacité d'épargne par région</t>
  </si>
  <si>
    <t>Recettes réelles de fonctionnement : en M14 et M57, crédit net du compte, 7 excepté les comptes 775, 776, 777 et 78 (et 75882 en M57)</t>
  </si>
  <si>
    <t>Recettes réelles de fonctionnement : en M14 et M57, crédit net du compte 7 excepté les comptes 775, 776, 777 et 78 (et 75882 en M57)</t>
  </si>
  <si>
    <t>T 4.4 - Ratios financiers 2022 : dépenses d'investissement par régions</t>
  </si>
  <si>
    <t>T 4.5 - Ratios financiers 2022 : recettes d'investissement par région</t>
  </si>
  <si>
    <t>T 4.6 - Ratios financiers 2022 : charge de la dette et marge de manœuvre par région</t>
  </si>
  <si>
    <t>T 4.6.a – (R5) : Encours de la dette au 31/12/2022 / population</t>
  </si>
  <si>
    <t>T 4.6.c – (R11) : Encours de la dette au 31/12/2022 / recettes réelles de fonctionnement (Taux d'endettement)</t>
  </si>
  <si>
    <t>T 4.6.d – Encours de la dette au 31/12/2022 / épargne brute (délai de désendettement)</t>
  </si>
  <si>
    <t>T 4.6.f – Intérêts versés / encours de la dette au 31/12/2022</t>
  </si>
  <si>
    <t xml:space="preserve">Dépenses de fonctionnement : débit net du compte 6 hormis les comptes 675, 676 et 68 (et 65882 en M57), augmenté du remboursements de dettes, soit le débit du compte 16 excepté les comptes 169, 1645 </t>
  </si>
  <si>
    <t>et 1688, on retire aussi les travaux en régie (crédit du compte 72, en opérations budgétaires).</t>
  </si>
  <si>
    <t>T 5.1.a – Montants des dépenses de fonctionnement en 2022 (métropoles, EPT et communautés urbaines)</t>
  </si>
  <si>
    <t>T 5.1.b – Répatition des dépenses de fonctionnement par fonction en 2022 (métropoles, EPT et communautés urbaines)</t>
  </si>
  <si>
    <t>T 5.1.c – Dépenses de fonctionnement par habitant en 2022 (métropoles, EPT et communautés urbaines)</t>
  </si>
  <si>
    <t>T 5.2.a – Montants des dépenses d'investissement en 2022 (métropoles, EPT et communautés urbaines)</t>
  </si>
  <si>
    <t>T 5.2.b – Répartition des dépenses d'investissement hors remboursements par fonction en 2022 (métropoles, EPT et communautés urbaines)</t>
  </si>
  <si>
    <t>T 5.2.c – Dépenses d'investissement hors remboursements par habitant en 2022 (métropoles, EPT et communautés urbaines)</t>
  </si>
  <si>
    <t>T 5.3.a – Montants des dépenses totales en 2022 (métropoles, EPT et communautés urbaines)</t>
  </si>
  <si>
    <t>T 5.3.b – Répartitions des dépenses totales par fonction en 2022 (métropoles, EPT et communautés urbaines)</t>
  </si>
  <si>
    <t>T 5.3.c – Dépenses totales par habitant en 2022 (métropoles, EPT et communautés urbaines)</t>
  </si>
  <si>
    <t>T 5.4.a – Montants des dépenses de fonctionnement en 2022 (communautés d'agglomération)</t>
  </si>
  <si>
    <t>T 5.4.b – Répatition des dépenses de fonctionnement par fonction en 2022 (communautés d'agglomération)</t>
  </si>
  <si>
    <t>T 5.4.c – Dépenses de fonctionnement par habitant en 2022 (communautés d'agglomération)</t>
  </si>
  <si>
    <t>T 5.5.a – Montants des dépenses d'investissement hors remboursements en 2022 (communauté d'agglomération)</t>
  </si>
  <si>
    <t>T 5.5.b – Répartition des dépenses d'investissement hors remboursements par fonction en 2022 (communauté d'agglomération)</t>
  </si>
  <si>
    <t>T 5.5.c – Dépenses d'investissement hors remboursements par habitant en 2022 (communauté d'agglomération)</t>
  </si>
  <si>
    <t>T 5.6.a – Montants des dépenses totales en 2022 (communautés d'agglomération)</t>
  </si>
  <si>
    <t>T 5.6.b – Répartition des dépenses totales par fonction en 2022 (communautés d'agglomération)</t>
  </si>
  <si>
    <t>T 5.6.c – Dépenses totales par habitant en 2022 (communautés d'agglomération)</t>
  </si>
  <si>
    <t>T 5.7.a – Montants des dépenses de fonctionnement en 2022 (communautés de communes)</t>
  </si>
  <si>
    <t>T 5.7.b – Répartition des dépenses de fonctionnement par fonction en 2022 (communautés de communes)</t>
  </si>
  <si>
    <t>T 5.7.c – Dépenses de fonctionnement par habitant en 2022 (communautés de communes)</t>
  </si>
  <si>
    <t>T 5.8.a – Montants des dépenses d'investissement hors remboursements en 2022 (communautés de communes)</t>
  </si>
  <si>
    <t>T 5.8.b – Répartion des dépenses d'investissement hors remboursements par fonction en 2022 (communautés de communes)</t>
  </si>
  <si>
    <t>T 5.8.c – Dépenses d'investissement hors remboursements par habitant en 2022 (communautés de communes)</t>
  </si>
  <si>
    <t>T 5.9.a – Montants des dépenses totales en 2022 (communautés de communes)</t>
  </si>
  <si>
    <t>T 5.9.b – Répartition des dépenses totales par fonction en 2022 (communautés de communes)</t>
  </si>
  <si>
    <t>T 5.9.c – Dépenses totales par habitant en 2022 (communautés de communes)</t>
  </si>
  <si>
    <t>La population prise en compte pour déterminer les tranches de taille des GFP en 2022 est la population totale tirée du recensement de population en vigueur au 1er janvier 2022 (population millésimée 2019).</t>
  </si>
  <si>
    <t>Ce document présente les résultats tirés de l'exploitation des comptes de gestion 2022 définitifs fournis par la Direction générale des finances publiques (DGFiP).</t>
  </si>
  <si>
    <t>Janvier 2024</t>
  </si>
  <si>
    <t>Mise en ligne : janvier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</si>
</sst>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0.0"/>
    <numFmt numFmtId="167" formatCode="0.000000000"/>
    <numFmt numFmtId="168" formatCode="[$-40C]d\ mmmm\ yyyy;@"/>
    <numFmt numFmtId="169" formatCode="#,##0.000000"/>
    <numFmt numFmtId="170" formatCode="\+0.0;\-0.0"/>
    <numFmt numFmtId="171" formatCode="\+0;\-0"/>
    <numFmt numFmtId="172" formatCode="0.000000"/>
  </numFmts>
  <fonts count="131"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b/>
      <sz val="10"/>
      <color indexed="12"/>
      <name val="Arial"/>
      <family val="2"/>
    </font>
    <font>
      <b/>
      <sz val="10"/>
      <name val="Arial"/>
      <family val="2"/>
    </font>
    <font>
      <i/>
      <sz val="10"/>
      <name val="Arial"/>
      <family val="2"/>
    </font>
    <font>
      <i/>
      <sz val="8"/>
      <name val="Arial"/>
      <family val="2"/>
    </font>
    <font>
      <b/>
      <sz val="14"/>
      <color indexed="12"/>
      <name val="Arial"/>
      <family val="2"/>
    </font>
    <font>
      <sz val="10"/>
      <name val="Arial"/>
      <family val="2"/>
    </font>
    <font>
      <sz val="8"/>
      <name val="Arial"/>
      <family val="2"/>
    </font>
    <font>
      <b/>
      <i/>
      <sz val="10"/>
      <name val="Arial"/>
      <family val="2"/>
    </font>
    <font>
      <b/>
      <sz val="8"/>
      <name val="Arial"/>
      <family val="2"/>
    </font>
    <font>
      <u/>
      <sz val="10"/>
      <color indexed="12"/>
      <name val="Arial"/>
      <family val="2"/>
    </font>
    <font>
      <sz val="9"/>
      <name val="Arial"/>
      <family val="2"/>
    </font>
    <font>
      <i/>
      <sz val="9"/>
      <name val="Arial"/>
      <family val="2"/>
    </font>
    <font>
      <sz val="8"/>
      <color indexed="12"/>
      <name val="Arial"/>
      <family val="2"/>
    </font>
    <font>
      <b/>
      <sz val="9"/>
      <name val="Arial"/>
      <family val="2"/>
    </font>
    <font>
      <sz val="10"/>
      <name val="MS Sans Serif"/>
      <family val="2"/>
    </font>
    <font>
      <b/>
      <sz val="12"/>
      <color indexed="12"/>
      <name val="Arial"/>
      <family val="2"/>
    </font>
    <font>
      <i/>
      <sz val="10"/>
      <color indexed="12"/>
      <name val="Arial"/>
      <family val="2"/>
    </font>
    <font>
      <b/>
      <sz val="16"/>
      <color indexed="48"/>
      <name val="Arial"/>
      <family val="2"/>
    </font>
    <font>
      <b/>
      <sz val="16"/>
      <color indexed="48"/>
      <name val="Wingdings"/>
      <charset val="2"/>
    </font>
    <font>
      <b/>
      <sz val="10"/>
      <color indexed="48"/>
      <name val="Arial"/>
      <family val="2"/>
    </font>
    <font>
      <b/>
      <sz val="10"/>
      <name val="Arial"/>
      <family val="2"/>
    </font>
    <font>
      <b/>
      <sz val="13"/>
      <name val="Arial"/>
      <family val="2"/>
    </font>
    <font>
      <b/>
      <sz val="13"/>
      <color indexed="12"/>
      <name val="Arial"/>
      <family val="2"/>
    </font>
    <font>
      <b/>
      <sz val="13"/>
      <name val="Arial"/>
      <family val="2"/>
    </font>
    <font>
      <b/>
      <sz val="14"/>
      <color indexed="48"/>
      <name val="Arial"/>
      <family val="2"/>
    </font>
    <font>
      <b/>
      <sz val="8"/>
      <color indexed="48"/>
      <name val="Arial"/>
      <family val="2"/>
    </font>
    <font>
      <b/>
      <sz val="13"/>
      <name val="MS Sans Serif"/>
      <family val="2"/>
    </font>
    <font>
      <sz val="10"/>
      <color indexed="12"/>
      <name val="Arial"/>
      <family val="2"/>
    </font>
    <font>
      <b/>
      <sz val="13"/>
      <color indexed="12"/>
      <name val="Arial"/>
      <family val="2"/>
    </font>
    <font>
      <sz val="10"/>
      <color indexed="12"/>
      <name val="MS Sans Serif"/>
      <family val="2"/>
    </font>
    <font>
      <b/>
      <sz val="13"/>
      <color indexed="12"/>
      <name val="MS Sans Serif"/>
      <family val="2"/>
    </font>
    <font>
      <b/>
      <sz val="16"/>
      <color indexed="48"/>
      <name val="MS Sans Serif"/>
      <family val="2"/>
    </font>
    <font>
      <b/>
      <sz val="16"/>
      <color indexed="12"/>
      <name val="Arial"/>
      <family val="2"/>
    </font>
    <font>
      <b/>
      <sz val="16"/>
      <color indexed="12"/>
      <name val="MS Sans Serif"/>
      <family val="2"/>
    </font>
    <font>
      <sz val="10"/>
      <name val="Times New Roman"/>
      <family val="1"/>
    </font>
    <font>
      <u/>
      <sz val="10"/>
      <color indexed="12"/>
      <name val="MS Sans Serif"/>
      <family val="2"/>
    </font>
    <font>
      <sz val="10"/>
      <color indexed="48"/>
      <name val="Arial"/>
      <family val="2"/>
    </font>
    <font>
      <u/>
      <sz val="10"/>
      <color indexed="12"/>
      <name val="Calibri"/>
      <family val="2"/>
    </font>
    <font>
      <sz val="10"/>
      <color indexed="48"/>
      <name val="Calibri"/>
      <family val="2"/>
    </font>
    <font>
      <b/>
      <sz val="10"/>
      <color indexed="48"/>
      <name val="MS Sans Serif"/>
      <family val="2"/>
    </font>
    <font>
      <b/>
      <sz val="10"/>
      <color rgb="FF0000FF"/>
      <name val="Arial"/>
      <family val="2"/>
    </font>
    <font>
      <sz val="10"/>
      <color rgb="FF0000FF"/>
      <name val="Arial"/>
      <family val="2"/>
    </font>
    <font>
      <vertAlign val="superscript"/>
      <sz val="10"/>
      <name val="Arial"/>
      <family val="2"/>
    </font>
    <font>
      <sz val="10"/>
      <color rgb="FF000000"/>
      <name val="Bookman Old Style"/>
      <family val="1"/>
    </font>
    <font>
      <sz val="8"/>
      <color rgb="FF000000"/>
      <name val="Arial"/>
      <family val="2"/>
    </font>
    <font>
      <b/>
      <vertAlign val="superscript"/>
      <sz val="10"/>
      <name val="Arial"/>
      <family val="2"/>
    </font>
    <font>
      <b/>
      <vertAlign val="superscript"/>
      <sz val="14"/>
      <color indexed="12"/>
      <name val="Arial"/>
      <family val="2"/>
    </font>
    <font>
      <i/>
      <sz val="10"/>
      <color theme="1"/>
      <name val="Arial"/>
      <family val="2"/>
    </font>
    <font>
      <b/>
      <i/>
      <vertAlign val="superscript"/>
      <sz val="10"/>
      <name val="Arial"/>
      <family val="2"/>
    </font>
    <font>
      <b/>
      <i/>
      <sz val="10"/>
      <color indexed="12"/>
      <name val="Arial"/>
      <family val="2"/>
    </font>
    <font>
      <b/>
      <i/>
      <sz val="8"/>
      <name val="Arial"/>
      <family val="2"/>
    </font>
    <font>
      <b/>
      <sz val="9"/>
      <color indexed="12"/>
      <name val="Arial"/>
      <family val="2"/>
    </font>
    <font>
      <sz val="9"/>
      <color indexed="12"/>
      <name val="Arial"/>
      <family val="2"/>
    </font>
    <font>
      <sz val="10"/>
      <color rgb="FF000000"/>
      <name val="Arial"/>
      <family val="2"/>
    </font>
    <font>
      <u/>
      <sz val="10"/>
      <color rgb="FF000000"/>
      <name val="Arial"/>
      <family val="2"/>
    </font>
    <font>
      <sz val="10"/>
      <color rgb="FF003399"/>
      <name val="Arial"/>
      <family val="2"/>
    </font>
    <font>
      <sz val="10"/>
      <color rgb="FF0091FF"/>
      <name val="Arial"/>
      <family val="2"/>
    </font>
    <font>
      <b/>
      <u/>
      <sz val="10"/>
      <color rgb="FF0000FF"/>
      <name val="Arial"/>
      <family val="2"/>
    </font>
    <font>
      <u/>
      <sz val="10"/>
      <color rgb="FF0000FF"/>
      <name val="Arial"/>
      <family val="2"/>
    </font>
    <font>
      <sz val="11"/>
      <name val="Arial"/>
      <family val="2"/>
    </font>
    <font>
      <sz val="16"/>
      <color indexed="12"/>
      <name val="Calibri"/>
      <family val="2"/>
    </font>
    <font>
      <b/>
      <sz val="16"/>
      <name val="Calibri"/>
      <family val="2"/>
    </font>
    <font>
      <sz val="16"/>
      <name val="Arial"/>
      <family val="2"/>
    </font>
    <font>
      <sz val="16"/>
      <name val="Calibri"/>
      <family val="2"/>
    </font>
    <font>
      <sz val="16"/>
      <color indexed="48"/>
      <name val="Arial"/>
      <family val="2"/>
    </font>
    <font>
      <u/>
      <sz val="16"/>
      <color indexed="12"/>
      <name val="Arial"/>
      <family val="2"/>
    </font>
    <font>
      <sz val="16"/>
      <color indexed="48"/>
      <name val="Calibri"/>
      <family val="2"/>
    </font>
    <font>
      <b/>
      <u/>
      <sz val="16"/>
      <name val="Calibri"/>
      <family val="2"/>
    </font>
    <font>
      <b/>
      <sz val="18"/>
      <name val="Calibri"/>
      <family val="2"/>
    </font>
    <font>
      <b/>
      <sz val="18"/>
      <color indexed="12"/>
      <name val="Calibri"/>
      <family val="2"/>
    </font>
    <font>
      <sz val="18"/>
      <name val="Arial"/>
      <family val="2"/>
    </font>
    <font>
      <sz val="18"/>
      <color indexed="48"/>
      <name val="Arial"/>
      <family val="2"/>
    </font>
    <font>
      <i/>
      <sz val="18"/>
      <color indexed="12"/>
      <name val="Calibri"/>
      <family val="2"/>
    </font>
    <font>
      <sz val="18"/>
      <color indexed="12"/>
      <name val="Calibri"/>
      <family val="2"/>
    </font>
    <font>
      <b/>
      <sz val="20"/>
      <color indexed="12"/>
      <name val="Calibri"/>
      <family val="2"/>
    </font>
    <font>
      <b/>
      <sz val="11"/>
      <color indexed="12"/>
      <name val="Arial"/>
      <family val="2"/>
    </font>
    <font>
      <b/>
      <sz val="11"/>
      <name val="Arial"/>
      <family val="2"/>
    </font>
    <font>
      <b/>
      <sz val="11"/>
      <color theme="1"/>
      <name val="Arial"/>
      <family val="2"/>
    </font>
    <font>
      <sz val="11"/>
      <color theme="1"/>
      <name val="Arial"/>
      <family val="2"/>
    </font>
    <font>
      <b/>
      <sz val="11"/>
      <color rgb="FF0000FF"/>
      <name val="Arial"/>
      <family val="2"/>
    </font>
    <font>
      <sz val="11"/>
      <color rgb="FF0000FF"/>
      <name val="Arial"/>
      <family val="2"/>
    </font>
    <font>
      <vertAlign val="superscript"/>
      <sz val="11"/>
      <name val="Arial"/>
      <family val="2"/>
    </font>
    <font>
      <b/>
      <i/>
      <sz val="11"/>
      <name val="Arial"/>
      <family val="2"/>
    </font>
    <font>
      <b/>
      <i/>
      <sz val="9"/>
      <color indexed="12"/>
      <name val="Arial"/>
      <family val="2"/>
    </font>
    <font>
      <i/>
      <sz val="9"/>
      <color indexed="12"/>
      <name val="Arial"/>
      <family val="2"/>
    </font>
    <font>
      <b/>
      <sz val="14"/>
      <color rgb="FF0000FF"/>
      <name val="Arial"/>
      <family val="2"/>
    </font>
    <font>
      <b/>
      <sz val="10"/>
      <color theme="1"/>
      <name val="Arial"/>
      <family val="2"/>
    </font>
    <font>
      <sz val="10"/>
      <color theme="1"/>
      <name val="Arial"/>
      <family val="2"/>
    </font>
    <font>
      <vertAlign val="superscript"/>
      <sz val="10"/>
      <color indexed="12"/>
      <name val="Arial"/>
      <family val="2"/>
    </font>
    <font>
      <sz val="10"/>
      <name val="Calibri"/>
      <family val="2"/>
    </font>
    <font>
      <i/>
      <vertAlign val="superscript"/>
      <sz val="10"/>
      <name val="Arial"/>
      <family val="2"/>
    </font>
    <font>
      <b/>
      <sz val="10"/>
      <color rgb="FF000000"/>
      <name val="Arial"/>
      <family val="2"/>
    </font>
    <font>
      <vertAlign val="superscript"/>
      <sz val="10"/>
      <color rgb="FF000000"/>
      <name val="Arial"/>
      <family val="2"/>
    </font>
    <font>
      <b/>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36"/>
      <color rgb="FF0000FF"/>
      <name val="Tahoma"/>
      <family val="2"/>
    </font>
    <font>
      <sz val="14"/>
      <name val="Tahoma"/>
      <family val="2"/>
    </font>
    <font>
      <b/>
      <sz val="14"/>
      <name val="Tahoma"/>
      <family val="2"/>
    </font>
    <font>
      <sz val="12"/>
      <name val="Tahoma"/>
      <family val="2"/>
    </font>
    <font>
      <sz val="10"/>
      <color theme="1"/>
      <name val="Calibri"/>
      <family val="2"/>
    </font>
    <font>
      <sz val="11"/>
      <color theme="1"/>
      <name val="Calibri"/>
      <family val="2"/>
    </font>
    <font>
      <sz val="11"/>
      <name val="Calibri"/>
      <family val="2"/>
    </font>
    <font>
      <sz val="12"/>
      <name val="Arial"/>
      <family val="2"/>
    </font>
    <font>
      <b/>
      <u/>
      <sz val="10"/>
      <name val="Arial"/>
      <family val="2"/>
    </font>
    <font>
      <b/>
      <u/>
      <sz val="10"/>
      <color rgb="FF000000"/>
      <name val="Arial"/>
      <family val="2"/>
    </font>
    <font>
      <u/>
      <sz val="10"/>
      <color rgb="FF003399"/>
      <name val="Arial"/>
      <family val="2"/>
    </font>
    <font>
      <sz val="10"/>
      <color rgb="FF003399"/>
      <name val="Calibri"/>
      <family val="2"/>
    </font>
    <font>
      <b/>
      <vertAlign val="superscript"/>
      <sz val="11"/>
      <name val="Arial"/>
      <family val="2"/>
    </font>
    <font>
      <sz val="10"/>
      <name val="Arial"/>
      <family val="2"/>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D8D8D8"/>
        <bgColor theme="0" tint="-0.14999847407452621"/>
      </patternFill>
    </fill>
    <fill>
      <patternFill patternType="solid">
        <fgColor theme="0" tint="-0.249977111117893"/>
        <bgColor indexed="64"/>
      </patternFill>
    </fill>
    <fill>
      <patternFill patternType="solid">
        <fgColor rgb="FFFFFFFF"/>
        <bgColor theme="0" tint="-0.14999847407452621"/>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DDDDDD"/>
        <bgColor rgb="FFFFFFFF"/>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30"/>
      </bottom>
      <diagonal/>
    </border>
    <border>
      <left style="thin">
        <color indexed="30"/>
      </left>
      <right/>
      <top style="thin">
        <color indexed="30"/>
      </top>
      <bottom/>
      <diagonal/>
    </border>
    <border>
      <left/>
      <right/>
      <top style="thin">
        <color indexed="30"/>
      </top>
      <bottom/>
      <diagonal/>
    </border>
    <border>
      <left style="thin">
        <color indexed="30"/>
      </left>
      <right/>
      <top/>
      <bottom/>
      <diagonal/>
    </border>
    <border>
      <left style="thin">
        <color indexed="30"/>
      </left>
      <right/>
      <top/>
      <bottom style="thin">
        <color indexed="30"/>
      </bottom>
      <diagonal/>
    </border>
    <border>
      <left/>
      <right style="thin">
        <color indexed="30"/>
      </right>
      <top/>
      <bottom/>
      <diagonal/>
    </border>
    <border>
      <left/>
      <right style="thin">
        <color indexed="30"/>
      </right>
      <top style="thin">
        <color indexed="30"/>
      </top>
      <bottom/>
      <diagonal/>
    </border>
    <border>
      <left/>
      <right style="thin">
        <color indexed="30"/>
      </right>
      <top/>
      <bottom style="thin">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theme="1"/>
      </top>
      <bottom/>
      <diagonal/>
    </border>
    <border>
      <left style="thin">
        <color indexed="64"/>
      </left>
      <right style="medium">
        <color indexed="64"/>
      </right>
      <top/>
      <bottom style="thin">
        <color indexed="64"/>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14" fillId="0" borderId="0" applyNumberFormat="0" applyFill="0" applyBorder="0" applyAlignment="0" applyProtection="0">
      <alignment vertical="top"/>
      <protection locked="0"/>
    </xf>
    <xf numFmtId="0" fontId="40" fillId="0" borderId="0" applyNumberFormat="0" applyFill="0" applyBorder="0" applyAlignment="0" applyProtection="0"/>
    <xf numFmtId="0" fontId="19" fillId="0" borderId="0"/>
    <xf numFmtId="0" fontId="2" fillId="0" borderId="0"/>
    <xf numFmtId="0" fontId="2" fillId="0" borderId="0"/>
    <xf numFmtId="0" fontId="2" fillId="0" borderId="0"/>
    <xf numFmtId="0" fontId="99" fillId="0" borderId="0" applyNumberFormat="0" applyFill="0" applyBorder="0" applyAlignment="0" applyProtection="0"/>
    <xf numFmtId="0" fontId="100" fillId="0" borderId="46" applyNumberFormat="0" applyFill="0" applyAlignment="0" applyProtection="0"/>
    <xf numFmtId="0" fontId="101" fillId="0" borderId="47" applyNumberFormat="0" applyFill="0" applyAlignment="0" applyProtection="0"/>
    <xf numFmtId="0" fontId="102" fillId="0" borderId="48" applyNumberFormat="0" applyFill="0" applyAlignment="0" applyProtection="0"/>
    <xf numFmtId="0" fontId="102" fillId="0" borderId="0" applyNumberFormat="0" applyFill="0" applyBorder="0" applyAlignment="0" applyProtection="0"/>
    <xf numFmtId="0" fontId="103" fillId="13" borderId="0" applyNumberFormat="0" applyBorder="0" applyAlignment="0" applyProtection="0"/>
    <xf numFmtId="0" fontId="104" fillId="14" borderId="0" applyNumberFormat="0" applyBorder="0" applyAlignment="0" applyProtection="0"/>
    <xf numFmtId="0" fontId="105" fillId="15" borderId="0" applyNumberFormat="0" applyBorder="0" applyAlignment="0" applyProtection="0"/>
    <xf numFmtId="0" fontId="106" fillId="16" borderId="49" applyNumberFormat="0" applyAlignment="0" applyProtection="0"/>
    <xf numFmtId="0" fontId="107" fillId="17" borderId="50" applyNumberFormat="0" applyAlignment="0" applyProtection="0"/>
    <xf numFmtId="0" fontId="108" fillId="17" borderId="49" applyNumberFormat="0" applyAlignment="0" applyProtection="0"/>
    <xf numFmtId="0" fontId="109" fillId="0" borderId="51" applyNumberFormat="0" applyFill="0" applyAlignment="0" applyProtection="0"/>
    <xf numFmtId="0" fontId="110" fillId="18" borderId="52" applyNumberFormat="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13" fillId="0" borderId="54" applyNumberFormat="0" applyFill="0" applyAlignment="0" applyProtection="0"/>
    <xf numFmtId="0" fontId="11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4" fillId="23" borderId="0" applyNumberFormat="0" applyBorder="0" applyAlignment="0" applyProtection="0"/>
    <xf numFmtId="0" fontId="11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4" fillId="27" borderId="0" applyNumberFormat="0" applyBorder="0" applyAlignment="0" applyProtection="0"/>
    <xf numFmtId="0" fontId="11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4" fillId="31" borderId="0" applyNumberFormat="0" applyBorder="0" applyAlignment="0" applyProtection="0"/>
    <xf numFmtId="0" fontId="11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14" fillId="35" borderId="0" applyNumberFormat="0" applyBorder="0" applyAlignment="0" applyProtection="0"/>
    <xf numFmtId="0" fontId="11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14" fillId="39" borderId="0" applyNumberFormat="0" applyBorder="0" applyAlignment="0" applyProtection="0"/>
    <xf numFmtId="0" fontId="11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14" fillId="43" borderId="0" applyNumberFormat="0" applyBorder="0" applyAlignment="0" applyProtection="0"/>
    <xf numFmtId="0" fontId="1" fillId="0" borderId="0"/>
    <xf numFmtId="0" fontId="1" fillId="19" borderId="53" applyNumberFormat="0" applyFon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15" fillId="0" borderId="0" applyNumberFormat="0" applyFill="0" applyBorder="0" applyAlignment="0" applyProtection="0"/>
    <xf numFmtId="0" fontId="116" fillId="0" borderId="0" applyNumberFormat="0" applyFill="0" applyBorder="0" applyAlignment="0" applyProtection="0"/>
    <xf numFmtId="0" fontId="2" fillId="0" borderId="0"/>
    <xf numFmtId="0" fontId="14" fillId="0" borderId="0" applyNumberFormat="0" applyFill="0" applyBorder="0" applyAlignment="0" applyProtection="0">
      <alignment vertical="top"/>
      <protection locked="0"/>
    </xf>
    <xf numFmtId="0" fontId="2" fillId="0" borderId="0"/>
    <xf numFmtId="0" fontId="14" fillId="0" borderId="0" applyNumberFormat="0" applyFill="0" applyBorder="0" applyAlignment="0" applyProtection="0">
      <alignment vertical="top"/>
      <protection locked="0"/>
    </xf>
    <xf numFmtId="0" fontId="2" fillId="0" borderId="0"/>
    <xf numFmtId="9" fontId="130" fillId="0" borderId="0" applyFont="0" applyFill="0" applyBorder="0" applyAlignment="0" applyProtection="0"/>
  </cellStyleXfs>
  <cellXfs count="844">
    <xf numFmtId="0" fontId="0" fillId="0" borderId="0" xfId="0"/>
    <xf numFmtId="0" fontId="0" fillId="0" borderId="1" xfId="0" applyBorder="1"/>
    <xf numFmtId="0" fontId="4" fillId="0" borderId="1" xfId="0" applyFont="1" applyBorder="1"/>
    <xf numFmtId="0" fontId="0" fillId="0" borderId="0" xfId="0" applyBorder="1"/>
    <xf numFmtId="0" fontId="0" fillId="0" borderId="2" xfId="0" applyBorder="1"/>
    <xf numFmtId="0" fontId="4" fillId="0" borderId="2" xfId="0" applyFont="1" applyBorder="1"/>
    <xf numFmtId="0" fontId="0" fillId="0" borderId="0" xfId="0" applyFill="1"/>
    <xf numFmtId="0" fontId="6" fillId="0" borderId="0" xfId="0" applyFont="1"/>
    <xf numFmtId="0" fontId="8" fillId="0" borderId="0" xfId="0" applyFont="1"/>
    <xf numFmtId="0" fontId="9" fillId="0" borderId="0" xfId="0" applyFont="1"/>
    <xf numFmtId="0" fontId="0" fillId="0" borderId="0" xfId="0" applyBorder="1" applyAlignment="1">
      <alignment horizontal="center"/>
    </xf>
    <xf numFmtId="0" fontId="5" fillId="0" borderId="0" xfId="0" applyFont="1" applyBorder="1" applyAlignment="1">
      <alignment horizontal="center"/>
    </xf>
    <xf numFmtId="0" fontId="10" fillId="0" borderId="0" xfId="0" applyFont="1"/>
    <xf numFmtId="0" fontId="5" fillId="0" borderId="0" xfId="0" applyFont="1"/>
    <xf numFmtId="0" fontId="3" fillId="0" borderId="0" xfId="0" applyFont="1"/>
    <xf numFmtId="0" fontId="13" fillId="0" borderId="0" xfId="0" applyFont="1"/>
    <xf numFmtId="0" fontId="6" fillId="0" borderId="0" xfId="0" applyFont="1" applyBorder="1"/>
    <xf numFmtId="0" fontId="6" fillId="0" borderId="4" xfId="0" applyFont="1" applyBorder="1"/>
    <xf numFmtId="0" fontId="10" fillId="0" borderId="0" xfId="0" applyFont="1" applyBorder="1"/>
    <xf numFmtId="0" fontId="12" fillId="0" borderId="0" xfId="0" applyFont="1" applyAlignment="1">
      <alignment horizontal="right"/>
    </xf>
    <xf numFmtId="166" fontId="5" fillId="0" borderId="0" xfId="0" applyNumberFormat="1" applyFont="1" applyFill="1"/>
    <xf numFmtId="166" fontId="5" fillId="0" borderId="0" xfId="0" applyNumberFormat="1" applyFont="1"/>
    <xf numFmtId="0" fontId="7" fillId="0" borderId="0" xfId="0" applyFont="1"/>
    <xf numFmtId="0" fontId="4" fillId="0" borderId="0" xfId="0" applyFont="1"/>
    <xf numFmtId="0" fontId="10" fillId="0" borderId="0" xfId="0" applyFont="1" applyFill="1"/>
    <xf numFmtId="0" fontId="18" fillId="0" borderId="4" xfId="0" applyFont="1" applyBorder="1"/>
    <xf numFmtId="0" fontId="11" fillId="0" borderId="0" xfId="0" applyFont="1"/>
    <xf numFmtId="0" fontId="9" fillId="0" borderId="0" xfId="0" applyFont="1" applyAlignment="1">
      <alignment vertical="center"/>
    </xf>
    <xf numFmtId="0" fontId="23" fillId="0" borderId="0" xfId="0" applyFont="1"/>
    <xf numFmtId="166" fontId="24" fillId="0" borderId="0" xfId="0" applyNumberFormat="1" applyFont="1" applyFill="1"/>
    <xf numFmtId="0" fontId="25" fillId="0" borderId="0" xfId="0" applyFont="1"/>
    <xf numFmtId="0" fontId="0" fillId="0" borderId="0" xfId="0" applyFill="1" applyAlignment="1">
      <alignment horizontal="center"/>
    </xf>
    <xf numFmtId="0" fontId="0" fillId="0" borderId="0" xfId="0" applyAlignment="1">
      <alignment horizontal="center"/>
    </xf>
    <xf numFmtId="0" fontId="26" fillId="0" borderId="2" xfId="0" applyFont="1" applyFill="1" applyBorder="1"/>
    <xf numFmtId="166" fontId="27" fillId="0" borderId="2" xfId="0" applyNumberFormat="1" applyFont="1" applyFill="1" applyBorder="1"/>
    <xf numFmtId="0" fontId="28" fillId="0" borderId="2" xfId="0" applyFont="1" applyFill="1" applyBorder="1" applyAlignment="1">
      <alignment horizontal="center"/>
    </xf>
    <xf numFmtId="166" fontId="6" fillId="0" borderId="0" xfId="0" applyNumberFormat="1" applyFont="1" applyFill="1"/>
    <xf numFmtId="0" fontId="19" fillId="0" borderId="0" xfId="0" applyFont="1" applyFill="1" applyAlignment="1">
      <alignment horizontal="center"/>
    </xf>
    <xf numFmtId="0" fontId="12" fillId="0" borderId="0" xfId="0" applyFont="1"/>
    <xf numFmtId="3" fontId="0" fillId="0" borderId="0" xfId="0" applyNumberFormat="1" applyFill="1" applyBorder="1"/>
    <xf numFmtId="0" fontId="4" fillId="0" borderId="0" xfId="0" applyFont="1" applyFill="1" applyBorder="1" applyAlignment="1">
      <alignment horizontal="right"/>
    </xf>
    <xf numFmtId="0" fontId="4" fillId="0" borderId="0" xfId="0" applyFont="1" applyFill="1" applyBorder="1" applyAlignment="1">
      <alignment horizontal="center"/>
    </xf>
    <xf numFmtId="3" fontId="0" fillId="0" borderId="0" xfId="0" applyNumberFormat="1" applyFill="1" applyAlignment="1">
      <alignment horizontal="center"/>
    </xf>
    <xf numFmtId="3" fontId="6" fillId="0" borderId="1" xfId="0" applyNumberFormat="1" applyFont="1" applyBorder="1" applyAlignment="1" applyProtection="1">
      <alignment vertical="center"/>
      <protection locked="0"/>
    </xf>
    <xf numFmtId="3" fontId="6" fillId="0" borderId="0" xfId="0" applyNumberFormat="1" applyFont="1" applyBorder="1" applyAlignment="1" applyProtection="1">
      <alignment vertical="center"/>
      <protection locked="0"/>
    </xf>
    <xf numFmtId="0" fontId="10" fillId="0" borderId="2" xfId="0" applyFont="1" applyBorder="1"/>
    <xf numFmtId="0" fontId="24" fillId="0" borderId="0" xfId="0" applyFont="1" applyAlignment="1">
      <alignment horizontal="center"/>
    </xf>
    <xf numFmtId="0" fontId="2" fillId="0" borderId="0" xfId="0" applyFont="1"/>
    <xf numFmtId="0" fontId="22" fillId="0" borderId="0" xfId="0" applyFont="1"/>
    <xf numFmtId="0" fontId="24" fillId="0" borderId="0" xfId="0"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26" fillId="0" borderId="2" xfId="0" applyFont="1" applyFill="1" applyBorder="1" applyAlignment="1">
      <alignment horizontal="center"/>
    </xf>
    <xf numFmtId="3" fontId="10" fillId="0" borderId="0" xfId="0" applyNumberFormat="1"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29" fillId="0" borderId="0" xfId="0" applyFont="1"/>
    <xf numFmtId="0" fontId="24" fillId="0" borderId="0" xfId="0" applyFont="1"/>
    <xf numFmtId="0" fontId="30" fillId="0" borderId="0" xfId="0" applyFont="1"/>
    <xf numFmtId="0" fontId="29" fillId="0" borderId="0" xfId="0" applyFont="1" applyAlignment="1">
      <alignment horizontal="center"/>
    </xf>
    <xf numFmtId="0" fontId="31" fillId="0" borderId="2" xfId="0" applyFont="1" applyFill="1" applyBorder="1" applyAlignment="1">
      <alignment horizontal="center"/>
    </xf>
    <xf numFmtId="0" fontId="31" fillId="0" borderId="2" xfId="0" applyFont="1" applyFill="1" applyBorder="1"/>
    <xf numFmtId="0" fontId="11" fillId="0" borderId="0" xfId="0" applyFont="1" applyFill="1"/>
    <xf numFmtId="0" fontId="19" fillId="0" borderId="0" xfId="0" applyFont="1" applyFill="1"/>
    <xf numFmtId="0" fontId="6" fillId="0" borderId="0" xfId="0" applyFont="1" applyAlignment="1">
      <alignment horizontal="center"/>
    </xf>
    <xf numFmtId="167" fontId="10" fillId="0" borderId="0" xfId="0" applyNumberFormat="1" applyFont="1" applyAlignment="1">
      <alignment horizontal="center"/>
    </xf>
    <xf numFmtId="166" fontId="19" fillId="0" borderId="0" xfId="0" applyNumberFormat="1" applyFont="1"/>
    <xf numFmtId="3" fontId="0" fillId="0" borderId="0" xfId="0" applyNumberFormat="1" applyFill="1"/>
    <xf numFmtId="0" fontId="2" fillId="0" borderId="0" xfId="0" applyFont="1" applyFill="1"/>
    <xf numFmtId="0" fontId="5" fillId="0" borderId="0" xfId="0" applyFont="1" applyAlignment="1">
      <alignment horizontal="center"/>
    </xf>
    <xf numFmtId="0" fontId="32" fillId="0" borderId="0" xfId="0" applyFont="1" applyAlignment="1">
      <alignment horizontal="center"/>
    </xf>
    <xf numFmtId="0" fontId="33" fillId="0" borderId="2" xfId="0" applyFont="1" applyBorder="1" applyAlignment="1">
      <alignment horizontal="center"/>
    </xf>
    <xf numFmtId="0" fontId="34" fillId="0" borderId="0" xfId="0" applyFont="1" applyAlignment="1">
      <alignment horizontal="center"/>
    </xf>
    <xf numFmtId="0" fontId="32" fillId="0" borderId="0" xfId="0" applyFont="1" applyFill="1" applyAlignment="1">
      <alignment horizontal="center"/>
    </xf>
    <xf numFmtId="0" fontId="32" fillId="0" borderId="0" xfId="0" applyFont="1"/>
    <xf numFmtId="0" fontId="4" fillId="0" borderId="0" xfId="0" applyFont="1" applyAlignment="1">
      <alignment horizontal="center"/>
    </xf>
    <xf numFmtId="0" fontId="27" fillId="0" borderId="2" xfId="0" applyFont="1" applyFill="1" applyBorder="1" applyAlignment="1">
      <alignment horizontal="center"/>
    </xf>
    <xf numFmtId="0" fontId="4" fillId="0" borderId="0" xfId="0" applyFont="1" applyFill="1" applyAlignment="1">
      <alignment horizontal="center"/>
    </xf>
    <xf numFmtId="0" fontId="9" fillId="0" borderId="0" xfId="0" applyFont="1" applyAlignment="1">
      <alignment horizontal="center"/>
    </xf>
    <xf numFmtId="0" fontId="35" fillId="0" borderId="2" xfId="0" applyFont="1" applyFill="1" applyBorder="1" applyAlignment="1">
      <alignment horizontal="center"/>
    </xf>
    <xf numFmtId="0" fontId="34" fillId="0" borderId="0" xfId="0" applyFont="1" applyFill="1" applyAlignment="1">
      <alignment horizontal="center"/>
    </xf>
    <xf numFmtId="0" fontId="27" fillId="0" borderId="2" xfId="0" applyFont="1" applyBorder="1" applyAlignment="1">
      <alignment horizontal="center"/>
    </xf>
    <xf numFmtId="3" fontId="23" fillId="0" borderId="0" xfId="0" applyNumberFormat="1" applyFont="1"/>
    <xf numFmtId="0" fontId="22" fillId="0" borderId="0" xfId="0" applyFont="1" applyAlignment="1">
      <alignment horizontal="center"/>
    </xf>
    <xf numFmtId="0" fontId="36" fillId="0" borderId="0" xfId="0" applyFont="1"/>
    <xf numFmtId="0" fontId="36" fillId="0" borderId="0" xfId="0" applyFont="1" applyFill="1" applyAlignment="1">
      <alignment horizontal="center"/>
    </xf>
    <xf numFmtId="0" fontId="26" fillId="0" borderId="0" xfId="0" applyFont="1" applyFill="1"/>
    <xf numFmtId="0" fontId="26" fillId="0" borderId="0" xfId="0" applyFont="1" applyFill="1" applyAlignment="1">
      <alignment horizontal="center"/>
    </xf>
    <xf numFmtId="0" fontId="26" fillId="0" borderId="0" xfId="0" applyFont="1" applyFill="1" applyBorder="1"/>
    <xf numFmtId="0" fontId="26" fillId="0" borderId="0" xfId="0" applyFont="1"/>
    <xf numFmtId="0" fontId="6" fillId="0" borderId="0" xfId="0" applyFont="1" applyFill="1"/>
    <xf numFmtId="0" fontId="0" fillId="0" borderId="0" xfId="0" applyFill="1" applyAlignment="1">
      <alignment vertical="top"/>
    </xf>
    <xf numFmtId="3" fontId="0" fillId="0" borderId="0" xfId="0" applyNumberFormat="1" applyFill="1" applyAlignment="1">
      <alignment vertical="top"/>
    </xf>
    <xf numFmtId="0" fontId="0" fillId="0" borderId="0" xfId="0" applyAlignment="1">
      <alignment vertical="top"/>
    </xf>
    <xf numFmtId="0" fontId="4" fillId="0" borderId="0" xfId="0" applyFont="1" applyFill="1" applyBorder="1" applyAlignment="1">
      <alignment horizontal="right" vertical="top"/>
    </xf>
    <xf numFmtId="3" fontId="0" fillId="0" borderId="0" xfId="0" applyNumberFormat="1" applyFill="1" applyAlignment="1">
      <alignment horizontal="center" vertical="top"/>
    </xf>
    <xf numFmtId="3" fontId="0" fillId="0" borderId="0" xfId="0" quotePrefix="1" applyNumberFormat="1" applyFill="1" applyAlignment="1">
      <alignment vertical="top"/>
    </xf>
    <xf numFmtId="0" fontId="0" fillId="0" borderId="0" xfId="0" quotePrefix="1" applyNumberFormat="1" applyFill="1" applyAlignment="1">
      <alignment vertical="top"/>
    </xf>
    <xf numFmtId="0" fontId="0" fillId="0" borderId="0" xfId="0" quotePrefix="1" applyNumberFormat="1" applyFill="1" applyAlignment="1">
      <alignment horizontal="center" vertical="top"/>
    </xf>
    <xf numFmtId="0" fontId="0" fillId="0" borderId="0" xfId="0" applyFill="1" applyAlignment="1">
      <alignment horizontal="center" vertical="top"/>
    </xf>
    <xf numFmtId="0" fontId="4" fillId="0" borderId="0" xfId="0" applyFont="1" applyFill="1" applyAlignment="1">
      <alignment horizontal="right" vertical="top"/>
    </xf>
    <xf numFmtId="3" fontId="9" fillId="0" borderId="0" xfId="0" applyNumberFormat="1" applyFont="1"/>
    <xf numFmtId="0" fontId="37" fillId="0" borderId="0" xfId="0" applyFont="1" applyAlignment="1">
      <alignment horizontal="center"/>
    </xf>
    <xf numFmtId="0" fontId="27" fillId="0" borderId="0" xfId="0" applyFont="1" applyFill="1" applyAlignment="1">
      <alignment horizontal="center"/>
    </xf>
    <xf numFmtId="0" fontId="38" fillId="0" borderId="0" xfId="0" applyFont="1" applyAlignment="1">
      <alignment horizontal="center"/>
    </xf>
    <xf numFmtId="0" fontId="27" fillId="0" borderId="0" xfId="0" applyFont="1" applyAlignment="1">
      <alignment horizontal="center"/>
    </xf>
    <xf numFmtId="0" fontId="23" fillId="0" borderId="0" xfId="0" applyFont="1" applyFill="1"/>
    <xf numFmtId="0" fontId="22" fillId="0" borderId="0" xfId="0" applyFont="1" applyFill="1"/>
    <xf numFmtId="166" fontId="22" fillId="0" borderId="0" xfId="0" applyNumberFormat="1" applyFont="1" applyFill="1"/>
    <xf numFmtId="166" fontId="36" fillId="0" borderId="0" xfId="0" applyNumberFormat="1" applyFont="1" applyFill="1"/>
    <xf numFmtId="3" fontId="18" fillId="0" borderId="0" xfId="0" applyNumberFormat="1" applyFont="1"/>
    <xf numFmtId="0" fontId="19" fillId="0" borderId="0" xfId="0" applyFont="1"/>
    <xf numFmtId="166" fontId="19" fillId="0" borderId="0" xfId="0" applyNumberFormat="1" applyFont="1" applyFill="1"/>
    <xf numFmtId="166" fontId="26" fillId="0" borderId="2" xfId="0" applyNumberFormat="1" applyFont="1" applyFill="1" applyBorder="1"/>
    <xf numFmtId="166" fontId="31" fillId="0" borderId="2" xfId="0" applyNumberFormat="1" applyFont="1" applyFill="1" applyBorder="1"/>
    <xf numFmtId="166" fontId="26" fillId="0" borderId="0" xfId="0" applyNumberFormat="1" applyFont="1" applyFill="1"/>
    <xf numFmtId="166" fontId="31" fillId="0" borderId="0" xfId="0" applyNumberFormat="1" applyFont="1" applyFill="1"/>
    <xf numFmtId="3" fontId="10" fillId="0" borderId="0" xfId="0" applyNumberFormat="1" applyFont="1" applyFill="1"/>
    <xf numFmtId="1" fontId="6" fillId="0" borderId="0" xfId="0" applyNumberFormat="1" applyFont="1"/>
    <xf numFmtId="166" fontId="6" fillId="0" borderId="0" xfId="0" applyNumberFormat="1" applyFont="1"/>
    <xf numFmtId="0" fontId="12" fillId="0" borderId="0" xfId="0" applyFont="1" applyFill="1"/>
    <xf numFmtId="0" fontId="10" fillId="0" borderId="0" xfId="0" applyFont="1" applyAlignment="1">
      <alignment horizontal="center" vertical="top"/>
    </xf>
    <xf numFmtId="0" fontId="10" fillId="0" borderId="0" xfId="0" applyFont="1" applyFill="1" applyAlignment="1">
      <alignment horizontal="center" vertical="top"/>
    </xf>
    <xf numFmtId="0" fontId="19" fillId="0" borderId="0" xfId="0" applyFont="1" applyAlignment="1">
      <alignment horizontal="center" vertical="top"/>
    </xf>
    <xf numFmtId="166" fontId="6" fillId="0" borderId="0" xfId="0" applyNumberFormat="1" applyFont="1" applyAlignment="1">
      <alignment horizontal="center" vertical="top"/>
    </xf>
    <xf numFmtId="166" fontId="19" fillId="0" borderId="0" xfId="0" applyNumberFormat="1" applyFont="1" applyAlignment="1">
      <alignment horizontal="center" vertical="top"/>
    </xf>
    <xf numFmtId="0" fontId="26" fillId="0" borderId="1" xfId="0" applyFont="1" applyFill="1" applyBorder="1"/>
    <xf numFmtId="0" fontId="37" fillId="0" borderId="0" xfId="0" applyFont="1"/>
    <xf numFmtId="0" fontId="27" fillId="0" borderId="0" xfId="0" applyFont="1" applyFill="1" applyBorder="1"/>
    <xf numFmtId="0" fontId="27" fillId="0" borderId="1" xfId="0" applyFont="1" applyFill="1" applyBorder="1"/>
    <xf numFmtId="0" fontId="4" fillId="0" borderId="0" xfId="0" applyFont="1" applyAlignment="1">
      <alignment horizontal="center" vertical="top"/>
    </xf>
    <xf numFmtId="0" fontId="27" fillId="0" borderId="2" xfId="0" applyFont="1" applyFill="1" applyBorder="1"/>
    <xf numFmtId="0" fontId="27" fillId="0" borderId="0" xfId="0" applyFont="1" applyFill="1"/>
    <xf numFmtId="0" fontId="17" fillId="0" borderId="0" xfId="0" applyFont="1"/>
    <xf numFmtId="0" fontId="37" fillId="0" borderId="0" xfId="0" applyFont="1" applyFill="1"/>
    <xf numFmtId="0" fontId="4" fillId="0" borderId="0" xfId="0" applyFont="1" applyFill="1"/>
    <xf numFmtId="0" fontId="5" fillId="0" borderId="0" xfId="0" applyFont="1" applyFill="1"/>
    <xf numFmtId="166" fontId="38" fillId="0" borderId="0" xfId="0" applyNumberFormat="1" applyFont="1" applyFill="1"/>
    <xf numFmtId="166" fontId="34" fillId="0" borderId="0" xfId="0" applyNumberFormat="1" applyFont="1" applyFill="1"/>
    <xf numFmtId="166" fontId="35" fillId="0" borderId="2" xfId="0" applyNumberFormat="1" applyFont="1" applyFill="1" applyBorder="1"/>
    <xf numFmtId="166" fontId="35" fillId="0" borderId="0" xfId="0" applyNumberFormat="1" applyFont="1" applyFill="1"/>
    <xf numFmtId="166" fontId="34" fillId="0" borderId="0" xfId="0" applyNumberFormat="1" applyFont="1"/>
    <xf numFmtId="166" fontId="34" fillId="0" borderId="0" xfId="0" applyNumberFormat="1" applyFont="1" applyAlignment="1">
      <alignment horizontal="center" vertical="top"/>
    </xf>
    <xf numFmtId="3" fontId="22" fillId="0" borderId="0" xfId="0" applyNumberFormat="1" applyFont="1" applyFill="1"/>
    <xf numFmtId="3" fontId="18" fillId="0" borderId="0" xfId="0" applyNumberFormat="1" applyFont="1" applyFill="1"/>
    <xf numFmtId="164" fontId="18" fillId="0" borderId="0" xfId="0" applyNumberFormat="1" applyFont="1" applyFill="1"/>
    <xf numFmtId="0" fontId="26" fillId="0" borderId="2" xfId="0" applyFont="1" applyBorder="1"/>
    <xf numFmtId="0" fontId="39" fillId="0" borderId="0" xfId="0" applyFont="1" applyFill="1"/>
    <xf numFmtId="0" fontId="7" fillId="0" borderId="0" xfId="0" applyFont="1" applyFill="1"/>
    <xf numFmtId="3" fontId="9" fillId="0" borderId="0" xfId="0" applyNumberFormat="1" applyFont="1" applyFill="1"/>
    <xf numFmtId="165" fontId="38" fillId="0" borderId="0" xfId="0" applyNumberFormat="1" applyFont="1" applyFill="1"/>
    <xf numFmtId="165" fontId="32" fillId="0" borderId="0" xfId="0" applyNumberFormat="1" applyFont="1" applyFill="1"/>
    <xf numFmtId="165" fontId="27" fillId="0" borderId="2" xfId="0" applyNumberFormat="1" applyFont="1" applyFill="1" applyBorder="1"/>
    <xf numFmtId="165" fontId="27" fillId="0" borderId="0" xfId="0" applyNumberFormat="1" applyFont="1" applyFill="1"/>
    <xf numFmtId="165" fontId="32" fillId="0" borderId="0" xfId="0" applyNumberFormat="1" applyFont="1"/>
    <xf numFmtId="0" fontId="0" fillId="3" borderId="0" xfId="0" applyFill="1"/>
    <xf numFmtId="0" fontId="41" fillId="3" borderId="0" xfId="0" applyFont="1" applyFill="1" applyAlignment="1">
      <alignment vertical="top"/>
    </xf>
    <xf numFmtId="0" fontId="41" fillId="3" borderId="8" xfId="0" applyFont="1" applyFill="1" applyBorder="1" applyAlignment="1">
      <alignment vertical="top"/>
    </xf>
    <xf numFmtId="0" fontId="41" fillId="3" borderId="10" xfId="0" applyFont="1" applyFill="1" applyBorder="1" applyAlignment="1">
      <alignment vertical="top"/>
    </xf>
    <xf numFmtId="0" fontId="42" fillId="3" borderId="0" xfId="2" applyFont="1" applyFill="1"/>
    <xf numFmtId="0" fontId="41" fillId="3" borderId="11" xfId="0" applyFont="1" applyFill="1" applyBorder="1" applyAlignment="1">
      <alignment vertical="top"/>
    </xf>
    <xf numFmtId="0" fontId="43" fillId="3" borderId="0" xfId="0" applyFont="1" applyFill="1" applyAlignment="1">
      <alignment vertical="top"/>
    </xf>
    <xf numFmtId="0" fontId="32" fillId="0" borderId="0" xfId="0" applyFont="1" applyFill="1" applyAlignment="1">
      <alignment horizontal="right" vertical="top"/>
    </xf>
    <xf numFmtId="0" fontId="8" fillId="0" borderId="0" xfId="0" applyFont="1" applyAlignment="1">
      <alignment horizontal="right"/>
    </xf>
    <xf numFmtId="0" fontId="44" fillId="0" borderId="0" xfId="0" applyFont="1" applyFill="1" applyAlignment="1">
      <alignment horizontal="center"/>
    </xf>
    <xf numFmtId="0" fontId="44" fillId="0" borderId="0" xfId="0" applyFont="1" applyAlignment="1">
      <alignment horizontal="center"/>
    </xf>
    <xf numFmtId="0" fontId="28" fillId="0" borderId="2" xfId="0" applyFont="1" applyBorder="1" applyAlignment="1">
      <alignment horizontal="center"/>
    </xf>
    <xf numFmtId="0" fontId="19" fillId="0" borderId="0" xfId="0" applyFont="1" applyAlignment="1">
      <alignment horizontal="center"/>
    </xf>
    <xf numFmtId="0" fontId="31" fillId="0" borderId="0" xfId="0" applyFont="1" applyFill="1" applyBorder="1"/>
    <xf numFmtId="0" fontId="11" fillId="0" borderId="0" xfId="0" applyFont="1" applyBorder="1"/>
    <xf numFmtId="0" fontId="0" fillId="4" borderId="0" xfId="0" applyFill="1"/>
    <xf numFmtId="0" fontId="8" fillId="0" borderId="0" xfId="6" applyFont="1" applyFill="1"/>
    <xf numFmtId="169" fontId="0" fillId="0" borderId="0" xfId="0" applyNumberFormat="1"/>
    <xf numFmtId="0" fontId="2" fillId="4" borderId="23" xfId="0" applyFont="1" applyFill="1" applyBorder="1"/>
    <xf numFmtId="0" fontId="2" fillId="4" borderId="23" xfId="5" applyFont="1" applyFill="1" applyBorder="1"/>
    <xf numFmtId="0" fontId="8" fillId="0" borderId="0" xfId="5" applyFont="1" applyFill="1" applyBorder="1"/>
    <xf numFmtId="0" fontId="2" fillId="0" borderId="0" xfId="0" applyFont="1" applyBorder="1" applyAlignment="1">
      <alignment horizontal="center"/>
    </xf>
    <xf numFmtId="0" fontId="15" fillId="0" borderId="0" xfId="5" applyFont="1" applyBorder="1"/>
    <xf numFmtId="3" fontId="15" fillId="0" borderId="0" xfId="5" applyNumberFormat="1" applyFont="1" applyBorder="1" applyAlignment="1">
      <alignment horizontal="center"/>
    </xf>
    <xf numFmtId="0" fontId="15" fillId="0" borderId="0" xfId="5" applyFont="1" applyBorder="1" applyAlignment="1">
      <alignment horizontal="center"/>
    </xf>
    <xf numFmtId="0" fontId="2" fillId="2" borderId="0" xfId="0" applyFont="1" applyFill="1"/>
    <xf numFmtId="0" fontId="46" fillId="0" borderId="0" xfId="0" applyFont="1" applyBorder="1" applyAlignment="1">
      <alignment horizontal="center"/>
    </xf>
    <xf numFmtId="0" fontId="2" fillId="0" borderId="2" xfId="0" applyFont="1" applyBorder="1"/>
    <xf numFmtId="0" fontId="5" fillId="0" borderId="0" xfId="0" applyFont="1" applyBorder="1" applyAlignment="1">
      <alignment horizontal="left"/>
    </xf>
    <xf numFmtId="0" fontId="4" fillId="0" borderId="0" xfId="0" applyFont="1" applyBorder="1" applyAlignment="1">
      <alignment horizontal="center"/>
    </xf>
    <xf numFmtId="0" fontId="46" fillId="0" borderId="0" xfId="5" applyFont="1" applyBorder="1" applyAlignment="1">
      <alignment horizontal="center"/>
    </xf>
    <xf numFmtId="3" fontId="46" fillId="0" borderId="0" xfId="5" applyNumberFormat="1" applyFont="1" applyBorder="1" applyAlignment="1">
      <alignment horizontal="center"/>
    </xf>
    <xf numFmtId="0" fontId="2" fillId="0" borderId="21" xfId="0" applyFont="1" applyBorder="1"/>
    <xf numFmtId="0" fontId="2" fillId="0" borderId="23" xfId="0" applyFont="1" applyBorder="1"/>
    <xf numFmtId="0" fontId="2" fillId="0" borderId="26" xfId="0" applyFont="1" applyBorder="1"/>
    <xf numFmtId="0" fontId="2" fillId="0" borderId="0" xfId="0" applyFont="1" applyBorder="1"/>
    <xf numFmtId="0" fontId="2" fillId="6" borderId="0" xfId="0" applyFont="1" applyFill="1"/>
    <xf numFmtId="0" fontId="46" fillId="0" borderId="0" xfId="0" applyFont="1"/>
    <xf numFmtId="0" fontId="46" fillId="0" borderId="2" xfId="0" applyFont="1" applyBorder="1"/>
    <xf numFmtId="0" fontId="6" fillId="0" borderId="2" xfId="0" applyFont="1" applyBorder="1"/>
    <xf numFmtId="0" fontId="13" fillId="0" borderId="5" xfId="0" applyFont="1" applyBorder="1"/>
    <xf numFmtId="166" fontId="0" fillId="0" borderId="0" xfId="0" applyNumberFormat="1" applyBorder="1"/>
    <xf numFmtId="0" fontId="5" fillId="4" borderId="0" xfId="4" applyFont="1" applyFill="1" applyBorder="1" applyAlignment="1">
      <alignment horizontal="center"/>
    </xf>
    <xf numFmtId="0" fontId="16" fillId="0" borderId="0" xfId="6" applyFont="1" applyFill="1"/>
    <xf numFmtId="0" fontId="3" fillId="0" borderId="0" xfId="0" applyFont="1" applyBorder="1"/>
    <xf numFmtId="0" fontId="7" fillId="0" borderId="2" xfId="0" applyFont="1" applyBorder="1"/>
    <xf numFmtId="0" fontId="16" fillId="0" borderId="6" xfId="0" applyFont="1" applyBorder="1"/>
    <xf numFmtId="0" fontId="12" fillId="0" borderId="0" xfId="0" applyFont="1" applyAlignment="1">
      <alignment horizontal="left"/>
    </xf>
    <xf numFmtId="0" fontId="2" fillId="0" borderId="0" xfId="4" applyFont="1" applyBorder="1"/>
    <xf numFmtId="0" fontId="6" fillId="0" borderId="0" xfId="4" applyFont="1" applyBorder="1"/>
    <xf numFmtId="0" fontId="0" fillId="0" borderId="5" xfId="0" applyBorder="1"/>
    <xf numFmtId="0" fontId="2" fillId="0" borderId="5" xfId="4" applyFont="1" applyBorder="1"/>
    <xf numFmtId="0" fontId="48" fillId="0" borderId="0" xfId="0" applyFont="1" applyAlignment="1">
      <alignment horizontal="justify"/>
    </xf>
    <xf numFmtId="0" fontId="0" fillId="0" borderId="0" xfId="0" applyAlignment="1">
      <alignment vertical="center" wrapText="1"/>
    </xf>
    <xf numFmtId="0" fontId="7" fillId="0" borderId="0" xfId="0" applyFont="1" applyBorder="1"/>
    <xf numFmtId="0" fontId="16" fillId="0" borderId="0" xfId="6" applyFont="1" applyFill="1" applyBorder="1"/>
    <xf numFmtId="166" fontId="8" fillId="0" borderId="0" xfId="0" applyNumberFormat="1" applyFont="1" applyBorder="1" applyAlignment="1">
      <alignment horizontal="right"/>
    </xf>
    <xf numFmtId="0" fontId="8" fillId="0" borderId="0" xfId="0" applyFont="1" applyBorder="1" applyAlignment="1">
      <alignment horizontal="right"/>
    </xf>
    <xf numFmtId="0" fontId="12" fillId="0" borderId="0" xfId="0" applyFont="1" applyBorder="1"/>
    <xf numFmtId="0" fontId="6" fillId="2" borderId="0" xfId="0" applyFont="1" applyFill="1"/>
    <xf numFmtId="0" fontId="7" fillId="0" borderId="0" xfId="0" applyFont="1" applyFill="1" applyBorder="1"/>
    <xf numFmtId="0" fontId="7" fillId="0" borderId="0" xfId="6" applyFont="1" applyFill="1"/>
    <xf numFmtId="0" fontId="52" fillId="0" borderId="0" xfId="0" applyFont="1" applyFill="1" applyBorder="1"/>
    <xf numFmtId="3" fontId="2" fillId="0" borderId="0" xfId="0" applyNumberFormat="1" applyFont="1" applyFill="1" applyBorder="1"/>
    <xf numFmtId="0" fontId="6" fillId="0" borderId="0"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xf>
    <xf numFmtId="3" fontId="2" fillId="0" borderId="0" xfId="0" applyNumberFormat="1" applyFont="1" applyFill="1"/>
    <xf numFmtId="166" fontId="2" fillId="0" borderId="0" xfId="0" applyNumberFormat="1" applyFont="1"/>
    <xf numFmtId="0" fontId="2" fillId="0" borderId="0" xfId="0" applyFont="1" applyAlignment="1">
      <alignment horizontal="left"/>
    </xf>
    <xf numFmtId="0" fontId="10" fillId="0" borderId="0" xfId="0" applyFont="1" applyAlignment="1">
      <alignment horizontal="left"/>
    </xf>
    <xf numFmtId="0" fontId="2" fillId="0" borderId="1" xfId="0" applyFont="1" applyFill="1" applyBorder="1"/>
    <xf numFmtId="0" fontId="6" fillId="0" borderId="0" xfId="0" applyFont="1" applyFill="1" applyBorder="1"/>
    <xf numFmtId="0" fontId="13" fillId="0" borderId="0" xfId="0" applyFont="1" applyFill="1" applyBorder="1"/>
    <xf numFmtId="0" fontId="12" fillId="0" borderId="0" xfId="0" applyFont="1" applyAlignment="1">
      <alignment horizontal="center"/>
    </xf>
    <xf numFmtId="0" fontId="54" fillId="0" borderId="0" xfId="0" applyFont="1" applyAlignment="1">
      <alignment horizontal="center"/>
    </xf>
    <xf numFmtId="166" fontId="54" fillId="0" borderId="0" xfId="0" applyNumberFormat="1" applyFont="1"/>
    <xf numFmtId="0" fontId="55" fillId="0" borderId="0" xfId="0" applyFont="1"/>
    <xf numFmtId="0" fontId="10" fillId="0" borderId="0" xfId="0" applyFont="1" applyBorder="1" applyAlignment="1">
      <alignment horizontal="left"/>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2" fillId="11" borderId="0" xfId="0" applyFont="1" applyFill="1" applyBorder="1"/>
    <xf numFmtId="0" fontId="2" fillId="0" borderId="0" xfId="0" applyFont="1" applyFill="1" applyAlignment="1">
      <alignment horizontal="center"/>
    </xf>
    <xf numFmtId="0" fontId="7" fillId="0" borderId="0" xfId="6" applyFont="1" applyFill="1" applyBorder="1"/>
    <xf numFmtId="0" fontId="16" fillId="0" borderId="0" xfId="0" applyFont="1"/>
    <xf numFmtId="0" fontId="15" fillId="0" borderId="0" xfId="0" applyFont="1"/>
    <xf numFmtId="3" fontId="15" fillId="0" borderId="0" xfId="0" applyNumberFormat="1" applyFont="1" applyBorder="1" applyAlignment="1">
      <alignment horizontal="center" vertical="center"/>
    </xf>
    <xf numFmtId="3" fontId="56" fillId="0" borderId="0" xfId="0" applyNumberFormat="1" applyFont="1" applyBorder="1" applyAlignment="1">
      <alignment horizontal="center" vertical="center"/>
    </xf>
    <xf numFmtId="0" fontId="15" fillId="0" borderId="0" xfId="0" applyFont="1" applyAlignment="1">
      <alignment horizontal="center"/>
    </xf>
    <xf numFmtId="0" fontId="57" fillId="0" borderId="0" xfId="0" applyFont="1" applyAlignment="1">
      <alignment horizontal="center"/>
    </xf>
    <xf numFmtId="3" fontId="15" fillId="0" borderId="0" xfId="0" applyNumberFormat="1" applyFont="1"/>
    <xf numFmtId="0" fontId="15" fillId="0" borderId="0" xfId="0" quotePrefix="1" applyNumberFormat="1" applyFont="1" applyFill="1" applyAlignment="1">
      <alignment horizontal="center"/>
    </xf>
    <xf numFmtId="0" fontId="57" fillId="0" borderId="0" xfId="0" quotePrefix="1" applyNumberFormat="1" applyFont="1" applyFill="1" applyAlignment="1">
      <alignment horizontal="center"/>
    </xf>
    <xf numFmtId="0" fontId="0" fillId="0" borderId="0" xfId="0" applyAlignment="1">
      <alignment vertical="top" wrapText="1"/>
    </xf>
    <xf numFmtId="0" fontId="2" fillId="0" borderId="0" xfId="0" applyFont="1" applyAlignment="1">
      <alignment horizontal="left" vertical="center" wrapText="1"/>
    </xf>
    <xf numFmtId="0" fontId="60" fillId="0" borderId="0" xfId="0" applyFont="1" applyAlignment="1">
      <alignment horizontal="justify"/>
    </xf>
    <xf numFmtId="0" fontId="60" fillId="0" borderId="0" xfId="0" applyFont="1" applyAlignment="1">
      <alignment horizontal="left" vertical="center" wrapText="1"/>
    </xf>
    <xf numFmtId="0" fontId="2" fillId="0" borderId="0" xfId="0" applyFont="1" applyAlignment="1">
      <alignment horizontal="justify"/>
    </xf>
    <xf numFmtId="0" fontId="58" fillId="0" borderId="0" xfId="0" applyFont="1" applyAlignment="1">
      <alignment horizontal="justify"/>
    </xf>
    <xf numFmtId="0" fontId="62" fillId="0" borderId="0" xfId="0" applyFont="1"/>
    <xf numFmtId="3" fontId="4" fillId="2" borderId="0" xfId="0" quotePrefix="1" applyNumberFormat="1" applyFont="1" applyFill="1" applyBorder="1" applyAlignment="1">
      <alignment horizontal="right" indent="1"/>
    </xf>
    <xf numFmtId="3" fontId="4" fillId="0" borderId="0" xfId="0" quotePrefix="1" applyNumberFormat="1" applyFont="1" applyFill="1" applyBorder="1" applyAlignment="1">
      <alignment horizontal="right" indent="1"/>
    </xf>
    <xf numFmtId="3" fontId="4" fillId="2" borderId="0" xfId="0" applyNumberFormat="1" applyFont="1" applyFill="1" applyAlignment="1">
      <alignment horizontal="right" indent="1"/>
    </xf>
    <xf numFmtId="3" fontId="46" fillId="2" borderId="0" xfId="0" applyNumberFormat="1" applyFont="1" applyFill="1" applyAlignment="1">
      <alignment horizontal="right" indent="1"/>
    </xf>
    <xf numFmtId="3" fontId="4" fillId="0" borderId="0" xfId="0" applyNumberFormat="1" applyFont="1" applyFill="1" applyAlignment="1">
      <alignment horizontal="right" indent="1"/>
    </xf>
    <xf numFmtId="3" fontId="46" fillId="0" borderId="0" xfId="0" applyNumberFormat="1" applyFont="1" applyFill="1" applyAlignment="1">
      <alignment horizontal="right" indent="1"/>
    </xf>
    <xf numFmtId="3" fontId="0" fillId="2" borderId="0" xfId="0" applyNumberFormat="1" applyFill="1" applyAlignment="1">
      <alignment horizontal="right" indent="1"/>
    </xf>
    <xf numFmtId="3" fontId="0" fillId="0" borderId="0" xfId="0" applyNumberFormat="1" applyAlignment="1">
      <alignment horizontal="right" indent="1"/>
    </xf>
    <xf numFmtId="3" fontId="46" fillId="0" borderId="0" xfId="0" applyNumberFormat="1" applyFont="1" applyAlignment="1">
      <alignment horizontal="right" indent="1"/>
    </xf>
    <xf numFmtId="3" fontId="4" fillId="0" borderId="0" xfId="0" applyNumberFormat="1" applyFont="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164" fontId="0" fillId="2" borderId="0" xfId="0" applyNumberFormat="1" applyFill="1" applyAlignment="1">
      <alignment horizontal="right" indent="1"/>
    </xf>
    <xf numFmtId="164" fontId="0" fillId="6" borderId="0" xfId="0" applyNumberFormat="1" applyFill="1" applyAlignment="1">
      <alignment horizontal="right" indent="1"/>
    </xf>
    <xf numFmtId="164" fontId="46"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0" fillId="4" borderId="0" xfId="0" applyNumberFormat="1" applyFill="1" applyAlignment="1">
      <alignment horizontal="right" indent="1"/>
    </xf>
    <xf numFmtId="164" fontId="46" fillId="4" borderId="0" xfId="0" applyNumberFormat="1" applyFont="1" applyFill="1" applyAlignment="1">
      <alignment horizontal="right" indent="1"/>
    </xf>
    <xf numFmtId="164" fontId="4" fillId="4" borderId="0" xfId="0" applyNumberFormat="1" applyFont="1" applyFill="1" applyAlignment="1">
      <alignment horizontal="right" indent="1"/>
    </xf>
    <xf numFmtId="3" fontId="2" fillId="2" borderId="2" xfId="0" quotePrefix="1" applyNumberFormat="1" applyFont="1" applyFill="1" applyBorder="1" applyAlignment="1">
      <alignment horizontal="right" indent="1"/>
    </xf>
    <xf numFmtId="164" fontId="2" fillId="2" borderId="2" xfId="0" quotePrefix="1" applyNumberFormat="1" applyFont="1" applyFill="1" applyBorder="1" applyAlignment="1">
      <alignment horizontal="right" indent="1"/>
    </xf>
    <xf numFmtId="164" fontId="4" fillId="6" borderId="2" xfId="0" applyNumberFormat="1" applyFont="1" applyFill="1" applyBorder="1" applyAlignment="1">
      <alignment horizontal="right" indent="1"/>
    </xf>
    <xf numFmtId="3" fontId="4" fillId="6" borderId="2" xfId="0" applyNumberFormat="1" applyFont="1" applyFill="1" applyBorder="1" applyAlignment="1">
      <alignment horizontal="right" indent="1"/>
    </xf>
    <xf numFmtId="0" fontId="0" fillId="0" borderId="0" xfId="0" applyBorder="1" applyAlignment="1">
      <alignment horizontal="right" indent="1"/>
    </xf>
    <xf numFmtId="3" fontId="2" fillId="2" borderId="0" xfId="0" quotePrefix="1" applyNumberFormat="1" applyFont="1" applyFill="1" applyBorder="1" applyAlignment="1">
      <alignment horizontal="right" indent="1"/>
    </xf>
    <xf numFmtId="0" fontId="46" fillId="0" borderId="0" xfId="0" applyFont="1" applyBorder="1" applyAlignment="1">
      <alignment horizontal="right" indent="1"/>
    </xf>
    <xf numFmtId="0" fontId="4" fillId="0" borderId="0" xfId="0" applyFont="1" applyBorder="1" applyAlignment="1">
      <alignment horizontal="right" indent="1"/>
    </xf>
    <xf numFmtId="3" fontId="10" fillId="4" borderId="35" xfId="0" quotePrefix="1" applyNumberFormat="1" applyFont="1" applyFill="1" applyBorder="1" applyAlignment="1">
      <alignment horizontal="right" indent="1"/>
    </xf>
    <xf numFmtId="3" fontId="10" fillId="4" borderId="25" xfId="0" quotePrefix="1" applyNumberFormat="1" applyFont="1" applyFill="1" applyBorder="1" applyAlignment="1">
      <alignment horizontal="right" indent="1"/>
    </xf>
    <xf numFmtId="3" fontId="10" fillId="4" borderId="19" xfId="0" quotePrefix="1" applyNumberFormat="1" applyFont="1" applyFill="1" applyBorder="1" applyAlignment="1">
      <alignment horizontal="right" indent="1"/>
    </xf>
    <xf numFmtId="3" fontId="10" fillId="4" borderId="17" xfId="0" quotePrefix="1" applyNumberFormat="1" applyFont="1" applyFill="1" applyBorder="1" applyAlignment="1">
      <alignment horizontal="right" indent="1"/>
    </xf>
    <xf numFmtId="3" fontId="2" fillId="4" borderId="35" xfId="5" applyNumberFormat="1" applyFill="1" applyBorder="1" applyAlignment="1">
      <alignment horizontal="right" indent="1"/>
    </xf>
    <xf numFmtId="3" fontId="2" fillId="4" borderId="19" xfId="5" applyNumberFormat="1" applyFill="1" applyBorder="1" applyAlignment="1">
      <alignment horizontal="right" indent="1"/>
    </xf>
    <xf numFmtId="3" fontId="2" fillId="4" borderId="25" xfId="5" applyNumberFormat="1" applyFill="1" applyBorder="1" applyAlignment="1">
      <alignment horizontal="right" indent="1"/>
    </xf>
    <xf numFmtId="3" fontId="2" fillId="4" borderId="17" xfId="5" applyNumberFormat="1" applyFill="1" applyBorder="1" applyAlignment="1">
      <alignment horizontal="right" indent="1"/>
    </xf>
    <xf numFmtId="0" fontId="2" fillId="0" borderId="5" xfId="0" applyFont="1" applyBorder="1"/>
    <xf numFmtId="0" fontId="2" fillId="0" borderId="0" xfId="0" applyFont="1" applyAlignment="1">
      <alignment horizontal="left"/>
    </xf>
    <xf numFmtId="0" fontId="2" fillId="0" borderId="0" xfId="0" applyFont="1" applyAlignment="1">
      <alignment horizontal="left"/>
    </xf>
    <xf numFmtId="0" fontId="65" fillId="3" borderId="0" xfId="3" applyFont="1" applyFill="1" applyBorder="1" applyAlignment="1">
      <alignment horizontal="left"/>
    </xf>
    <xf numFmtId="0" fontId="65" fillId="3" borderId="7" xfId="3" applyFont="1" applyFill="1" applyBorder="1" applyAlignment="1">
      <alignment horizontal="left"/>
    </xf>
    <xf numFmtId="0" fontId="67" fillId="3" borderId="0" xfId="0" applyFont="1" applyFill="1" applyBorder="1"/>
    <xf numFmtId="0" fontId="67" fillId="3" borderId="0" xfId="0" applyFont="1" applyFill="1"/>
    <xf numFmtId="0" fontId="68" fillId="3" borderId="0" xfId="0" quotePrefix="1" applyFont="1" applyFill="1"/>
    <xf numFmtId="0" fontId="68" fillId="3" borderId="0" xfId="0" applyFont="1" applyFill="1"/>
    <xf numFmtId="0" fontId="65" fillId="3" borderId="0" xfId="3" applyFont="1" applyFill="1" applyBorder="1" applyAlignment="1">
      <alignment horizontal="left" vertical="top"/>
    </xf>
    <xf numFmtId="0" fontId="70" fillId="3" borderId="9" xfId="1" applyFont="1" applyFill="1" applyBorder="1" applyAlignment="1" applyProtection="1">
      <alignment vertical="top"/>
    </xf>
    <xf numFmtId="0" fontId="69" fillId="3" borderId="9" xfId="0" applyFont="1" applyFill="1" applyBorder="1" applyAlignment="1">
      <alignment horizontal="center" vertical="top"/>
    </xf>
    <xf numFmtId="0" fontId="70" fillId="3" borderId="0" xfId="1" applyFont="1" applyFill="1" applyBorder="1" applyAlignment="1" applyProtection="1">
      <alignment vertical="top"/>
    </xf>
    <xf numFmtId="0" fontId="69" fillId="3" borderId="0" xfId="0" applyFont="1" applyFill="1" applyBorder="1" applyAlignment="1">
      <alignment horizontal="center" vertical="top"/>
    </xf>
    <xf numFmtId="0" fontId="70" fillId="3" borderId="7" xfId="1" applyFont="1" applyFill="1" applyBorder="1" applyAlignment="1" applyProtection="1">
      <alignment vertical="top"/>
    </xf>
    <xf numFmtId="0" fontId="69" fillId="3" borderId="7" xfId="0" applyFont="1" applyFill="1" applyBorder="1" applyAlignment="1">
      <alignment horizontal="center" vertical="top"/>
    </xf>
    <xf numFmtId="0" fontId="71" fillId="3" borderId="0" xfId="0" applyFont="1" applyFill="1" applyAlignment="1">
      <alignment vertical="top"/>
    </xf>
    <xf numFmtId="0" fontId="69" fillId="3" borderId="0" xfId="0" applyFont="1" applyFill="1" applyAlignment="1">
      <alignment horizontal="center" vertical="top"/>
    </xf>
    <xf numFmtId="0" fontId="72" fillId="3" borderId="0" xfId="0" applyFont="1" applyFill="1" applyAlignment="1">
      <alignment vertical="top"/>
    </xf>
    <xf numFmtId="0" fontId="66" fillId="3" borderId="0" xfId="0" applyFont="1" applyFill="1" applyAlignment="1">
      <alignment horizontal="center" vertical="top"/>
    </xf>
    <xf numFmtId="0" fontId="71" fillId="3" borderId="0" xfId="0" applyFont="1" applyFill="1" applyAlignment="1">
      <alignment horizontal="center" vertical="top"/>
    </xf>
    <xf numFmtId="0" fontId="74" fillId="3" borderId="0" xfId="3" applyFont="1" applyFill="1" applyBorder="1" applyAlignment="1">
      <alignment horizontal="left" vertical="top"/>
    </xf>
    <xf numFmtId="0" fontId="74" fillId="3" borderId="0" xfId="0" applyFont="1" applyFill="1" applyAlignment="1">
      <alignment horizontal="left"/>
    </xf>
    <xf numFmtId="0" fontId="75" fillId="3" borderId="0" xfId="0" applyFont="1" applyFill="1"/>
    <xf numFmtId="0" fontId="76" fillId="3" borderId="0" xfId="0" applyFont="1" applyFill="1" applyAlignment="1">
      <alignment vertical="top"/>
    </xf>
    <xf numFmtId="0" fontId="77" fillId="3" borderId="0" xfId="3" applyFont="1" applyFill="1" applyBorder="1" applyAlignment="1">
      <alignment horizontal="right" vertical="top"/>
    </xf>
    <xf numFmtId="168" fontId="77" fillId="3" borderId="0" xfId="3" applyNumberFormat="1" applyFont="1" applyFill="1" applyBorder="1" applyAlignment="1">
      <alignment horizontal="left" vertical="top"/>
    </xf>
    <xf numFmtId="0" fontId="75" fillId="3" borderId="0" xfId="0" applyFont="1" applyFill="1" applyAlignment="1">
      <alignment horizontal="left"/>
    </xf>
    <xf numFmtId="0" fontId="79" fillId="3" borderId="0" xfId="3" applyFont="1" applyFill="1" applyBorder="1" applyAlignment="1">
      <alignment horizontal="left" vertical="top"/>
    </xf>
    <xf numFmtId="0" fontId="64" fillId="0" borderId="0" xfId="0" applyFont="1"/>
    <xf numFmtId="166" fontId="64" fillId="0" borderId="0" xfId="0" applyNumberFormat="1" applyFont="1" applyBorder="1" applyAlignment="1">
      <alignment horizontal="right" indent="1"/>
    </xf>
    <xf numFmtId="0" fontId="81" fillId="0" borderId="0" xfId="0" applyFont="1"/>
    <xf numFmtId="0" fontId="64" fillId="0" borderId="2" xfId="0" applyFont="1" applyBorder="1"/>
    <xf numFmtId="0" fontId="81" fillId="0" borderId="2" xfId="0" applyFont="1" applyBorder="1"/>
    <xf numFmtId="0" fontId="81" fillId="0" borderId="0" xfId="0" applyFont="1" applyBorder="1"/>
    <xf numFmtId="0" fontId="81" fillId="0" borderId="3" xfId="0" applyFont="1" applyBorder="1"/>
    <xf numFmtId="3" fontId="85" fillId="0" borderId="0" xfId="0" applyNumberFormat="1" applyFont="1" applyAlignment="1">
      <alignment horizontal="right" indent="1"/>
    </xf>
    <xf numFmtId="166" fontId="85" fillId="0" borderId="0" xfId="0" applyNumberFormat="1" applyFont="1" applyBorder="1" applyAlignment="1">
      <alignment horizontal="right" indent="1"/>
    </xf>
    <xf numFmtId="0" fontId="82" fillId="7" borderId="40" xfId="0" applyFont="1" applyFill="1" applyBorder="1"/>
    <xf numFmtId="0" fontId="83" fillId="0" borderId="0" xfId="0" applyFont="1"/>
    <xf numFmtId="0" fontId="83" fillId="7" borderId="0" xfId="0" applyFont="1" applyFill="1"/>
    <xf numFmtId="0" fontId="82" fillId="7" borderId="0" xfId="0" applyFont="1" applyFill="1"/>
    <xf numFmtId="0" fontId="64" fillId="0" borderId="0" xfId="0" applyFont="1" applyBorder="1"/>
    <xf numFmtId="0" fontId="6" fillId="0" borderId="34" xfId="0" applyFont="1" applyBorder="1" applyAlignment="1">
      <alignment horizontal="center"/>
    </xf>
    <xf numFmtId="0" fontId="6" fillId="0" borderId="18"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41" xfId="0" applyFont="1" applyBorder="1" applyAlignment="1">
      <alignment horizontal="center" vertical="center"/>
    </xf>
    <xf numFmtId="3" fontId="2" fillId="0" borderId="0" xfId="0" quotePrefix="1" applyNumberFormat="1" applyFont="1" applyFill="1" applyBorder="1" applyAlignment="1">
      <alignment horizontal="right" indent="1"/>
    </xf>
    <xf numFmtId="0" fontId="2" fillId="2" borderId="0" xfId="0" applyFont="1" applyFill="1" applyBorder="1"/>
    <xf numFmtId="0" fontId="2" fillId="0" borderId="0" xfId="0" applyFont="1" applyBorder="1" applyAlignment="1">
      <alignment horizontal="left"/>
    </xf>
    <xf numFmtId="164" fontId="83" fillId="0" borderId="0" xfId="0" applyNumberFormat="1" applyFont="1" applyFill="1" applyBorder="1" applyAlignment="1">
      <alignment horizontal="right" indent="1"/>
    </xf>
    <xf numFmtId="164" fontId="85" fillId="0" borderId="0" xfId="0" applyNumberFormat="1" applyFont="1" applyFill="1" applyBorder="1" applyAlignment="1">
      <alignment horizontal="right" indent="1"/>
    </xf>
    <xf numFmtId="0" fontId="64" fillId="0" borderId="0" xfId="0" applyFont="1" applyFill="1"/>
    <xf numFmtId="0" fontId="81" fillId="0" borderId="1" xfId="0" applyFont="1" applyFill="1" applyBorder="1"/>
    <xf numFmtId="3" fontId="81" fillId="0" borderId="0" xfId="0" applyNumberFormat="1" applyFont="1" applyFill="1" applyAlignment="1">
      <alignment horizontal="right" indent="1"/>
    </xf>
    <xf numFmtId="3" fontId="84" fillId="0" borderId="0" xfId="0" applyNumberFormat="1" applyFont="1" applyFill="1" applyAlignment="1">
      <alignment horizontal="right" indent="1"/>
    </xf>
    <xf numFmtId="3" fontId="80" fillId="0" borderId="0" xfId="0" applyNumberFormat="1" applyFont="1" applyFill="1" applyAlignment="1">
      <alignment horizontal="right" indent="1"/>
    </xf>
    <xf numFmtId="0" fontId="81" fillId="10" borderId="3" xfId="0" applyFont="1" applyFill="1" applyBorder="1"/>
    <xf numFmtId="3" fontId="81" fillId="10" borderId="3" xfId="0" applyNumberFormat="1" applyFont="1" applyFill="1" applyBorder="1" applyAlignment="1">
      <alignment horizontal="right" indent="1"/>
    </xf>
    <xf numFmtId="3" fontId="84" fillId="10" borderId="3" xfId="0" applyNumberFormat="1" applyFont="1" applyFill="1" applyBorder="1" applyAlignment="1">
      <alignment horizontal="right" indent="1"/>
    </xf>
    <xf numFmtId="3" fontId="80" fillId="10" borderId="3" xfId="0" applyNumberFormat="1" applyFont="1" applyFill="1" applyBorder="1" applyAlignment="1">
      <alignment horizontal="right" indent="1"/>
    </xf>
    <xf numFmtId="0" fontId="87" fillId="0" borderId="0" xfId="0" applyFont="1" applyBorder="1"/>
    <xf numFmtId="3" fontId="81" fillId="0" borderId="0" xfId="0" applyNumberFormat="1" applyFont="1" applyBorder="1" applyAlignment="1">
      <alignment horizontal="right" indent="1"/>
    </xf>
    <xf numFmtId="3" fontId="84" fillId="0" borderId="0" xfId="0" applyNumberFormat="1" applyFont="1" applyBorder="1" applyAlignment="1">
      <alignment horizontal="right" indent="1"/>
    </xf>
    <xf numFmtId="3" fontId="80" fillId="0" borderId="0" xfId="0" applyNumberFormat="1" applyFont="1" applyBorder="1" applyAlignment="1">
      <alignment horizontal="right" indent="1"/>
    </xf>
    <xf numFmtId="0" fontId="64" fillId="2" borderId="0" xfId="0" applyFont="1" applyFill="1" applyBorder="1"/>
    <xf numFmtId="3" fontId="64" fillId="2" borderId="0" xfId="0" applyNumberFormat="1" applyFont="1" applyFill="1" applyAlignment="1">
      <alignment horizontal="right" indent="1"/>
    </xf>
    <xf numFmtId="3" fontId="85" fillId="2" borderId="0" xfId="0" applyNumberFormat="1" applyFont="1" applyFill="1" applyAlignment="1">
      <alignment horizontal="right" indent="1"/>
    </xf>
    <xf numFmtId="3" fontId="80" fillId="2" borderId="0" xfId="0" applyNumberFormat="1" applyFont="1" applyFill="1" applyAlignment="1">
      <alignment horizontal="right" indent="1"/>
    </xf>
    <xf numFmtId="0" fontId="64" fillId="0" borderId="0" xfId="0" applyFont="1" applyFill="1" applyBorder="1"/>
    <xf numFmtId="3" fontId="64" fillId="0" borderId="0" xfId="0" applyNumberFormat="1" applyFont="1" applyFill="1" applyAlignment="1">
      <alignment horizontal="right" indent="1"/>
    </xf>
    <xf numFmtId="3" fontId="85" fillId="0" borderId="0" xfId="0" applyNumberFormat="1" applyFont="1" applyFill="1" applyAlignment="1">
      <alignment horizontal="right" indent="1"/>
    </xf>
    <xf numFmtId="0" fontId="64" fillId="0" borderId="0" xfId="0" quotePrefix="1" applyFont="1" applyFill="1" applyBorder="1" applyAlignment="1"/>
    <xf numFmtId="3" fontId="7" fillId="0" borderId="0" xfId="0" applyNumberFormat="1" applyFont="1" applyFill="1" applyBorder="1"/>
    <xf numFmtId="3" fontId="16" fillId="0" borderId="0" xfId="0" applyNumberFormat="1" applyFont="1" applyBorder="1" applyAlignment="1">
      <alignment horizontal="center" vertical="center"/>
    </xf>
    <xf numFmtId="3" fontId="88" fillId="0" borderId="0" xfId="0" applyNumberFormat="1" applyFont="1" applyBorder="1" applyAlignment="1">
      <alignment horizontal="center" vertical="center"/>
    </xf>
    <xf numFmtId="0" fontId="16" fillId="0" borderId="0" xfId="0" applyFont="1" applyFill="1"/>
    <xf numFmtId="164" fontId="16" fillId="0" borderId="0" xfId="0" applyNumberFormat="1" applyFont="1"/>
    <xf numFmtId="0" fontId="16" fillId="0" borderId="0" xfId="0" applyFont="1" applyAlignment="1">
      <alignment horizontal="center"/>
    </xf>
    <xf numFmtId="0" fontId="89" fillId="0" borderId="0" xfId="0" applyFont="1" applyAlignment="1">
      <alignment horizontal="center"/>
    </xf>
    <xf numFmtId="164" fontId="64" fillId="0" borderId="0" xfId="0" applyNumberFormat="1" applyFont="1"/>
    <xf numFmtId="166" fontId="81" fillId="10" borderId="3" xfId="0" applyNumberFormat="1" applyFont="1" applyFill="1" applyBorder="1" applyAlignment="1">
      <alignment horizontal="right" indent="1"/>
    </xf>
    <xf numFmtId="166" fontId="80" fillId="10" borderId="3" xfId="0" applyNumberFormat="1" applyFont="1" applyFill="1" applyBorder="1" applyAlignment="1">
      <alignment horizontal="right" indent="1"/>
    </xf>
    <xf numFmtId="166" fontId="81" fillId="0" borderId="0" xfId="0" applyNumberFormat="1" applyFont="1" applyBorder="1" applyAlignment="1">
      <alignment horizontal="right" indent="1"/>
    </xf>
    <xf numFmtId="166" fontId="80" fillId="0" borderId="0" xfId="0" applyNumberFormat="1" applyFont="1" applyBorder="1" applyAlignment="1">
      <alignment horizontal="right" indent="1"/>
    </xf>
    <xf numFmtId="166" fontId="64" fillId="2" borderId="0" xfId="0" applyNumberFormat="1" applyFont="1" applyFill="1" applyAlignment="1">
      <alignment horizontal="right" indent="1"/>
    </xf>
    <xf numFmtId="166" fontId="80" fillId="2" borderId="0" xfId="0" applyNumberFormat="1" applyFont="1" applyFill="1" applyAlignment="1">
      <alignment horizontal="right" indent="1"/>
    </xf>
    <xf numFmtId="166" fontId="64" fillId="0" borderId="0" xfId="0" applyNumberFormat="1" applyFont="1" applyFill="1" applyAlignment="1">
      <alignment horizontal="right" indent="1"/>
    </xf>
    <xf numFmtId="166" fontId="80" fillId="0" borderId="0" xfId="0" applyNumberFormat="1" applyFont="1" applyFill="1" applyAlignment="1">
      <alignment horizontal="right" indent="1"/>
    </xf>
    <xf numFmtId="166" fontId="84" fillId="10" borderId="3" xfId="0" applyNumberFormat="1" applyFont="1" applyFill="1" applyBorder="1" applyAlignment="1">
      <alignment horizontal="right" indent="1"/>
    </xf>
    <xf numFmtId="166" fontId="84" fillId="0" borderId="0" xfId="0" applyNumberFormat="1" applyFont="1" applyBorder="1" applyAlignment="1">
      <alignment horizontal="right" indent="1"/>
    </xf>
    <xf numFmtId="166" fontId="85" fillId="2" borderId="0" xfId="0" applyNumberFormat="1" applyFont="1" applyFill="1" applyAlignment="1">
      <alignment horizontal="right" indent="1"/>
    </xf>
    <xf numFmtId="166" fontId="85" fillId="0" borderId="0" xfId="0" applyNumberFormat="1" applyFont="1" applyFill="1" applyAlignment="1">
      <alignment horizontal="right" indent="1"/>
    </xf>
    <xf numFmtId="166" fontId="81" fillId="0" borderId="0" xfId="0" applyNumberFormat="1" applyFont="1" applyFill="1" applyAlignment="1">
      <alignment horizontal="right" indent="1"/>
    </xf>
    <xf numFmtId="166" fontId="84" fillId="0" borderId="0" xfId="0" applyNumberFormat="1" applyFont="1" applyFill="1" applyAlignment="1">
      <alignment horizontal="right" indent="1"/>
    </xf>
    <xf numFmtId="0" fontId="81" fillId="2" borderId="1" xfId="0" applyFont="1" applyFill="1" applyBorder="1"/>
    <xf numFmtId="3" fontId="7" fillId="0" borderId="0" xfId="0" applyNumberFormat="1" applyFont="1" applyBorder="1" applyAlignment="1">
      <alignment horizontal="center" vertical="center"/>
    </xf>
    <xf numFmtId="3" fontId="54" fillId="0" borderId="0" xfId="0" applyNumberFormat="1" applyFont="1" applyBorder="1" applyAlignment="1">
      <alignment horizontal="center" vertical="center"/>
    </xf>
    <xf numFmtId="0" fontId="7" fillId="2" borderId="2" xfId="0" applyFont="1" applyFill="1" applyBorder="1"/>
    <xf numFmtId="0" fontId="7" fillId="0" borderId="0" xfId="0" applyFont="1" applyAlignment="1">
      <alignment horizontal="center"/>
    </xf>
    <xf numFmtId="0" fontId="21" fillId="0" borderId="0" xfId="0" applyFont="1" applyAlignment="1">
      <alignment horizontal="center"/>
    </xf>
    <xf numFmtId="0" fontId="7" fillId="2" borderId="0" xfId="0" quotePrefix="1" applyFont="1" applyFill="1" applyBorder="1" applyAlignment="1"/>
    <xf numFmtId="0" fontId="75" fillId="3" borderId="0" xfId="0" applyFont="1" applyFill="1" applyAlignment="1">
      <alignment horizontal="center"/>
    </xf>
    <xf numFmtId="0" fontId="75" fillId="3" borderId="42" xfId="0" applyFont="1" applyFill="1" applyBorder="1" applyAlignment="1">
      <alignment horizontal="center" vertical="top"/>
    </xf>
    <xf numFmtId="0" fontId="75" fillId="3" borderId="43" xfId="0" applyFont="1" applyFill="1" applyBorder="1" applyAlignment="1">
      <alignment horizontal="center" vertical="top"/>
    </xf>
    <xf numFmtId="0" fontId="75" fillId="3" borderId="44" xfId="0" applyFont="1" applyFill="1" applyBorder="1" applyAlignment="1">
      <alignment horizontal="center" vertical="top"/>
    </xf>
    <xf numFmtId="0" fontId="0" fillId="0" borderId="0" xfId="0" applyAlignment="1">
      <alignment vertical="center"/>
    </xf>
    <xf numFmtId="0" fontId="77" fillId="3" borderId="0" xfId="3" applyFont="1" applyFill="1" applyBorder="1" applyAlignment="1">
      <alignment horizontal="left" vertical="top"/>
    </xf>
    <xf numFmtId="0" fontId="64" fillId="0" borderId="0" xfId="0" quotePrefix="1" applyFont="1"/>
    <xf numFmtId="3" fontId="2" fillId="0" borderId="0" xfId="0" applyNumberFormat="1" applyFont="1"/>
    <xf numFmtId="3" fontId="2" fillId="2" borderId="0" xfId="0" applyNumberFormat="1" applyFont="1" applyFill="1" applyBorder="1" applyAlignment="1">
      <alignment horizontal="right" indent="1"/>
    </xf>
    <xf numFmtId="0" fontId="2" fillId="6" borderId="2" xfId="0" applyFont="1" applyFill="1" applyBorder="1"/>
    <xf numFmtId="3" fontId="0" fillId="6" borderId="2" xfId="0" applyNumberFormat="1" applyFill="1" applyBorder="1" applyAlignment="1">
      <alignment horizontal="right" indent="1"/>
    </xf>
    <xf numFmtId="3" fontId="46" fillId="6" borderId="2" xfId="0" applyNumberFormat="1" applyFont="1" applyFill="1" applyBorder="1" applyAlignment="1">
      <alignment horizontal="right" indent="1"/>
    </xf>
    <xf numFmtId="3" fontId="6" fillId="0" borderId="0" xfId="0" applyNumberFormat="1" applyFont="1" applyFill="1" applyBorder="1" applyAlignment="1">
      <alignment horizontal="right" indent="1"/>
    </xf>
    <xf numFmtId="3" fontId="45" fillId="0" borderId="0" xfId="0" applyNumberFormat="1" applyFont="1" applyFill="1" applyBorder="1" applyAlignment="1">
      <alignment horizontal="right" indent="1"/>
    </xf>
    <xf numFmtId="3" fontId="4" fillId="0" borderId="0" xfId="0" applyNumberFormat="1" applyFont="1" applyFill="1" applyBorder="1" applyAlignment="1">
      <alignment horizontal="right" indent="1"/>
    </xf>
    <xf numFmtId="0" fontId="0" fillId="0" borderId="2" xfId="0" applyBorder="1" applyAlignment="1">
      <alignment horizontal="right" indent="1"/>
    </xf>
    <xf numFmtId="0" fontId="46" fillId="0" borderId="2" xfId="0" applyFont="1" applyBorder="1" applyAlignment="1">
      <alignment horizontal="right" indent="1"/>
    </xf>
    <xf numFmtId="0" fontId="4" fillId="0" borderId="2" xfId="0" applyFont="1" applyBorder="1" applyAlignment="1">
      <alignment horizontal="right" indent="1"/>
    </xf>
    <xf numFmtId="164" fontId="0" fillId="6" borderId="2" xfId="0" applyNumberFormat="1" applyFill="1" applyBorder="1" applyAlignment="1">
      <alignment horizontal="right" indent="1"/>
    </xf>
    <xf numFmtId="164" fontId="46" fillId="6" borderId="2" xfId="0" applyNumberFormat="1" applyFont="1" applyFill="1" applyBorder="1" applyAlignment="1">
      <alignment horizontal="right" indent="1"/>
    </xf>
    <xf numFmtId="0" fontId="0" fillId="0" borderId="0" xfId="0" applyProtection="1">
      <protection locked="0"/>
    </xf>
    <xf numFmtId="0" fontId="64" fillId="0" borderId="0" xfId="0" applyFont="1" applyProtection="1">
      <protection locked="0"/>
    </xf>
    <xf numFmtId="0" fontId="0" fillId="4" borderId="0" xfId="0" applyFill="1" applyProtection="1">
      <protection locked="0"/>
    </xf>
    <xf numFmtId="164" fontId="82" fillId="7" borderId="40" xfId="0" applyNumberFormat="1" applyFont="1" applyFill="1" applyBorder="1" applyAlignment="1" applyProtection="1">
      <alignment horizontal="right" indent="1"/>
      <protection locked="0"/>
    </xf>
    <xf numFmtId="164" fontId="83" fillId="0" borderId="0" xfId="0" applyNumberFormat="1" applyFont="1" applyAlignment="1" applyProtection="1">
      <alignment horizontal="right" indent="1"/>
      <protection locked="0"/>
    </xf>
    <xf numFmtId="164" fontId="83" fillId="7" borderId="0" xfId="0" applyNumberFormat="1" applyFont="1" applyFill="1" applyAlignment="1" applyProtection="1">
      <alignment horizontal="right" indent="1"/>
      <protection locked="0"/>
    </xf>
    <xf numFmtId="164" fontId="83" fillId="0" borderId="2" xfId="0" applyNumberFormat="1" applyFont="1" applyBorder="1" applyAlignment="1" applyProtection="1">
      <alignment horizontal="right" indent="1"/>
      <protection locked="0"/>
    </xf>
    <xf numFmtId="164" fontId="82" fillId="7" borderId="0" xfId="0" applyNumberFormat="1" applyFont="1" applyFill="1" applyAlignment="1" applyProtection="1">
      <alignment horizontal="right" indent="1"/>
      <protection locked="0"/>
    </xf>
    <xf numFmtId="0" fontId="83" fillId="4" borderId="2" xfId="0" applyFont="1" applyFill="1" applyBorder="1" applyAlignment="1" applyProtection="1">
      <alignment horizontal="right" indent="1"/>
      <protection locked="0"/>
    </xf>
    <xf numFmtId="164" fontId="82" fillId="0" borderId="0" xfId="0" applyNumberFormat="1" applyFont="1" applyAlignment="1" applyProtection="1">
      <alignment horizontal="right" indent="1"/>
      <protection locked="0"/>
    </xf>
    <xf numFmtId="164" fontId="83" fillId="8" borderId="0" xfId="0" applyNumberFormat="1" applyFont="1" applyFill="1" applyAlignment="1" applyProtection="1">
      <alignment horizontal="right" indent="1"/>
      <protection locked="0"/>
    </xf>
    <xf numFmtId="164" fontId="83" fillId="8" borderId="2" xfId="0" applyNumberFormat="1" applyFont="1" applyFill="1" applyBorder="1" applyAlignment="1" applyProtection="1">
      <alignment horizontal="right" indent="1"/>
      <protection locked="0"/>
    </xf>
    <xf numFmtId="164" fontId="83" fillId="8" borderId="0" xfId="0" applyNumberFormat="1" applyFont="1" applyFill="1" applyBorder="1" applyAlignment="1" applyProtection="1">
      <alignment horizontal="right" indent="1"/>
      <protection locked="0"/>
    </xf>
    <xf numFmtId="0" fontId="9" fillId="0" borderId="0" xfId="0" applyFont="1" applyProtection="1">
      <protection locked="0"/>
    </xf>
    <xf numFmtId="0" fontId="12" fillId="0" borderId="0" xfId="0" applyFont="1" applyAlignment="1" applyProtection="1">
      <alignment horizontal="right"/>
      <protection locked="0"/>
    </xf>
    <xf numFmtId="0" fontId="6" fillId="0" borderId="4" xfId="0" applyFont="1" applyBorder="1" applyProtection="1">
      <protection locked="0"/>
    </xf>
    <xf numFmtId="0" fontId="6" fillId="0" borderId="0" xfId="0" applyFont="1" applyBorder="1" applyProtection="1">
      <protection locked="0"/>
    </xf>
    <xf numFmtId="0" fontId="13" fillId="0" borderId="5" xfId="0" applyFont="1" applyBorder="1" applyProtection="1">
      <protection locked="0"/>
    </xf>
    <xf numFmtId="0" fontId="6" fillId="0" borderId="0" xfId="0" applyFont="1" applyProtection="1">
      <protection locked="0"/>
    </xf>
    <xf numFmtId="164" fontId="85" fillId="0" borderId="0" xfId="0" applyNumberFormat="1" applyFont="1" applyAlignment="1" applyProtection="1">
      <alignment horizontal="right" indent="1"/>
      <protection locked="0"/>
    </xf>
    <xf numFmtId="0" fontId="0" fillId="0" borderId="0" xfId="0" applyBorder="1" applyProtection="1">
      <protection locked="0"/>
    </xf>
    <xf numFmtId="0" fontId="7" fillId="0" borderId="0" xfId="0" applyFont="1" applyProtection="1">
      <protection locked="0"/>
    </xf>
    <xf numFmtId="0" fontId="7" fillId="0" borderId="0" xfId="6" applyFont="1" applyFill="1" applyProtection="1">
      <protection locked="0"/>
    </xf>
    <xf numFmtId="0" fontId="8" fillId="0" borderId="0" xfId="0" applyFont="1" applyAlignment="1" applyProtection="1">
      <alignment horizontal="right"/>
      <protection locked="0"/>
    </xf>
    <xf numFmtId="0" fontId="5" fillId="4" borderId="0" xfId="4" applyFont="1" applyFill="1" applyBorder="1" applyAlignment="1" applyProtection="1">
      <alignment horizontal="center"/>
      <protection locked="0"/>
    </xf>
    <xf numFmtId="0" fontId="82" fillId="7" borderId="40" xfId="0" applyFont="1" applyFill="1" applyBorder="1" applyProtection="1">
      <protection locked="0"/>
    </xf>
    <xf numFmtId="164" fontId="84" fillId="7" borderId="40" xfId="0" applyNumberFormat="1" applyFont="1" applyFill="1" applyBorder="1" applyAlignment="1" applyProtection="1">
      <alignment horizontal="right" indent="1"/>
      <protection locked="0"/>
    </xf>
    <xf numFmtId="0" fontId="83" fillId="0" borderId="0" xfId="0" applyFont="1" applyProtection="1">
      <protection locked="0"/>
    </xf>
    <xf numFmtId="164" fontId="0" fillId="0" borderId="0" xfId="0" applyNumberFormat="1" applyProtection="1">
      <protection locked="0"/>
    </xf>
    <xf numFmtId="0" fontId="83" fillId="7" borderId="0" xfId="0" applyFont="1" applyFill="1" applyProtection="1">
      <protection locked="0"/>
    </xf>
    <xf numFmtId="164" fontId="85" fillId="7" borderId="0" xfId="0" applyNumberFormat="1" applyFont="1" applyFill="1" applyAlignment="1" applyProtection="1">
      <alignment horizontal="right" indent="1"/>
      <protection locked="0"/>
    </xf>
    <xf numFmtId="0" fontId="83" fillId="0" borderId="2" xfId="0" applyFont="1" applyBorder="1" applyProtection="1">
      <protection locked="0"/>
    </xf>
    <xf numFmtId="164" fontId="85" fillId="0" borderId="2" xfId="0" applyNumberFormat="1" applyFont="1" applyBorder="1" applyAlignment="1" applyProtection="1">
      <alignment horizontal="right" indent="1"/>
      <protection locked="0"/>
    </xf>
    <xf numFmtId="0" fontId="82" fillId="7" borderId="0" xfId="0" applyFont="1" applyFill="1" applyProtection="1">
      <protection locked="0"/>
    </xf>
    <xf numFmtId="164" fontId="84" fillId="7" borderId="0" xfId="0" applyNumberFormat="1" applyFont="1" applyFill="1" applyAlignment="1" applyProtection="1">
      <alignment horizontal="right" indent="1"/>
      <protection locked="0"/>
    </xf>
    <xf numFmtId="0" fontId="80" fillId="4" borderId="2" xfId="4" applyFont="1" applyFill="1" applyBorder="1" applyAlignment="1" applyProtection="1">
      <alignment horizontal="center"/>
      <protection locked="0"/>
    </xf>
    <xf numFmtId="0" fontId="85" fillId="4" borderId="2" xfId="0" applyFont="1" applyFill="1" applyBorder="1" applyAlignment="1" applyProtection="1">
      <alignment horizontal="right" indent="1"/>
      <protection locked="0"/>
    </xf>
    <xf numFmtId="0" fontId="82" fillId="0" borderId="0" xfId="0" applyFont="1" applyProtection="1">
      <protection locked="0"/>
    </xf>
    <xf numFmtId="164" fontId="84" fillId="0" borderId="0" xfId="0" applyNumberFormat="1" applyFont="1" applyAlignment="1" applyProtection="1">
      <alignment horizontal="right" indent="1"/>
      <protection locked="0"/>
    </xf>
    <xf numFmtId="0" fontId="83" fillId="8" borderId="0" xfId="0" applyFont="1" applyFill="1" applyProtection="1">
      <protection locked="0"/>
    </xf>
    <xf numFmtId="164" fontId="85" fillId="8" borderId="0" xfId="0" applyNumberFormat="1" applyFont="1" applyFill="1" applyAlignment="1" applyProtection="1">
      <alignment horizontal="right" indent="1"/>
      <protection locked="0"/>
    </xf>
    <xf numFmtId="0" fontId="83" fillId="8" borderId="2" xfId="0" applyFont="1" applyFill="1" applyBorder="1" applyProtection="1">
      <protection locked="0"/>
    </xf>
    <xf numFmtId="164" fontId="85" fillId="8" borderId="2" xfId="0" applyNumberFormat="1" applyFont="1" applyFill="1" applyBorder="1" applyAlignment="1" applyProtection="1">
      <alignment horizontal="right" indent="1"/>
      <protection locked="0"/>
    </xf>
    <xf numFmtId="0" fontId="83" fillId="8" borderId="0" xfId="0" applyFont="1" applyFill="1" applyBorder="1" applyProtection="1">
      <protection locked="0"/>
    </xf>
    <xf numFmtId="164" fontId="85" fillId="8" borderId="0" xfId="0" applyNumberFormat="1" applyFont="1" applyFill="1" applyBorder="1" applyAlignment="1" applyProtection="1">
      <alignment horizontal="right" indent="1"/>
      <protection locked="0"/>
    </xf>
    <xf numFmtId="0" fontId="3" fillId="0" borderId="0" xfId="0" applyFont="1" applyAlignment="1" applyProtection="1">
      <alignment horizontal="justify" wrapText="1"/>
      <protection locked="0"/>
    </xf>
    <xf numFmtId="0" fontId="48" fillId="0" borderId="0" xfId="0" applyFont="1" applyAlignment="1" applyProtection="1">
      <alignment horizontal="justify" wrapText="1"/>
      <protection locked="0"/>
    </xf>
    <xf numFmtId="3" fontId="82" fillId="7" borderId="40" xfId="0" applyNumberFormat="1" applyFont="1" applyFill="1" applyBorder="1" applyAlignment="1">
      <alignment horizontal="right" indent="1"/>
    </xf>
    <xf numFmtId="3" fontId="84" fillId="7" borderId="40" xfId="0" applyNumberFormat="1" applyFont="1" applyFill="1" applyBorder="1" applyAlignment="1">
      <alignment horizontal="right" indent="1"/>
    </xf>
    <xf numFmtId="3" fontId="83" fillId="0" borderId="0" xfId="0" applyNumberFormat="1" applyFont="1" applyAlignment="1">
      <alignment horizontal="right" indent="1"/>
    </xf>
    <xf numFmtId="3" fontId="83" fillId="7" borderId="0" xfId="0" applyNumberFormat="1" applyFont="1" applyFill="1" applyAlignment="1">
      <alignment horizontal="right" indent="1"/>
    </xf>
    <xf numFmtId="3" fontId="85" fillId="7" borderId="0" xfId="0" applyNumberFormat="1" applyFont="1" applyFill="1" applyAlignment="1">
      <alignment horizontal="right" indent="1"/>
    </xf>
    <xf numFmtId="3" fontId="82" fillId="7" borderId="0" xfId="0" applyNumberFormat="1" applyFont="1" applyFill="1" applyAlignment="1">
      <alignment horizontal="right" indent="1"/>
    </xf>
    <xf numFmtId="3" fontId="84" fillId="7" borderId="0" xfId="0" applyNumberFormat="1" applyFont="1" applyFill="1" applyAlignment="1">
      <alignment horizontal="right" indent="1"/>
    </xf>
    <xf numFmtId="0" fontId="91" fillId="7" borderId="0" xfId="0" applyFont="1" applyFill="1"/>
    <xf numFmtId="0" fontId="92" fillId="0" borderId="0" xfId="0" applyFont="1"/>
    <xf numFmtId="0" fontId="92" fillId="7" borderId="0" xfId="0" applyFont="1" applyFill="1"/>
    <xf numFmtId="0" fontId="92" fillId="7" borderId="0" xfId="0" applyFont="1" applyFill="1" applyBorder="1"/>
    <xf numFmtId="0" fontId="92" fillId="0" borderId="0" xfId="0" applyFont="1" applyBorder="1"/>
    <xf numFmtId="0" fontId="2" fillId="0" borderId="4" xfId="0" applyFont="1" applyBorder="1" applyAlignment="1" applyProtection="1">
      <alignment horizontal="center"/>
      <protection locked="0"/>
    </xf>
    <xf numFmtId="3" fontId="2"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2" fillId="0" borderId="0" xfId="0" applyFont="1" applyAlignment="1">
      <alignment horizontal="left"/>
    </xf>
    <xf numFmtId="3" fontId="92" fillId="0" borderId="0" xfId="0" applyNumberFormat="1" applyFont="1" applyAlignment="1">
      <alignment horizontal="right" indent="1"/>
    </xf>
    <xf numFmtId="3" fontId="92" fillId="7" borderId="0" xfId="0" applyNumberFormat="1" applyFont="1" applyFill="1" applyAlignment="1">
      <alignment horizontal="right" indent="1"/>
    </xf>
    <xf numFmtId="3" fontId="46" fillId="7" borderId="0" xfId="0" applyNumberFormat="1" applyFont="1" applyFill="1" applyAlignment="1">
      <alignment horizontal="right" indent="1"/>
    </xf>
    <xf numFmtId="0" fontId="92" fillId="7" borderId="0" xfId="0" quotePrefix="1" applyFont="1" applyFill="1"/>
    <xf numFmtId="3" fontId="92" fillId="0" borderId="0" xfId="0" applyNumberFormat="1" applyFont="1" applyBorder="1" applyAlignment="1">
      <alignment horizontal="right" indent="1"/>
    </xf>
    <xf numFmtId="3" fontId="46" fillId="0" borderId="0" xfId="0" applyNumberFormat="1" applyFont="1" applyBorder="1" applyAlignment="1">
      <alignment horizontal="right" indent="1"/>
    </xf>
    <xf numFmtId="3" fontId="92" fillId="7" borderId="0" xfId="0" applyNumberFormat="1" applyFont="1" applyFill="1" applyBorder="1" applyAlignment="1">
      <alignment horizontal="right" indent="1"/>
    </xf>
    <xf numFmtId="3" fontId="46" fillId="7" borderId="0" xfId="0" applyNumberFormat="1" applyFont="1" applyFill="1" applyBorder="1" applyAlignment="1">
      <alignment horizontal="right" indent="1"/>
    </xf>
    <xf numFmtId="0" fontId="91" fillId="7" borderId="40" xfId="0" applyFont="1" applyFill="1" applyBorder="1"/>
    <xf numFmtId="3" fontId="91" fillId="7" borderId="40" xfId="0" applyNumberFormat="1" applyFont="1" applyFill="1" applyBorder="1" applyAlignment="1">
      <alignment horizontal="right" indent="1"/>
    </xf>
    <xf numFmtId="3" fontId="45" fillId="7" borderId="40" xfId="0" applyNumberFormat="1" applyFont="1" applyFill="1" applyBorder="1" applyAlignment="1">
      <alignment horizontal="right" indent="1"/>
    </xf>
    <xf numFmtId="3" fontId="91" fillId="7" borderId="0" xfId="0" applyNumberFormat="1" applyFont="1" applyFill="1" applyAlignment="1">
      <alignment horizontal="right" indent="1"/>
    </xf>
    <xf numFmtId="3" fontId="45" fillId="7" borderId="0" xfId="0" applyNumberFormat="1" applyFont="1" applyFill="1" applyAlignment="1">
      <alignment horizontal="right" indent="1"/>
    </xf>
    <xf numFmtId="0" fontId="91" fillId="0" borderId="0" xfId="0" applyFont="1"/>
    <xf numFmtId="3" fontId="91" fillId="0" borderId="0" xfId="0" applyNumberFormat="1" applyFont="1" applyAlignment="1">
      <alignment horizontal="right" indent="1"/>
    </xf>
    <xf numFmtId="3" fontId="45" fillId="0" borderId="0" xfId="0" applyNumberFormat="1" applyFont="1" applyAlignment="1">
      <alignment horizontal="right" indent="1"/>
    </xf>
    <xf numFmtId="0" fontId="91" fillId="7" borderId="0" xfId="0" applyFont="1" applyFill="1" applyBorder="1"/>
    <xf numFmtId="3" fontId="91" fillId="7" borderId="0" xfId="0" applyNumberFormat="1" applyFont="1" applyFill="1" applyBorder="1" applyAlignment="1">
      <alignment horizontal="right" indent="1"/>
    </xf>
    <xf numFmtId="3" fontId="45" fillId="7" borderId="0" xfId="0" applyNumberFormat="1" applyFont="1" applyFill="1" applyBorder="1" applyAlignment="1">
      <alignment horizontal="right" indent="1"/>
    </xf>
    <xf numFmtId="0" fontId="91" fillId="0" borderId="0" xfId="0" applyFont="1" applyBorder="1"/>
    <xf numFmtId="3" fontId="91" fillId="0" borderId="0" xfId="0" applyNumberFormat="1" applyFont="1" applyBorder="1" applyAlignment="1">
      <alignment horizontal="right" indent="1"/>
    </xf>
    <xf numFmtId="3" fontId="45" fillId="0" borderId="0" xfId="0" applyNumberFormat="1" applyFont="1" applyBorder="1" applyAlignment="1">
      <alignment horizontal="right" indent="1"/>
    </xf>
    <xf numFmtId="3" fontId="0" fillId="0" borderId="0" xfId="0" applyNumberFormat="1" applyProtection="1">
      <protection locked="0"/>
    </xf>
    <xf numFmtId="166" fontId="7" fillId="0" borderId="0" xfId="0" applyNumberFormat="1" applyFont="1"/>
    <xf numFmtId="164" fontId="91" fillId="7" borderId="40" xfId="0" applyNumberFormat="1" applyFont="1" applyFill="1" applyBorder="1" applyAlignment="1">
      <alignment horizontal="right" indent="1"/>
    </xf>
    <xf numFmtId="164" fontId="45" fillId="7" borderId="40" xfId="0" applyNumberFormat="1" applyFont="1" applyFill="1" applyBorder="1" applyAlignment="1">
      <alignment horizontal="right" indent="1"/>
    </xf>
    <xf numFmtId="164" fontId="92" fillId="0" borderId="0" xfId="0" applyNumberFormat="1" applyFont="1" applyAlignment="1">
      <alignment horizontal="right" indent="1"/>
    </xf>
    <xf numFmtId="164" fontId="46" fillId="0" borderId="0" xfId="0" applyNumberFormat="1" applyFont="1" applyAlignment="1">
      <alignment horizontal="right" indent="1"/>
    </xf>
    <xf numFmtId="164" fontId="92" fillId="7" borderId="0" xfId="0" applyNumberFormat="1" applyFont="1" applyFill="1" applyAlignment="1">
      <alignment horizontal="right" indent="1"/>
    </xf>
    <xf numFmtId="164" fontId="46" fillId="7" borderId="0" xfId="0" applyNumberFormat="1" applyFont="1" applyFill="1" applyAlignment="1">
      <alignment horizontal="right" indent="1"/>
    </xf>
    <xf numFmtId="164" fontId="91" fillId="7" borderId="0" xfId="0" applyNumberFormat="1" applyFont="1" applyFill="1" applyAlignment="1">
      <alignment horizontal="right" indent="1"/>
    </xf>
    <xf numFmtId="164" fontId="45" fillId="7" borderId="0" xfId="0" applyNumberFormat="1" applyFont="1" applyFill="1" applyAlignment="1">
      <alignment horizontal="right" indent="1"/>
    </xf>
    <xf numFmtId="164" fontId="91" fillId="0" borderId="0" xfId="0" applyNumberFormat="1" applyFont="1" applyAlignment="1">
      <alignment horizontal="right" indent="1"/>
    </xf>
    <xf numFmtId="164" fontId="45" fillId="0" borderId="0" xfId="0" applyNumberFormat="1" applyFont="1" applyAlignment="1">
      <alignment horizontal="right" indent="1"/>
    </xf>
    <xf numFmtId="164" fontId="92" fillId="0" borderId="0" xfId="0" applyNumberFormat="1" applyFont="1" applyBorder="1" applyAlignment="1">
      <alignment horizontal="right" indent="1"/>
    </xf>
    <xf numFmtId="164" fontId="46" fillId="0" borderId="0" xfId="0" applyNumberFormat="1" applyFont="1" applyBorder="1" applyAlignment="1">
      <alignment horizontal="right" indent="1"/>
    </xf>
    <xf numFmtId="164" fontId="91" fillId="0" borderId="0" xfId="0" applyNumberFormat="1" applyFont="1" applyBorder="1" applyAlignment="1">
      <alignment horizontal="right" indent="1"/>
    </xf>
    <xf numFmtId="164" fontId="45" fillId="0" borderId="0" xfId="0" applyNumberFormat="1" applyFont="1" applyBorder="1" applyAlignment="1">
      <alignment horizontal="right" indent="1"/>
    </xf>
    <xf numFmtId="164" fontId="92" fillId="7" borderId="0" xfId="0" applyNumberFormat="1" applyFont="1" applyFill="1" applyBorder="1" applyAlignment="1">
      <alignment horizontal="right" indent="1"/>
    </xf>
    <xf numFmtId="164" fontId="46" fillId="7" borderId="0" xfId="0" applyNumberFormat="1" applyFont="1" applyFill="1" applyBorder="1" applyAlignment="1">
      <alignment horizontal="right" indent="1"/>
    </xf>
    <xf numFmtId="164" fontId="91" fillId="7" borderId="0" xfId="0" applyNumberFormat="1" applyFont="1" applyFill="1" applyBorder="1" applyAlignment="1">
      <alignment horizontal="right" indent="1"/>
    </xf>
    <xf numFmtId="164" fontId="45" fillId="7" borderId="0" xfId="0" applyNumberFormat="1" applyFont="1" applyFill="1" applyBorder="1" applyAlignment="1">
      <alignment horizontal="right" indent="1"/>
    </xf>
    <xf numFmtId="3" fontId="91" fillId="0" borderId="0" xfId="0" applyNumberFormat="1" applyFont="1" applyFill="1" applyBorder="1" applyAlignment="1">
      <alignment horizontal="right" indent="1"/>
    </xf>
    <xf numFmtId="0" fontId="92" fillId="0" borderId="0" xfId="0" applyFont="1" applyFill="1" applyBorder="1"/>
    <xf numFmtId="3" fontId="0" fillId="0" borderId="0" xfId="0" applyNumberFormat="1"/>
    <xf numFmtId="3" fontId="92" fillId="9" borderId="0" xfId="0" applyNumberFormat="1" applyFont="1" applyFill="1" applyAlignment="1">
      <alignment horizontal="right" indent="1"/>
    </xf>
    <xf numFmtId="167" fontId="0" fillId="0" borderId="0" xfId="0" applyNumberFormat="1"/>
    <xf numFmtId="167" fontId="6" fillId="0" borderId="0" xfId="0" applyNumberFormat="1" applyFont="1"/>
    <xf numFmtId="0" fontId="83" fillId="0" borderId="0" xfId="0" applyFont="1" applyBorder="1"/>
    <xf numFmtId="3" fontId="83" fillId="0" borderId="0" xfId="0" applyNumberFormat="1" applyFont="1" applyBorder="1" applyAlignment="1">
      <alignment horizontal="right" indent="1"/>
    </xf>
    <xf numFmtId="3" fontId="85" fillId="0" borderId="0" xfId="0" applyNumberFormat="1" applyFont="1" applyBorder="1" applyAlignment="1">
      <alignment horizontal="right" indent="1"/>
    </xf>
    <xf numFmtId="0" fontId="83" fillId="0" borderId="0" xfId="0" applyFont="1" applyFill="1"/>
    <xf numFmtId="3" fontId="83" fillId="0" borderId="0" xfId="0" applyNumberFormat="1" applyFont="1" applyFill="1" applyAlignment="1">
      <alignment horizontal="right" indent="1"/>
    </xf>
    <xf numFmtId="0" fontId="83" fillId="5" borderId="0" xfId="0" applyFont="1" applyFill="1"/>
    <xf numFmtId="3" fontId="83" fillId="5" borderId="0" xfId="0" applyNumberFormat="1" applyFont="1" applyFill="1" applyAlignment="1">
      <alignment horizontal="right" indent="1"/>
    </xf>
    <xf numFmtId="3" fontId="85" fillId="5" borderId="0" xfId="0" applyNumberFormat="1" applyFont="1" applyFill="1" applyAlignment="1">
      <alignment horizontal="right" indent="1"/>
    </xf>
    <xf numFmtId="0" fontId="83" fillId="0" borderId="2" xfId="0" applyFont="1" applyFill="1" applyBorder="1"/>
    <xf numFmtId="3" fontId="83" fillId="0" borderId="2" xfId="0" applyNumberFormat="1" applyFont="1" applyFill="1" applyBorder="1" applyAlignment="1">
      <alignment horizontal="right" indent="1"/>
    </xf>
    <xf numFmtId="3" fontId="85" fillId="0" borderId="2" xfId="0" applyNumberFormat="1" applyFont="1" applyFill="1" applyBorder="1" applyAlignment="1">
      <alignment horizontal="right" indent="1"/>
    </xf>
    <xf numFmtId="0" fontId="82" fillId="0" borderId="0" xfId="0" applyFont="1" applyFill="1"/>
    <xf numFmtId="3" fontId="82" fillId="0" borderId="0" xfId="0" applyNumberFormat="1" applyFont="1" applyFill="1" applyAlignment="1">
      <alignment horizontal="right" indent="1"/>
    </xf>
    <xf numFmtId="0" fontId="82" fillId="0" borderId="2" xfId="0" applyFont="1" applyFill="1" applyBorder="1"/>
    <xf numFmtId="3" fontId="82" fillId="0" borderId="2" xfId="0" applyNumberFormat="1" applyFont="1" applyFill="1" applyBorder="1" applyAlignment="1">
      <alignment horizontal="right" indent="1"/>
    </xf>
    <xf numFmtId="3" fontId="84" fillId="0" borderId="2" xfId="0" applyNumberFormat="1" applyFont="1" applyFill="1" applyBorder="1" applyAlignment="1">
      <alignment horizontal="right" indent="1"/>
    </xf>
    <xf numFmtId="0" fontId="82" fillId="0" borderId="0" xfId="0" applyFont="1" applyFill="1" applyBorder="1"/>
    <xf numFmtId="0" fontId="91" fillId="0" borderId="0" xfId="0" applyFont="1" applyFill="1"/>
    <xf numFmtId="0" fontId="85" fillId="0" borderId="0" xfId="0" applyFont="1" applyFill="1" applyAlignment="1">
      <alignment horizontal="right" indent="1"/>
    </xf>
    <xf numFmtId="0" fontId="92" fillId="0" borderId="0" xfId="0" applyFont="1" applyFill="1"/>
    <xf numFmtId="164" fontId="83" fillId="0" borderId="0" xfId="0" applyNumberFormat="1" applyFont="1" applyFill="1" applyAlignment="1">
      <alignment horizontal="right" indent="1"/>
    </xf>
    <xf numFmtId="164" fontId="85" fillId="0" borderId="0" xfId="0" applyNumberFormat="1" applyFont="1" applyFill="1" applyAlignment="1">
      <alignment horizontal="right" indent="1"/>
    </xf>
    <xf numFmtId="166" fontId="83" fillId="0" borderId="0" xfId="0" applyNumberFormat="1" applyFont="1" applyFill="1" applyBorder="1" applyAlignment="1">
      <alignment horizontal="right" indent="1"/>
    </xf>
    <xf numFmtId="166" fontId="85" fillId="0" borderId="0" xfId="0" applyNumberFormat="1" applyFont="1" applyFill="1" applyBorder="1" applyAlignment="1">
      <alignment horizontal="right" indent="1"/>
    </xf>
    <xf numFmtId="0" fontId="83" fillId="12" borderId="0" xfId="0" applyFont="1" applyFill="1"/>
    <xf numFmtId="3" fontId="83" fillId="12" borderId="0" xfId="0" applyNumberFormat="1" applyFont="1" applyFill="1" applyAlignment="1">
      <alignment horizontal="right" indent="1"/>
    </xf>
    <xf numFmtId="3" fontId="85" fillId="12" borderId="0" xfId="0" applyNumberFormat="1" applyFont="1" applyFill="1" applyAlignment="1">
      <alignment horizontal="right" indent="1"/>
    </xf>
    <xf numFmtId="0" fontId="83" fillId="12" borderId="2" xfId="0" applyFont="1" applyFill="1" applyBorder="1"/>
    <xf numFmtId="3" fontId="83" fillId="12" borderId="2" xfId="0" applyNumberFormat="1" applyFont="1" applyFill="1" applyBorder="1" applyAlignment="1">
      <alignment horizontal="right" indent="1"/>
    </xf>
    <xf numFmtId="3" fontId="85" fillId="12" borderId="2" xfId="0" applyNumberFormat="1" applyFont="1" applyFill="1" applyBorder="1" applyAlignment="1">
      <alignment horizontal="right" indent="1"/>
    </xf>
    <xf numFmtId="0" fontId="82" fillId="12" borderId="2" xfId="0" applyFont="1" applyFill="1" applyBorder="1"/>
    <xf numFmtId="3" fontId="82" fillId="12" borderId="2" xfId="0" applyNumberFormat="1" applyFont="1" applyFill="1" applyBorder="1" applyAlignment="1">
      <alignment horizontal="right" indent="1"/>
    </xf>
    <xf numFmtId="3" fontId="84" fillId="12" borderId="2" xfId="0" applyNumberFormat="1" applyFont="1" applyFill="1" applyBorder="1" applyAlignment="1">
      <alignment horizontal="right" indent="1"/>
    </xf>
    <xf numFmtId="0" fontId="82" fillId="12" borderId="0" xfId="0" applyFont="1" applyFill="1" applyBorder="1"/>
    <xf numFmtId="3" fontId="82" fillId="12" borderId="0" xfId="0" applyNumberFormat="1" applyFont="1" applyFill="1" applyAlignment="1">
      <alignment horizontal="right" indent="1"/>
    </xf>
    <xf numFmtId="3" fontId="84" fillId="12" borderId="0" xfId="0" applyNumberFormat="1" applyFont="1" applyFill="1" applyAlignment="1">
      <alignment horizontal="right" indent="1"/>
    </xf>
    <xf numFmtId="0" fontId="82" fillId="12" borderId="3" xfId="0" applyFont="1" applyFill="1" applyBorder="1"/>
    <xf numFmtId="0" fontId="92" fillId="12" borderId="0" xfId="0" applyFont="1" applyFill="1"/>
    <xf numFmtId="164" fontId="83" fillId="12" borderId="0" xfId="0" applyNumberFormat="1" applyFont="1" applyFill="1" applyAlignment="1">
      <alignment horizontal="right" indent="1"/>
    </xf>
    <xf numFmtId="164" fontId="85" fillId="12" borderId="0" xfId="0" applyNumberFormat="1" applyFont="1" applyFill="1" applyAlignment="1">
      <alignment horizontal="right" indent="1"/>
    </xf>
    <xf numFmtId="0" fontId="92" fillId="12" borderId="0" xfId="0" applyFont="1" applyFill="1" applyBorder="1"/>
    <xf numFmtId="164" fontId="83" fillId="12" borderId="0" xfId="0" applyNumberFormat="1" applyFont="1" applyFill="1" applyBorder="1" applyAlignment="1">
      <alignment horizontal="right" indent="1"/>
    </xf>
    <xf numFmtId="164" fontId="85" fillId="12" borderId="0" xfId="0" applyNumberFormat="1" applyFont="1" applyFill="1" applyBorder="1" applyAlignment="1">
      <alignment horizontal="right" indent="1"/>
    </xf>
    <xf numFmtId="0" fontId="92" fillId="12" borderId="2" xfId="0" applyFont="1" applyFill="1" applyBorder="1"/>
    <xf numFmtId="164" fontId="83" fillId="12" borderId="2" xfId="0" applyNumberFormat="1" applyFont="1" applyFill="1" applyBorder="1" applyAlignment="1">
      <alignment horizontal="right" indent="1"/>
    </xf>
    <xf numFmtId="164" fontId="85" fillId="12" borderId="2" xfId="0" applyNumberFormat="1" applyFont="1" applyFill="1" applyBorder="1" applyAlignment="1">
      <alignment horizontal="right" indent="1"/>
    </xf>
    <xf numFmtId="0" fontId="83" fillId="0" borderId="0" xfId="0" applyFont="1" applyFill="1" applyProtection="1">
      <protection locked="0"/>
    </xf>
    <xf numFmtId="164" fontId="83" fillId="0" borderId="0" xfId="0" applyNumberFormat="1" applyFont="1" applyFill="1" applyAlignment="1" applyProtection="1">
      <alignment horizontal="right" indent="1"/>
      <protection locked="0"/>
    </xf>
    <xf numFmtId="164" fontId="85" fillId="0" borderId="0" xfId="0" applyNumberFormat="1" applyFont="1" applyFill="1" applyAlignment="1" applyProtection="1">
      <alignment horizontal="right" indent="1"/>
      <protection locked="0"/>
    </xf>
    <xf numFmtId="0" fontId="83" fillId="5" borderId="0" xfId="0" applyFont="1" applyFill="1" applyProtection="1">
      <protection locked="0"/>
    </xf>
    <xf numFmtId="164" fontId="83" fillId="5" borderId="0" xfId="0" applyNumberFormat="1" applyFont="1" applyFill="1" applyAlignment="1" applyProtection="1">
      <alignment horizontal="right" indent="1"/>
      <protection locked="0"/>
    </xf>
    <xf numFmtId="164" fontId="85" fillId="5" borderId="0" xfId="0" applyNumberFormat="1" applyFont="1" applyFill="1" applyAlignment="1" applyProtection="1">
      <alignment horizontal="right" indent="1"/>
      <protection locked="0"/>
    </xf>
    <xf numFmtId="0" fontId="83" fillId="5" borderId="2" xfId="0" applyFont="1" applyFill="1" applyBorder="1" applyProtection="1">
      <protection locked="0"/>
    </xf>
    <xf numFmtId="164" fontId="83" fillId="5" borderId="2" xfId="0" applyNumberFormat="1" applyFont="1" applyFill="1" applyBorder="1" applyAlignment="1" applyProtection="1">
      <alignment horizontal="right" indent="1"/>
      <protection locked="0"/>
    </xf>
    <xf numFmtId="164" fontId="85" fillId="5" borderId="2" xfId="0" applyNumberFormat="1" applyFont="1" applyFill="1" applyBorder="1" applyAlignment="1" applyProtection="1">
      <alignment horizontal="right" indent="1"/>
      <protection locked="0"/>
    </xf>
    <xf numFmtId="167" fontId="94" fillId="0" borderId="0" xfId="0" applyNumberFormat="1" applyFont="1"/>
    <xf numFmtId="0" fontId="49" fillId="0" borderId="0" xfId="0" applyFont="1" applyAlignment="1" applyProtection="1">
      <alignment horizontal="justify" vertical="center" wrapText="1"/>
      <protection locked="0"/>
    </xf>
    <xf numFmtId="0" fontId="0" fillId="0" borderId="0" xfId="0" applyAlignment="1">
      <alignment wrapText="1"/>
    </xf>
    <xf numFmtId="1" fontId="98" fillId="0" borderId="0" xfId="0" applyNumberFormat="1" applyFont="1" applyAlignment="1">
      <alignment vertical="justify" wrapText="1"/>
    </xf>
    <xf numFmtId="0" fontId="3" fillId="0" borderId="0" xfId="0" applyFont="1" applyAlignment="1">
      <alignment vertical="justify" wrapText="1"/>
    </xf>
    <xf numFmtId="1" fontId="49" fillId="0" borderId="0" xfId="0" applyNumberFormat="1" applyFont="1" applyAlignment="1">
      <alignment vertical="justify" wrapText="1"/>
    </xf>
    <xf numFmtId="170" fontId="81" fillId="0" borderId="0" xfId="0" applyNumberFormat="1" applyFont="1" applyAlignment="1">
      <alignment horizontal="right" indent="1"/>
    </xf>
    <xf numFmtId="170" fontId="84" fillId="0" borderId="0" xfId="0" applyNumberFormat="1" applyFont="1" applyAlignment="1">
      <alignment horizontal="right" indent="1"/>
    </xf>
    <xf numFmtId="170" fontId="64" fillId="0" borderId="0" xfId="0" applyNumberFormat="1" applyFont="1" applyAlignment="1">
      <alignment horizontal="right" indent="1"/>
    </xf>
    <xf numFmtId="170" fontId="85" fillId="0" borderId="0" xfId="0" applyNumberFormat="1" applyFont="1" applyAlignment="1">
      <alignment horizontal="right" indent="1"/>
    </xf>
    <xf numFmtId="170" fontId="64" fillId="0" borderId="2" xfId="0" applyNumberFormat="1" applyFont="1" applyBorder="1" applyAlignment="1">
      <alignment horizontal="right" indent="1"/>
    </xf>
    <xf numFmtId="170" fontId="85" fillId="0" borderId="2" xfId="0" applyNumberFormat="1" applyFont="1" applyBorder="1" applyAlignment="1">
      <alignment horizontal="right" indent="1"/>
    </xf>
    <xf numFmtId="170" fontId="81" fillId="0" borderId="2" xfId="0" applyNumberFormat="1" applyFont="1" applyBorder="1" applyAlignment="1">
      <alignment horizontal="right" indent="1"/>
    </xf>
    <xf numFmtId="170" fontId="84" fillId="0" borderId="2" xfId="0" applyNumberFormat="1" applyFont="1" applyBorder="1" applyAlignment="1">
      <alignment horizontal="right" indent="1"/>
    </xf>
    <xf numFmtId="170" fontId="64" fillId="0" borderId="0" xfId="0" applyNumberFormat="1" applyFont="1" applyBorder="1" applyAlignment="1">
      <alignment horizontal="right" indent="1"/>
    </xf>
    <xf numFmtId="170" fontId="85" fillId="0" borderId="0" xfId="0" applyNumberFormat="1" applyFont="1" applyBorder="1" applyAlignment="1">
      <alignment horizontal="right" indent="1"/>
    </xf>
    <xf numFmtId="171" fontId="64" fillId="0" borderId="0" xfId="0" applyNumberFormat="1" applyFont="1" applyAlignment="1">
      <alignment horizontal="right" indent="1"/>
    </xf>
    <xf numFmtId="3" fontId="10" fillId="44" borderId="19" xfId="0" quotePrefix="1" applyNumberFormat="1" applyFont="1" applyFill="1" applyBorder="1" applyAlignment="1">
      <alignment horizontal="right" indent="1"/>
    </xf>
    <xf numFmtId="165" fontId="10" fillId="44" borderId="25" xfId="0" quotePrefix="1" applyNumberFormat="1" applyFont="1" applyFill="1" applyBorder="1" applyAlignment="1">
      <alignment horizontal="right" indent="1"/>
    </xf>
    <xf numFmtId="3" fontId="2" fillId="4" borderId="35" xfId="0" quotePrefix="1" applyNumberFormat="1" applyFont="1" applyFill="1" applyBorder="1" applyAlignment="1">
      <alignment horizontal="right" indent="1"/>
    </xf>
    <xf numFmtId="3" fontId="6" fillId="4" borderId="37" xfId="5" applyNumberFormat="1" applyFont="1" applyFill="1" applyBorder="1" applyAlignment="1">
      <alignment horizontal="right" indent="1"/>
    </xf>
    <xf numFmtId="3" fontId="6" fillId="4" borderId="15" xfId="5" applyNumberFormat="1" applyFont="1" applyFill="1" applyBorder="1" applyAlignment="1">
      <alignment horizontal="right" indent="1"/>
    </xf>
    <xf numFmtId="3" fontId="6" fillId="4" borderId="28" xfId="5" applyNumberFormat="1" applyFont="1" applyFill="1" applyBorder="1" applyAlignment="1">
      <alignment horizontal="right" indent="1"/>
    </xf>
    <xf numFmtId="3" fontId="6" fillId="4" borderId="16" xfId="5" applyNumberFormat="1" applyFont="1" applyFill="1" applyBorder="1" applyAlignment="1">
      <alignment horizontal="right" indent="1"/>
    </xf>
    <xf numFmtId="0" fontId="2" fillId="45" borderId="23" xfId="0" applyFont="1" applyFill="1" applyBorder="1"/>
    <xf numFmtId="3" fontId="2" fillId="45" borderId="35" xfId="0" applyNumberFormat="1" applyFont="1" applyFill="1" applyBorder="1" applyAlignment="1">
      <alignment horizontal="right" indent="1"/>
    </xf>
    <xf numFmtId="3" fontId="2" fillId="45" borderId="19" xfId="0" quotePrefix="1" applyNumberFormat="1" applyFont="1" applyFill="1" applyBorder="1" applyAlignment="1">
      <alignment horizontal="right" indent="1"/>
    </xf>
    <xf numFmtId="3" fontId="10" fillId="45" borderId="35" xfId="0" quotePrefix="1" applyNumberFormat="1" applyFont="1" applyFill="1" applyBorder="1" applyAlignment="1">
      <alignment horizontal="right" indent="1"/>
    </xf>
    <xf numFmtId="3" fontId="10" fillId="45" borderId="19" xfId="0" quotePrefix="1" applyNumberFormat="1" applyFont="1" applyFill="1" applyBorder="1" applyAlignment="1">
      <alignment horizontal="right" indent="1"/>
    </xf>
    <xf numFmtId="3" fontId="10" fillId="45" borderId="25" xfId="0" quotePrefix="1" applyNumberFormat="1" applyFont="1" applyFill="1" applyBorder="1" applyAlignment="1">
      <alignment horizontal="right" indent="1"/>
    </xf>
    <xf numFmtId="3" fontId="10" fillId="45" borderId="17" xfId="0" quotePrefix="1" applyNumberFormat="1" applyFont="1" applyFill="1" applyBorder="1" applyAlignment="1">
      <alignment horizontal="right" indent="1"/>
    </xf>
    <xf numFmtId="0" fontId="2" fillId="45" borderId="23" xfId="5" applyFont="1" applyFill="1" applyBorder="1"/>
    <xf numFmtId="3" fontId="2" fillId="45" borderId="35" xfId="5" applyNumberFormat="1" applyFill="1" applyBorder="1" applyAlignment="1">
      <alignment horizontal="right" indent="1"/>
    </xf>
    <xf numFmtId="3" fontId="2" fillId="45" borderId="19" xfId="5" applyNumberFormat="1" applyFill="1" applyBorder="1" applyAlignment="1">
      <alignment horizontal="right" indent="1"/>
    </xf>
    <xf numFmtId="3" fontId="2" fillId="45" borderId="25" xfId="5" applyNumberFormat="1" applyFill="1" applyBorder="1" applyAlignment="1">
      <alignment horizontal="right" indent="1"/>
    </xf>
    <xf numFmtId="3" fontId="2" fillId="45" borderId="17" xfId="5" applyNumberFormat="1" applyFill="1" applyBorder="1" applyAlignment="1">
      <alignment horizontal="right" indent="1"/>
    </xf>
    <xf numFmtId="0" fontId="6" fillId="45" borderId="27" xfId="0" applyFont="1" applyFill="1" applyBorder="1"/>
    <xf numFmtId="3" fontId="6" fillId="45" borderId="37" xfId="0" applyNumberFormat="1" applyFont="1" applyFill="1" applyBorder="1" applyAlignment="1">
      <alignment horizontal="right" indent="1"/>
    </xf>
    <xf numFmtId="3" fontId="6" fillId="45" borderId="15" xfId="0" applyNumberFormat="1" applyFont="1" applyFill="1" applyBorder="1" applyAlignment="1">
      <alignment horizontal="right" indent="1"/>
    </xf>
    <xf numFmtId="3" fontId="6" fillId="45" borderId="28" xfId="0" applyNumberFormat="1" applyFont="1" applyFill="1" applyBorder="1" applyAlignment="1">
      <alignment horizontal="right" indent="1"/>
    </xf>
    <xf numFmtId="3" fontId="6" fillId="45" borderId="16" xfId="0" applyNumberFormat="1" applyFont="1" applyFill="1" applyBorder="1" applyAlignment="1">
      <alignment horizontal="right" indent="1"/>
    </xf>
    <xf numFmtId="0" fontId="6" fillId="45" borderId="29" xfId="5" applyFont="1" applyFill="1" applyBorder="1"/>
    <xf numFmtId="3" fontId="6" fillId="45" borderId="38" xfId="5" applyNumberFormat="1" applyFont="1" applyFill="1" applyBorder="1" applyAlignment="1">
      <alignment horizontal="right" indent="1"/>
    </xf>
    <xf numFmtId="3" fontId="6" fillId="45" borderId="30" xfId="5" applyNumberFormat="1" applyFont="1" applyFill="1" applyBorder="1" applyAlignment="1">
      <alignment horizontal="right" indent="1"/>
    </xf>
    <xf numFmtId="3" fontId="6" fillId="45" borderId="31" xfId="5" applyNumberFormat="1" applyFont="1" applyFill="1" applyBorder="1" applyAlignment="1">
      <alignment horizontal="right" indent="1"/>
    </xf>
    <xf numFmtId="3" fontId="6" fillId="45" borderId="32" xfId="5" applyNumberFormat="1" applyFont="1" applyFill="1" applyBorder="1" applyAlignment="1">
      <alignment horizontal="right" indent="1"/>
    </xf>
    <xf numFmtId="165" fontId="10" fillId="45" borderId="25" xfId="0" quotePrefix="1" applyNumberFormat="1" applyFont="1" applyFill="1" applyBorder="1" applyAlignment="1">
      <alignment horizontal="right" indent="1"/>
    </xf>
    <xf numFmtId="165" fontId="2" fillId="45" borderId="25" xfId="5" applyNumberFormat="1" applyFill="1" applyBorder="1" applyAlignment="1">
      <alignment horizontal="right" indent="1"/>
    </xf>
    <xf numFmtId="165" fontId="6" fillId="45" borderId="28" xfId="0" applyNumberFormat="1" applyFont="1" applyFill="1" applyBorder="1" applyAlignment="1">
      <alignment horizontal="right" indent="1"/>
    </xf>
    <xf numFmtId="165" fontId="6" fillId="45" borderId="31" xfId="5" applyNumberFormat="1" applyFont="1" applyFill="1" applyBorder="1" applyAlignment="1">
      <alignment horizontal="right" indent="1"/>
    </xf>
    <xf numFmtId="3" fontId="2" fillId="44" borderId="19" xfId="5" applyNumberFormat="1" applyFill="1" applyBorder="1" applyAlignment="1">
      <alignment horizontal="right" indent="1"/>
    </xf>
    <xf numFmtId="3" fontId="2" fillId="44" borderId="25" xfId="5" applyNumberFormat="1" applyFill="1" applyBorder="1" applyAlignment="1">
      <alignment horizontal="right" indent="1"/>
    </xf>
    <xf numFmtId="165" fontId="2" fillId="44" borderId="25" xfId="5" applyNumberFormat="1" applyFill="1" applyBorder="1" applyAlignment="1">
      <alignment horizontal="right" indent="1"/>
    </xf>
    <xf numFmtId="0" fontId="6" fillId="44" borderId="27" xfId="5" applyFont="1" applyFill="1" applyBorder="1"/>
    <xf numFmtId="3" fontId="6" fillId="44" borderId="15" xfId="5" applyNumberFormat="1" applyFont="1" applyFill="1" applyBorder="1" applyAlignment="1">
      <alignment horizontal="right" indent="1"/>
    </xf>
    <xf numFmtId="165" fontId="6" fillId="44" borderId="28" xfId="5" applyNumberFormat="1" applyFont="1" applyFill="1" applyBorder="1" applyAlignment="1">
      <alignment horizontal="right" indent="1"/>
    </xf>
    <xf numFmtId="0" fontId="2" fillId="0" borderId="0" xfId="0" applyFont="1" applyAlignment="1">
      <alignment horizontal="left"/>
    </xf>
    <xf numFmtId="1" fontId="96" fillId="0" borderId="0" xfId="0" applyNumberFormat="1" applyFont="1" applyAlignment="1">
      <alignment horizontal="justify" vertical="justify" wrapText="1"/>
    </xf>
    <xf numFmtId="0" fontId="62" fillId="0" borderId="0" xfId="0" applyFont="1" applyBorder="1"/>
    <xf numFmtId="3" fontId="7" fillId="0" borderId="0" xfId="0" applyNumberFormat="1" applyFont="1" applyFill="1" applyBorder="1" applyAlignment="1">
      <alignment horizontal="left"/>
    </xf>
    <xf numFmtId="0" fontId="16" fillId="0" borderId="0" xfId="0" applyFont="1" applyFill="1" applyAlignment="1">
      <alignment horizontal="right"/>
    </xf>
    <xf numFmtId="0" fontId="16" fillId="0" borderId="0" xfId="0" applyFont="1" applyAlignment="1">
      <alignment horizontal="right"/>
    </xf>
    <xf numFmtId="164" fontId="83" fillId="8" borderId="0" xfId="0" applyNumberFormat="1" applyFont="1" applyFill="1" applyBorder="1" applyAlignment="1" applyProtection="1">
      <alignment horizontal="right"/>
      <protection locked="0"/>
    </xf>
    <xf numFmtId="164" fontId="85" fillId="8" borderId="0" xfId="0" applyNumberFormat="1" applyFont="1" applyFill="1" applyBorder="1" applyAlignment="1" applyProtection="1">
      <alignment horizontal="right"/>
      <protection locked="0"/>
    </xf>
    <xf numFmtId="3" fontId="10" fillId="46" borderId="25" xfId="0" quotePrefix="1" applyNumberFormat="1" applyFont="1" applyFill="1" applyBorder="1" applyAlignment="1">
      <alignment horizontal="right" indent="1"/>
    </xf>
    <xf numFmtId="165" fontId="10" fillId="46" borderId="25" xfId="0" quotePrefix="1" applyNumberFormat="1" applyFont="1" applyFill="1" applyBorder="1" applyAlignment="1">
      <alignment horizontal="right" indent="1"/>
    </xf>
    <xf numFmtId="0" fontId="2" fillId="0" borderId="0" xfId="0" applyFont="1" applyAlignment="1">
      <alignment horizontal="left"/>
    </xf>
    <xf numFmtId="0" fontId="6" fillId="0" borderId="0" xfId="0" applyFont="1" applyAlignment="1">
      <alignment horizontal="center" vertical="top" wrapText="1"/>
    </xf>
    <xf numFmtId="0" fontId="118" fillId="0" borderId="0" xfId="0" applyFont="1" applyAlignment="1">
      <alignment horizontal="left" indent="7"/>
    </xf>
    <xf numFmtId="0" fontId="119" fillId="0" borderId="0" xfId="0" applyFont="1" applyAlignment="1">
      <alignment horizontal="left" indent="7"/>
    </xf>
    <xf numFmtId="0" fontId="119" fillId="0" borderId="0" xfId="0" applyFont="1" applyAlignment="1">
      <alignment horizontal="left" indent="6"/>
    </xf>
    <xf numFmtId="0" fontId="120" fillId="0" borderId="0" xfId="0" applyFont="1" applyAlignment="1"/>
    <xf numFmtId="0" fontId="3" fillId="0" borderId="0" xfId="0" applyFont="1" applyAlignment="1">
      <alignment horizontal="center"/>
    </xf>
    <xf numFmtId="17" fontId="6" fillId="0" borderId="0" xfId="0" quotePrefix="1" applyNumberFormat="1" applyFont="1" applyAlignment="1">
      <alignment horizontal="center"/>
    </xf>
    <xf numFmtId="0" fontId="2" fillId="0" borderId="0" xfId="0" applyFont="1" applyAlignment="1">
      <alignment horizontal="center"/>
    </xf>
    <xf numFmtId="0" fontId="117" fillId="0" borderId="0" xfId="0" applyFont="1" applyAlignment="1">
      <alignment horizontal="left"/>
    </xf>
    <xf numFmtId="0" fontId="2" fillId="10" borderId="0" xfId="0" applyFont="1" applyFill="1"/>
    <xf numFmtId="3" fontId="2" fillId="10" borderId="0" xfId="0" quotePrefix="1" applyNumberFormat="1" applyFont="1" applyFill="1" applyBorder="1" applyAlignment="1">
      <alignment horizontal="right" indent="1"/>
    </xf>
    <xf numFmtId="0" fontId="6" fillId="6" borderId="3" xfId="0" applyFont="1" applyFill="1" applyBorder="1"/>
    <xf numFmtId="3" fontId="2" fillId="6" borderId="3" xfId="0" applyNumberFormat="1" applyFont="1" applyFill="1" applyBorder="1" applyAlignment="1">
      <alignment horizontal="right" indent="1"/>
    </xf>
    <xf numFmtId="3" fontId="4" fillId="6" borderId="3" xfId="0" applyNumberFormat="1" applyFont="1" applyFill="1" applyBorder="1" applyAlignment="1">
      <alignment horizontal="right" indent="1"/>
    </xf>
    <xf numFmtId="3" fontId="46" fillId="2" borderId="0" xfId="0" quotePrefix="1" applyNumberFormat="1" applyFont="1" applyFill="1" applyBorder="1" applyAlignment="1">
      <alignment horizontal="right" indent="1"/>
    </xf>
    <xf numFmtId="3" fontId="46" fillId="0" borderId="0" xfId="0" quotePrefix="1" applyNumberFormat="1" applyFont="1" applyFill="1" applyBorder="1" applyAlignment="1">
      <alignment horizontal="right" indent="1"/>
    </xf>
    <xf numFmtId="3" fontId="46" fillId="10" borderId="0" xfId="0" quotePrefix="1" applyNumberFormat="1" applyFont="1" applyFill="1" applyBorder="1" applyAlignment="1">
      <alignment horizontal="right" indent="1"/>
    </xf>
    <xf numFmtId="3" fontId="46" fillId="6" borderId="3" xfId="0" applyNumberFormat="1" applyFont="1" applyFill="1" applyBorder="1" applyAlignment="1">
      <alignment horizontal="right" indent="1"/>
    </xf>
    <xf numFmtId="0" fontId="83" fillId="0" borderId="0" xfId="0" quotePrefix="1" applyFont="1" applyFill="1"/>
    <xf numFmtId="0" fontId="2" fillId="0" borderId="0" xfId="0" applyFont="1" applyAlignment="1">
      <alignment horizontal="left"/>
    </xf>
    <xf numFmtId="0" fontId="64" fillId="0" borderId="2" xfId="0" quotePrefix="1" applyNumberFormat="1" applyFont="1" applyFill="1" applyBorder="1" applyAlignment="1">
      <alignment wrapText="1"/>
    </xf>
    <xf numFmtId="3" fontId="64" fillId="0" borderId="2" xfId="0" applyNumberFormat="1" applyFont="1" applyFill="1" applyBorder="1" applyAlignment="1">
      <alignment horizontal="right" indent="1"/>
    </xf>
    <xf numFmtId="3" fontId="80" fillId="0" borderId="2" xfId="0" applyNumberFormat="1" applyFont="1" applyFill="1" applyBorder="1" applyAlignment="1">
      <alignment horizontal="right" indent="1"/>
    </xf>
    <xf numFmtId="0" fontId="64" fillId="6" borderId="0" xfId="0" quotePrefix="1" applyFont="1" applyFill="1" applyBorder="1" applyAlignment="1"/>
    <xf numFmtId="3" fontId="64" fillId="6" borderId="0" xfId="0" applyNumberFormat="1" applyFont="1" applyFill="1" applyAlignment="1">
      <alignment horizontal="right" indent="1"/>
    </xf>
    <xf numFmtId="3" fontId="85" fillId="6" borderId="0" xfId="0" applyNumberFormat="1" applyFont="1" applyFill="1" applyAlignment="1">
      <alignment horizontal="right" indent="1"/>
    </xf>
    <xf numFmtId="3" fontId="80" fillId="6" borderId="0" xfId="0" applyNumberFormat="1" applyFont="1" applyFill="1" applyAlignment="1">
      <alignment horizontal="right" indent="1"/>
    </xf>
    <xf numFmtId="0" fontId="64" fillId="6" borderId="0" xfId="0" quotePrefix="1" applyFont="1" applyFill="1" applyBorder="1" applyAlignment="1">
      <alignment wrapText="1"/>
    </xf>
    <xf numFmtId="166" fontId="2" fillId="0" borderId="0" xfId="0" applyNumberFormat="1" applyFont="1" applyFill="1"/>
    <xf numFmtId="166" fontId="64" fillId="6" borderId="0" xfId="0" applyNumberFormat="1" applyFont="1" applyFill="1" applyAlignment="1">
      <alignment horizontal="right" indent="1"/>
    </xf>
    <xf numFmtId="166" fontId="85" fillId="6" borderId="0" xfId="0" applyNumberFormat="1" applyFont="1" applyFill="1" applyAlignment="1">
      <alignment horizontal="right" indent="1"/>
    </xf>
    <xf numFmtId="166" fontId="80" fillId="6" borderId="0" xfId="0" applyNumberFormat="1" applyFont="1" applyFill="1" applyAlignment="1">
      <alignment horizontal="right" indent="1"/>
    </xf>
    <xf numFmtId="166" fontId="64" fillId="0" borderId="2" xfId="0" applyNumberFormat="1" applyFont="1" applyFill="1" applyBorder="1" applyAlignment="1">
      <alignment horizontal="right" indent="1"/>
    </xf>
    <xf numFmtId="166" fontId="85" fillId="0" borderId="2" xfId="0" applyNumberFormat="1" applyFont="1" applyFill="1" applyBorder="1" applyAlignment="1">
      <alignment horizontal="right" indent="1"/>
    </xf>
    <xf numFmtId="166" fontId="80" fillId="0" borderId="2" xfId="0" applyNumberFormat="1" applyFont="1" applyFill="1" applyBorder="1" applyAlignment="1">
      <alignment horizontal="right" indent="1"/>
    </xf>
    <xf numFmtId="0" fontId="2" fillId="0" borderId="0" xfId="0" applyFont="1" applyAlignment="1">
      <alignment horizontal="left"/>
    </xf>
    <xf numFmtId="0" fontId="2" fillId="0" borderId="0" xfId="0" applyFont="1" applyAlignment="1">
      <alignment horizontal="left"/>
    </xf>
    <xf numFmtId="166" fontId="64" fillId="4" borderId="0" xfId="0" applyNumberFormat="1" applyFont="1" applyFill="1" applyAlignment="1">
      <alignment horizontal="right" indent="1"/>
    </xf>
    <xf numFmtId="166" fontId="85" fillId="4" borderId="0" xfId="0" applyNumberFormat="1" applyFont="1" applyFill="1" applyAlignment="1">
      <alignment horizontal="right" indent="1"/>
    </xf>
    <xf numFmtId="166" fontId="80" fillId="4" borderId="0" xfId="0" applyNumberFormat="1" applyFont="1" applyFill="1" applyAlignment="1">
      <alignment horizontal="right" indent="1"/>
    </xf>
    <xf numFmtId="0" fontId="64" fillId="4" borderId="0" xfId="0" quotePrefix="1" applyFont="1" applyFill="1" applyBorder="1" applyAlignment="1"/>
    <xf numFmtId="0" fontId="64" fillId="4" borderId="2" xfId="0" quotePrefix="1" applyNumberFormat="1" applyFont="1" applyFill="1" applyBorder="1" applyAlignment="1">
      <alignment wrapText="1"/>
    </xf>
    <xf numFmtId="166" fontId="64" fillId="4" borderId="2" xfId="0" applyNumberFormat="1" applyFont="1" applyFill="1" applyBorder="1" applyAlignment="1">
      <alignment horizontal="right" indent="1"/>
    </xf>
    <xf numFmtId="166" fontId="85" fillId="4" borderId="2" xfId="0" applyNumberFormat="1" applyFont="1" applyFill="1" applyBorder="1" applyAlignment="1">
      <alignment horizontal="right" indent="1"/>
    </xf>
    <xf numFmtId="166" fontId="80" fillId="4" borderId="2" xfId="0" applyNumberFormat="1" applyFont="1" applyFill="1" applyBorder="1" applyAlignment="1">
      <alignment horizontal="right" indent="1"/>
    </xf>
    <xf numFmtId="0" fontId="0" fillId="0" borderId="0" xfId="0" applyAlignment="1">
      <alignment wrapText="1"/>
    </xf>
    <xf numFmtId="0" fontId="0" fillId="0" borderId="0" xfId="0" applyAlignment="1"/>
    <xf numFmtId="0" fontId="5" fillId="0" borderId="0" xfId="0" applyFont="1" applyAlignment="1">
      <alignment horizontal="left" wrapText="1"/>
    </xf>
    <xf numFmtId="0" fontId="2" fillId="0" borderId="0" xfId="0" applyFont="1" applyAlignment="1">
      <alignment horizontal="left"/>
    </xf>
    <xf numFmtId="1" fontId="81" fillId="0" borderId="0" xfId="0" applyNumberFormat="1" applyFont="1" applyFill="1" applyAlignment="1">
      <alignment horizontal="right" indent="1"/>
    </xf>
    <xf numFmtId="1" fontId="84" fillId="0" borderId="0" xfId="0" applyNumberFormat="1" applyFont="1" applyFill="1" applyAlignment="1">
      <alignment horizontal="right" indent="1"/>
    </xf>
    <xf numFmtId="1" fontId="80" fillId="0" borderId="0" xfId="0" applyNumberFormat="1" applyFont="1" applyFill="1" applyAlignment="1">
      <alignment horizontal="right" indent="1"/>
    </xf>
    <xf numFmtId="1" fontId="81" fillId="10" borderId="3" xfId="0" applyNumberFormat="1" applyFont="1" applyFill="1" applyBorder="1" applyAlignment="1">
      <alignment horizontal="right" indent="1"/>
    </xf>
    <xf numFmtId="1" fontId="84" fillId="10" borderId="3" xfId="0" applyNumberFormat="1" applyFont="1" applyFill="1" applyBorder="1" applyAlignment="1">
      <alignment horizontal="right" indent="1"/>
    </xf>
    <xf numFmtId="1" fontId="80" fillId="10" borderId="3" xfId="0" applyNumberFormat="1" applyFont="1" applyFill="1" applyBorder="1" applyAlignment="1">
      <alignment horizontal="right" indent="1"/>
    </xf>
    <xf numFmtId="1" fontId="81" fillId="0" borderId="0" xfId="0" applyNumberFormat="1" applyFont="1" applyBorder="1" applyAlignment="1">
      <alignment horizontal="right" indent="1"/>
    </xf>
    <xf numFmtId="1" fontId="84" fillId="0" borderId="0" xfId="0" applyNumberFormat="1" applyFont="1" applyBorder="1" applyAlignment="1">
      <alignment horizontal="right" indent="1"/>
    </xf>
    <xf numFmtId="1" fontId="80" fillId="0" borderId="0" xfId="0" applyNumberFormat="1" applyFont="1" applyBorder="1" applyAlignment="1">
      <alignment horizontal="right" indent="1"/>
    </xf>
    <xf numFmtId="1" fontId="64" fillId="2" borderId="0" xfId="0" applyNumberFormat="1" applyFont="1" applyFill="1" applyAlignment="1">
      <alignment horizontal="right" indent="1"/>
    </xf>
    <xf numFmtId="1" fontId="85" fillId="2" borderId="0" xfId="0" applyNumberFormat="1" applyFont="1" applyFill="1" applyAlignment="1">
      <alignment horizontal="right" indent="1"/>
    </xf>
    <xf numFmtId="1" fontId="80" fillId="2" borderId="0" xfId="0" applyNumberFormat="1" applyFont="1" applyFill="1" applyAlignment="1">
      <alignment horizontal="right" indent="1"/>
    </xf>
    <xf numFmtId="1" fontId="64" fillId="0" borderId="0" xfId="0" applyNumberFormat="1" applyFont="1" applyFill="1" applyAlignment="1">
      <alignment horizontal="right" indent="1"/>
    </xf>
    <xf numFmtId="1" fontId="85" fillId="0" borderId="0" xfId="0" applyNumberFormat="1" applyFont="1" applyFill="1" applyAlignment="1">
      <alignment horizontal="right" indent="1"/>
    </xf>
    <xf numFmtId="3" fontId="2" fillId="4" borderId="35" xfId="0" applyNumberFormat="1" applyFont="1" applyFill="1" applyBorder="1" applyAlignment="1">
      <alignment horizontal="right" indent="1"/>
    </xf>
    <xf numFmtId="3" fontId="2" fillId="4" borderId="19" xfId="0" applyNumberFormat="1" applyFont="1" applyFill="1" applyBorder="1" applyAlignment="1">
      <alignment horizontal="right" indent="1"/>
    </xf>
    <xf numFmtId="3" fontId="2" fillId="44" borderId="19" xfId="0" applyNumberFormat="1" applyFont="1" applyFill="1" applyBorder="1" applyAlignment="1">
      <alignment horizontal="right" indent="1"/>
    </xf>
    <xf numFmtId="0" fontId="2" fillId="0" borderId="0" xfId="0" applyFont="1" applyAlignment="1">
      <alignment horizontal="left"/>
    </xf>
    <xf numFmtId="0" fontId="52" fillId="8" borderId="0" xfId="0" applyFont="1" applyFill="1" applyBorder="1" applyProtection="1">
      <protection locked="0"/>
    </xf>
    <xf numFmtId="0" fontId="83" fillId="0" borderId="0" xfId="0" applyFont="1" applyFill="1" applyBorder="1"/>
    <xf numFmtId="0" fontId="83" fillId="12" borderId="0" xfId="0" applyFont="1" applyFill="1" applyBorder="1"/>
    <xf numFmtId="0" fontId="2" fillId="0" borderId="0" xfId="0" applyFont="1" applyAlignment="1">
      <alignment horizontal="justify" wrapText="1"/>
    </xf>
    <xf numFmtId="0" fontId="60" fillId="0" borderId="0" xfId="0" applyFont="1" applyAlignment="1">
      <alignment horizontal="justify" vertical="center" wrapText="1"/>
    </xf>
    <xf numFmtId="0" fontId="124" fillId="0" borderId="0" xfId="0" applyFont="1"/>
    <xf numFmtId="0" fontId="126" fillId="0" borderId="0" xfId="0" applyFont="1" applyAlignment="1" applyProtection="1">
      <alignment horizontal="justify" wrapText="1"/>
      <protection locked="0"/>
    </xf>
    <xf numFmtId="0" fontId="2" fillId="0" borderId="0" xfId="0" applyFont="1" applyAlignment="1" applyProtection="1">
      <alignment horizontal="justify" wrapText="1"/>
      <protection locked="0"/>
    </xf>
    <xf numFmtId="0" fontId="2" fillId="0" borderId="0" xfId="0" applyFont="1" applyProtection="1">
      <protection locked="0"/>
    </xf>
    <xf numFmtId="0" fontId="60" fillId="0" borderId="0" xfId="0" applyFont="1" applyAlignment="1">
      <alignment horizontal="justify" wrapText="1"/>
    </xf>
    <xf numFmtId="0" fontId="58" fillId="0" borderId="0" xfId="0" applyFont="1" applyAlignment="1">
      <alignment horizontal="justify" wrapText="1"/>
    </xf>
    <xf numFmtId="0" fontId="58" fillId="0" borderId="0" xfId="0" applyFont="1" applyAlignment="1" applyProtection="1">
      <alignment horizontal="justify" vertical="center" wrapText="1"/>
      <protection locked="0"/>
    </xf>
    <xf numFmtId="0" fontId="58" fillId="0" borderId="0" xfId="0" applyFont="1" applyAlignment="1" applyProtection="1">
      <alignment horizontal="justify" wrapText="1"/>
      <protection locked="0"/>
    </xf>
    <xf numFmtId="0" fontId="2" fillId="0" borderId="0" xfId="0" applyFont="1" applyBorder="1" applyAlignment="1">
      <alignment vertical="justify" wrapText="1"/>
    </xf>
    <xf numFmtId="3" fontId="91" fillId="5" borderId="3" xfId="0" applyNumberFormat="1" applyFont="1" applyFill="1" applyBorder="1" applyAlignment="1">
      <alignment horizontal="right" indent="1"/>
    </xf>
    <xf numFmtId="164" fontId="91" fillId="5" borderId="3" xfId="0" applyNumberFormat="1" applyFont="1" applyFill="1" applyBorder="1" applyAlignment="1">
      <alignment horizontal="right" indent="1"/>
    </xf>
    <xf numFmtId="164" fontId="45" fillId="5" borderId="3" xfId="0" applyNumberFormat="1" applyFont="1" applyFill="1" applyBorder="1" applyAlignment="1">
      <alignment horizontal="right" indent="1"/>
    </xf>
    <xf numFmtId="0" fontId="91" fillId="8" borderId="3" xfId="0" applyFont="1" applyFill="1" applyBorder="1"/>
    <xf numFmtId="164" fontId="83" fillId="12" borderId="0" xfId="0" applyNumberFormat="1" applyFont="1" applyFill="1" applyAlignment="1" applyProtection="1">
      <alignment horizontal="right" indent="1"/>
      <protection locked="0"/>
    </xf>
    <xf numFmtId="172" fontId="0" fillId="0" borderId="0" xfId="0" applyNumberFormat="1" applyBorder="1"/>
    <xf numFmtId="0" fontId="92" fillId="9" borderId="0" xfId="0" applyFont="1" applyFill="1"/>
    <xf numFmtId="0" fontId="91" fillId="7" borderId="3" xfId="0" applyFont="1" applyFill="1" applyBorder="1"/>
    <xf numFmtId="0" fontId="92" fillId="0" borderId="2" xfId="0" applyFont="1" applyBorder="1"/>
    <xf numFmtId="3" fontId="91" fillId="4" borderId="3" xfId="0" applyNumberFormat="1" applyFont="1" applyFill="1" applyBorder="1" applyAlignment="1">
      <alignment horizontal="right" indent="1"/>
    </xf>
    <xf numFmtId="164" fontId="91" fillId="4" borderId="3" xfId="0" applyNumberFormat="1" applyFont="1" applyFill="1" applyBorder="1" applyAlignment="1">
      <alignment horizontal="right" indent="1"/>
    </xf>
    <xf numFmtId="164" fontId="45" fillId="4" borderId="3" xfId="0" applyNumberFormat="1" applyFont="1" applyFill="1" applyBorder="1" applyAlignment="1">
      <alignment horizontal="right" indent="1"/>
    </xf>
    <xf numFmtId="3" fontId="92" fillId="5" borderId="2" xfId="0" applyNumberFormat="1" applyFont="1" applyFill="1" applyBorder="1" applyAlignment="1">
      <alignment horizontal="right" indent="1"/>
    </xf>
    <xf numFmtId="3" fontId="92" fillId="4" borderId="3" xfId="0" applyNumberFormat="1" applyFont="1" applyFill="1" applyBorder="1" applyAlignment="1">
      <alignment horizontal="right" indent="1"/>
    </xf>
    <xf numFmtId="164" fontId="92" fillId="5" borderId="2" xfId="0" applyNumberFormat="1" applyFont="1" applyFill="1" applyBorder="1" applyAlignment="1">
      <alignment horizontal="right" indent="1"/>
    </xf>
    <xf numFmtId="164" fontId="46" fillId="5" borderId="2" xfId="0" applyNumberFormat="1" applyFont="1" applyFill="1" applyBorder="1" applyAlignment="1">
      <alignment horizontal="right" indent="1"/>
    </xf>
    <xf numFmtId="3" fontId="0" fillId="0" borderId="0" xfId="0" applyNumberFormat="1" applyBorder="1"/>
    <xf numFmtId="169" fontId="0" fillId="0" borderId="0" xfId="0" applyNumberFormat="1" applyProtection="1">
      <protection locked="0"/>
    </xf>
    <xf numFmtId="164" fontId="92" fillId="9" borderId="0" xfId="0" applyNumberFormat="1" applyFont="1" applyFill="1" applyAlignment="1">
      <alignment horizontal="right" indent="1"/>
    </xf>
    <xf numFmtId="0" fontId="4" fillId="0" borderId="4" xfId="0" applyFont="1" applyBorder="1" applyAlignment="1" applyProtection="1">
      <alignment horizontal="center" vertical="justify"/>
      <protection locked="0"/>
    </xf>
    <xf numFmtId="0" fontId="4" fillId="0" borderId="0" xfId="0" applyFont="1" applyBorder="1" applyAlignment="1" applyProtection="1">
      <alignment horizontal="center" vertical="justify"/>
      <protection locked="0"/>
    </xf>
    <xf numFmtId="0" fontId="4" fillId="0" borderId="5" xfId="0" applyFont="1" applyBorder="1" applyAlignment="1" applyProtection="1">
      <alignment horizontal="center" vertical="justify"/>
      <protection locked="0"/>
    </xf>
    <xf numFmtId="0" fontId="81" fillId="0" borderId="3" xfId="0" applyFont="1" applyFill="1" applyBorder="1"/>
    <xf numFmtId="3" fontId="81" fillId="0" borderId="3" xfId="0" quotePrefix="1" applyNumberFormat="1" applyFont="1" applyFill="1" applyBorder="1" applyAlignment="1">
      <alignment horizontal="right" indent="1"/>
    </xf>
    <xf numFmtId="3" fontId="81" fillId="0" borderId="3" xfId="0" applyNumberFormat="1" applyFont="1" applyFill="1" applyBorder="1" applyAlignment="1">
      <alignment horizontal="right" indent="1"/>
    </xf>
    <xf numFmtId="3" fontId="84" fillId="0" borderId="3" xfId="0" applyNumberFormat="1" applyFont="1" applyFill="1" applyBorder="1" applyAlignment="1">
      <alignment horizontal="right" indent="1"/>
    </xf>
    <xf numFmtId="3" fontId="80" fillId="0" borderId="3" xfId="0" applyNumberFormat="1" applyFont="1" applyFill="1" applyBorder="1" applyAlignment="1">
      <alignment horizontal="right" indent="1"/>
    </xf>
    <xf numFmtId="0" fontId="87" fillId="0" borderId="1" xfId="0" applyFont="1" applyFill="1" applyBorder="1"/>
    <xf numFmtId="0" fontId="64" fillId="0" borderId="1" xfId="0" applyFont="1" applyFill="1" applyBorder="1" applyAlignment="1">
      <alignment horizontal="right" indent="1"/>
    </xf>
    <xf numFmtId="0" fontId="85" fillId="0" borderId="1" xfId="0" applyFont="1" applyFill="1" applyBorder="1" applyAlignment="1">
      <alignment horizontal="right" indent="1"/>
    </xf>
    <xf numFmtId="0" fontId="80" fillId="0" borderId="1" xfId="0" applyFont="1" applyFill="1" applyBorder="1" applyAlignment="1">
      <alignment horizontal="right" indent="1"/>
    </xf>
    <xf numFmtId="164" fontId="81" fillId="0" borderId="0" xfId="0" applyNumberFormat="1" applyFont="1"/>
    <xf numFmtId="166" fontId="81" fillId="0" borderId="3" xfId="0" quotePrefix="1" applyNumberFormat="1" applyFont="1" applyFill="1" applyBorder="1" applyAlignment="1">
      <alignment horizontal="right" indent="1"/>
    </xf>
    <xf numFmtId="166" fontId="81" fillId="0" borderId="3" xfId="0" applyNumberFormat="1" applyFont="1" applyFill="1" applyBorder="1" applyAlignment="1">
      <alignment horizontal="right" indent="1"/>
    </xf>
    <xf numFmtId="166" fontId="84" fillId="0" borderId="3" xfId="0" applyNumberFormat="1" applyFont="1" applyFill="1" applyBorder="1" applyAlignment="1">
      <alignment horizontal="right" indent="1"/>
    </xf>
    <xf numFmtId="166" fontId="80" fillId="0" borderId="3" xfId="0" applyNumberFormat="1" applyFont="1" applyFill="1" applyBorder="1" applyAlignment="1">
      <alignment horizontal="right" indent="1"/>
    </xf>
    <xf numFmtId="166" fontId="64" fillId="0" borderId="1" xfId="0" applyNumberFormat="1" applyFont="1" applyFill="1" applyBorder="1" applyAlignment="1">
      <alignment horizontal="right" indent="1"/>
    </xf>
    <xf numFmtId="166" fontId="85" fillId="0" borderId="1" xfId="0" applyNumberFormat="1" applyFont="1" applyFill="1" applyBorder="1" applyAlignment="1">
      <alignment horizontal="right" indent="1"/>
    </xf>
    <xf numFmtId="166" fontId="80" fillId="0" borderId="1" xfId="0" applyNumberFormat="1" applyFont="1" applyFill="1" applyBorder="1" applyAlignment="1">
      <alignment horizontal="right" indent="1"/>
    </xf>
    <xf numFmtId="0" fontId="87" fillId="4" borderId="1" xfId="0" applyFont="1" applyFill="1" applyBorder="1"/>
    <xf numFmtId="166" fontId="64" fillId="4" borderId="1" xfId="0" applyNumberFormat="1" applyFont="1" applyFill="1" applyBorder="1" applyAlignment="1">
      <alignment horizontal="right" indent="1"/>
    </xf>
    <xf numFmtId="166" fontId="85" fillId="4" borderId="1" xfId="0" applyNumberFormat="1" applyFont="1" applyFill="1" applyBorder="1" applyAlignment="1">
      <alignment horizontal="right" indent="1"/>
    </xf>
    <xf numFmtId="166" fontId="80" fillId="4" borderId="1" xfId="0" applyNumberFormat="1" applyFont="1" applyFill="1" applyBorder="1" applyAlignment="1">
      <alignment horizontal="right" indent="1"/>
    </xf>
    <xf numFmtId="0" fontId="81" fillId="2" borderId="0" xfId="0" applyFont="1" applyFill="1" applyBorder="1"/>
    <xf numFmtId="1" fontId="81" fillId="0" borderId="3" xfId="0" applyNumberFormat="1" applyFont="1" applyFill="1" applyBorder="1" applyAlignment="1">
      <alignment horizontal="right" indent="1"/>
    </xf>
    <xf numFmtId="1" fontId="81" fillId="0" borderId="3" xfId="0" quotePrefix="1" applyNumberFormat="1" applyFont="1" applyFill="1" applyBorder="1" applyAlignment="1">
      <alignment horizontal="right" indent="1"/>
    </xf>
    <xf numFmtId="1" fontId="84" fillId="0" borderId="3" xfId="0" applyNumberFormat="1" applyFont="1" applyFill="1" applyBorder="1" applyAlignment="1">
      <alignment horizontal="right" indent="1"/>
    </xf>
    <xf numFmtId="1" fontId="80" fillId="0" borderId="3" xfId="0" applyNumberFormat="1" applyFont="1" applyFill="1" applyBorder="1" applyAlignment="1">
      <alignment horizontal="right" indent="1"/>
    </xf>
    <xf numFmtId="164" fontId="0" fillId="0" borderId="0" xfId="59" applyNumberFormat="1" applyFont="1"/>
    <xf numFmtId="164" fontId="0" fillId="0" borderId="0" xfId="0" applyNumberFormat="1" applyAlignment="1">
      <alignment horizontal="center"/>
    </xf>
    <xf numFmtId="164" fontId="32" fillId="0" borderId="0" xfId="0" applyNumberFormat="1" applyFont="1" applyAlignment="1">
      <alignment horizontal="center"/>
    </xf>
    <xf numFmtId="0" fontId="64" fillId="2" borderId="0" xfId="0" applyFont="1" applyFill="1" applyBorder="1" applyAlignment="1">
      <alignment horizontal="left"/>
    </xf>
    <xf numFmtId="0" fontId="64" fillId="0" borderId="0" xfId="0" applyFont="1" applyFill="1" applyBorder="1" applyAlignment="1">
      <alignment horizontal="left"/>
    </xf>
    <xf numFmtId="0" fontId="73" fillId="3" borderId="12" xfId="3" applyFont="1" applyFill="1" applyBorder="1" applyAlignment="1">
      <alignment horizontal="left" vertical="top" wrapText="1"/>
    </xf>
    <xf numFmtId="168" fontId="77" fillId="3" borderId="0" xfId="3" applyNumberFormat="1" applyFont="1" applyFill="1" applyBorder="1" applyAlignment="1">
      <alignment horizontal="left" vertical="top"/>
    </xf>
    <xf numFmtId="0" fontId="78" fillId="3" borderId="0" xfId="3" applyFont="1" applyFill="1" applyBorder="1" applyAlignment="1">
      <alignment horizontal="left"/>
    </xf>
    <xf numFmtId="0" fontId="73" fillId="3" borderId="9" xfId="3" applyFont="1" applyFill="1" applyBorder="1" applyAlignment="1">
      <alignment horizontal="left" vertical="top" wrapText="1"/>
    </xf>
    <xf numFmtId="0" fontId="73" fillId="3" borderId="13" xfId="3" applyFont="1" applyFill="1" applyBorder="1" applyAlignment="1">
      <alignment horizontal="left" vertical="top" wrapText="1"/>
    </xf>
    <xf numFmtId="0" fontId="68" fillId="3" borderId="0" xfId="0" quotePrefix="1" applyFont="1" applyFill="1" applyAlignment="1">
      <alignment horizontal="left"/>
    </xf>
    <xf numFmtId="0" fontId="68" fillId="3" borderId="0" xfId="0" quotePrefix="1" applyFont="1" applyFill="1" applyBorder="1" applyAlignment="1">
      <alignment horizontal="left"/>
    </xf>
    <xf numFmtId="0" fontId="73" fillId="3" borderId="14" xfId="3" applyFont="1" applyFill="1" applyBorder="1" applyAlignment="1">
      <alignment horizontal="left" vertical="top" wrapText="1"/>
    </xf>
    <xf numFmtId="0" fontId="6" fillId="0" borderId="39" xfId="0" applyFont="1" applyBorder="1" applyAlignment="1">
      <alignment horizontal="center"/>
    </xf>
    <xf numFmtId="0" fontId="6" fillId="0" borderId="6"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33" xfId="0" applyFont="1" applyBorder="1" applyAlignment="1">
      <alignment horizontal="center"/>
    </xf>
    <xf numFmtId="1" fontId="58" fillId="0" borderId="0" xfId="0" applyNumberFormat="1" applyFont="1" applyAlignment="1">
      <alignment horizontal="justify" vertical="justify" wrapText="1"/>
    </xf>
    <xf numFmtId="0" fontId="2" fillId="0" borderId="0" xfId="0" applyFont="1" applyAlignment="1">
      <alignment horizontal="justify" vertical="justify" wrapText="1"/>
    </xf>
    <xf numFmtId="1" fontId="96" fillId="0" borderId="0" xfId="0" applyNumberFormat="1" applyFont="1" applyAlignment="1">
      <alignment horizontal="justify" vertical="justify" wrapText="1"/>
    </xf>
    <xf numFmtId="0" fontId="58" fillId="0" borderId="0" xfId="0" applyFont="1" applyAlignment="1" applyProtection="1">
      <alignment horizontal="left" wrapText="1"/>
      <protection locked="0"/>
    </xf>
    <xf numFmtId="0" fontId="58" fillId="0" borderId="0" xfId="0" applyFont="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60" fillId="0" borderId="0" xfId="0" applyFont="1" applyAlignment="1">
      <alignment horizontal="left" vertical="center" wrapText="1"/>
    </xf>
    <xf numFmtId="0" fontId="2" fillId="0" borderId="45"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16" xfId="0" applyFont="1" applyBorder="1" applyAlignment="1">
      <alignment horizontal="justify" vertical="justify" wrapText="1"/>
    </xf>
    <xf numFmtId="0" fontId="3" fillId="0" borderId="45"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6" xfId="0" applyFont="1" applyBorder="1" applyAlignment="1">
      <alignment horizontal="justify" vertical="justify" wrapText="1"/>
    </xf>
    <xf numFmtId="0" fontId="5" fillId="0" borderId="0" xfId="0" applyFont="1" applyAlignment="1">
      <alignment wrapText="1"/>
    </xf>
    <xf numFmtId="0" fontId="0" fillId="0" borderId="0" xfId="0" applyAlignment="1">
      <alignment wrapText="1"/>
    </xf>
    <xf numFmtId="0" fontId="2" fillId="0" borderId="0" xfId="0" applyFont="1" applyFill="1" applyAlignment="1">
      <alignment horizontal="left" wrapText="1"/>
    </xf>
    <xf numFmtId="0" fontId="90" fillId="0" borderId="0" xfId="0" applyFont="1" applyAlignment="1">
      <alignment horizontal="center"/>
    </xf>
    <xf numFmtId="0" fontId="9"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justify" wrapText="1"/>
    </xf>
    <xf numFmtId="0" fontId="5" fillId="0" borderId="0" xfId="0" applyFont="1" applyAlignment="1"/>
    <xf numFmtId="0" fontId="0" fillId="0" borderId="0" xfId="0" applyAlignment="1"/>
    <xf numFmtId="0" fontId="5" fillId="0" borderId="0" xfId="0" applyFont="1" applyAlignment="1">
      <alignment horizontal="left" wrapText="1"/>
    </xf>
    <xf numFmtId="0" fontId="5" fillId="0" borderId="0" xfId="0" applyFont="1" applyAlignment="1">
      <alignment horizontal="left" vertical="center" wrapText="1"/>
    </xf>
    <xf numFmtId="0" fontId="0" fillId="0" borderId="0" xfId="0" applyAlignment="1">
      <alignment horizontal="justify" wrapText="1"/>
    </xf>
    <xf numFmtId="0" fontId="5" fillId="0" borderId="0" xfId="0" applyFont="1" applyAlignment="1">
      <alignment horizontal="left" vertical="top" wrapText="1"/>
    </xf>
    <xf numFmtId="0" fontId="0" fillId="0" borderId="0" xfId="0" applyAlignment="1">
      <alignment horizontal="left" vertical="center" wrapText="1"/>
    </xf>
    <xf numFmtId="0" fontId="20" fillId="0" borderId="0" xfId="0" applyFont="1" applyAlignment="1">
      <alignment wrapText="1"/>
    </xf>
    <xf numFmtId="0" fontId="5" fillId="0" borderId="0" xfId="0" applyFont="1" applyAlignment="1">
      <alignment horizontal="justify" wrapText="1"/>
    </xf>
    <xf numFmtId="0" fontId="0" fillId="0" borderId="0" xfId="0" applyAlignment="1">
      <alignment horizontal="justify" vertical="justify" wrapText="1"/>
    </xf>
    <xf numFmtId="0" fontId="9"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xf>
    <xf numFmtId="0" fontId="2" fillId="0" borderId="0" xfId="0" applyFont="1" applyBorder="1" applyAlignment="1">
      <alignment horizontal="justify" vertical="justify" wrapText="1"/>
    </xf>
    <xf numFmtId="0" fontId="60" fillId="0" borderId="0" xfId="0" applyFont="1" applyAlignment="1">
      <alignment horizontal="justify" vertical="center" wrapText="1"/>
    </xf>
    <xf numFmtId="0" fontId="58" fillId="0" borderId="0" xfId="0" applyFont="1" applyAlignment="1">
      <alignment horizontal="justify" vertical="center" wrapText="1"/>
    </xf>
    <xf numFmtId="0" fontId="59" fillId="0" borderId="0" xfId="0" applyFont="1" applyAlignment="1">
      <alignment horizontal="justify" vertical="center" wrapText="1"/>
    </xf>
  </cellXfs>
  <cellStyles count="60">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cellStyle name="Entrée" xfId="15" builtinId="20" customBuiltin="1"/>
    <cellStyle name="Insatisfaisant" xfId="13" builtinId="27" customBuiltin="1"/>
    <cellStyle name="Lien hypertexte" xfId="1" builtinId="8"/>
    <cellStyle name="Lien hypertexte 2" xfId="55"/>
    <cellStyle name="Lien hypertexte 3" xfId="52"/>
    <cellStyle name="Lien hypertexte 4" xfId="57"/>
    <cellStyle name="Lien hypertexte 5" xfId="50"/>
    <cellStyle name="Lien hypertexte 6" xfId="49"/>
    <cellStyle name="Lien hypertexte visité" xfId="53" builtinId="9" customBuiltin="1"/>
    <cellStyle name="Lien hypertexte_FD2009" xfId="2"/>
    <cellStyle name="Neutre" xfId="14" builtinId="28" customBuiltin="1"/>
    <cellStyle name="Normal" xfId="0" builtinId="0"/>
    <cellStyle name="Normal 2" xfId="54"/>
    <cellStyle name="Normal 3" xfId="47"/>
    <cellStyle name="Normal 4" xfId="56"/>
    <cellStyle name="Normal 5" xfId="51"/>
    <cellStyle name="Normal 6" xfId="58"/>
    <cellStyle name="Normal_Annexe5_B_2007" xfId="6"/>
    <cellStyle name="Normal_BPD961" xfId="3"/>
    <cellStyle name="Normal_Guide99" xfId="4"/>
    <cellStyle name="Normal_nb_com_pop_str_reg_g07_m10m" xfId="5"/>
    <cellStyle name="Pourcentage" xfId="59" builtinId="5"/>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161">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dxf>
    <dxf>
      <font>
        <b/>
        <i val="0"/>
        <strike val="0"/>
        <condense val="0"/>
        <extend val="0"/>
        <outline val="0"/>
        <shadow val="0"/>
        <u val="none"/>
        <vertAlign val="baseline"/>
        <sz val="10"/>
        <color auto="1"/>
        <name val="Arial"/>
        <scheme val="none"/>
      </font>
    </dxf>
    <dxf>
      <border outline="0">
        <bottom style="thin">
          <color indexed="64"/>
        </bottom>
      </border>
    </dxf>
    <dxf>
      <font>
        <strike val="0"/>
        <outline val="0"/>
        <shadow val="0"/>
        <u val="none"/>
        <sz val="11"/>
        <color auto="1"/>
        <name val="Arial"/>
        <scheme val="none"/>
      </font>
    </dxf>
    <dxf>
      <font>
        <strike val="0"/>
        <outline val="0"/>
        <shadow val="0"/>
        <u val="none"/>
        <sz val="11"/>
        <color auto="1"/>
        <name val="Arial"/>
        <scheme val="none"/>
      </font>
      <numFmt numFmtId="3" formatCode="#,##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tint="-0.14999847407452621"/>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protection locked="0" hidden="0"/>
    </dxf>
    <dxf>
      <font>
        <b/>
        <i val="0"/>
        <strike val="0"/>
        <condense val="0"/>
        <extend val="0"/>
        <outline val="0"/>
        <shadow val="0"/>
        <u val="none"/>
        <vertAlign val="baseline"/>
        <sz val="11"/>
        <color theme="1"/>
        <name val="Arial"/>
        <scheme val="none"/>
      </font>
      <numFmt numFmtId="164" formatCode="0.0%"/>
      <protection locked="0" hidden="0"/>
    </dxf>
  </dxfs>
  <tableStyles count="0" defaultTableStyle="TableStyleMedium9" defaultPivotStyle="PivotStyleLight16"/>
  <colors>
    <mruColors>
      <color rgb="FFD8D8D8"/>
      <color rgb="FFDDDDDD"/>
      <color rgb="FFC0C0C0"/>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2390775</xdr:colOff>
      <xdr:row>0</xdr:row>
      <xdr:rowOff>0</xdr:rowOff>
    </xdr:from>
    <xdr:to>
      <xdr:col>0</xdr:col>
      <xdr:colOff>2390775</xdr:colOff>
      <xdr:row>5</xdr:row>
      <xdr:rowOff>38100</xdr:rowOff>
    </xdr:to>
    <xdr:pic>
      <xdr:nvPicPr>
        <xdr:cNvPr id="2" name="Image 1"/>
        <xdr:cNvPicPr/>
      </xdr:nvPicPr>
      <xdr:blipFill>
        <a:blip xmlns:r="http://schemas.openxmlformats.org/officeDocument/2006/relationships" r:embed="rId1" cstate="print"/>
        <a:srcRect/>
        <a:stretch>
          <a:fillRect/>
        </a:stretch>
      </xdr:blipFill>
      <xdr:spPr bwMode="auto">
        <a:xfrm>
          <a:off x="2390775" y="0"/>
          <a:ext cx="1333500" cy="847725"/>
        </a:xfrm>
        <a:prstGeom prst="rect">
          <a:avLst/>
        </a:prstGeom>
        <a:noFill/>
        <a:ln w="9525">
          <a:noFill/>
          <a:miter lim="800000"/>
          <a:headEnd/>
          <a:tailEnd/>
        </a:ln>
      </xdr:spPr>
    </xdr:pic>
    <xdr:clientData/>
  </xdr:twoCellAnchor>
  <xdr:twoCellAnchor editAs="oneCell">
    <xdr:from>
      <xdr:col>0</xdr:col>
      <xdr:colOff>2473325</xdr:colOff>
      <xdr:row>39</xdr:row>
      <xdr:rowOff>34925</xdr:rowOff>
    </xdr:from>
    <xdr:to>
      <xdr:col>0</xdr:col>
      <xdr:colOff>3063875</xdr:colOff>
      <xdr:row>44</xdr:row>
      <xdr:rowOff>75532</xdr:rowOff>
    </xdr:to>
    <xdr:pic>
      <xdr:nvPicPr>
        <xdr:cNvPr id="5" name="Image 4"/>
        <xdr:cNvPicPr>
          <a:picLocks noChangeAspect="1"/>
        </xdr:cNvPicPr>
      </xdr:nvPicPr>
      <xdr:blipFill>
        <a:blip xmlns:r="http://schemas.openxmlformats.org/officeDocument/2006/relationships" r:embed="rId2" cstate="print"/>
        <a:srcRect/>
        <a:stretch>
          <a:fillRect/>
        </a:stretch>
      </xdr:blipFill>
      <xdr:spPr bwMode="auto">
        <a:xfrm>
          <a:off x="2473325" y="8483600"/>
          <a:ext cx="590550" cy="850232"/>
        </a:xfrm>
        <a:prstGeom prst="rect">
          <a:avLst/>
        </a:prstGeom>
        <a:noFill/>
        <a:ln w="9525">
          <a:noFill/>
          <a:miter lim="800000"/>
          <a:headEnd/>
          <a:tailEnd/>
        </a:ln>
      </xdr:spPr>
    </xdr:pic>
    <xdr:clientData/>
  </xdr:twoCellAnchor>
  <xdr:twoCellAnchor>
    <xdr:from>
      <xdr:col>0</xdr:col>
      <xdr:colOff>0</xdr:colOff>
      <xdr:row>1</xdr:row>
      <xdr:rowOff>0</xdr:rowOff>
    </xdr:from>
    <xdr:to>
      <xdr:col>0</xdr:col>
      <xdr:colOff>3000375</xdr:colOff>
      <xdr:row>11</xdr:row>
      <xdr:rowOff>142875</xdr:rowOff>
    </xdr:to>
    <xdr:pic>
      <xdr:nvPicPr>
        <xdr:cNvPr id="6" name="Imag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1925"/>
          <a:ext cx="300037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3905251</xdr:colOff>
      <xdr:row>1</xdr:row>
      <xdr:rowOff>57150</xdr:rowOff>
    </xdr:from>
    <xdr:to>
      <xdr:col>0</xdr:col>
      <xdr:colOff>6191251</xdr:colOff>
      <xdr:row>6</xdr:row>
      <xdr:rowOff>133350</xdr:rowOff>
    </xdr:to>
    <xdr:pic>
      <xdr:nvPicPr>
        <xdr:cNvPr id="8" name="Image 7" descr="logo_dgcl_bleu"/>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05251" y="219075"/>
          <a:ext cx="2286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333375</xdr:colOff>
      <xdr:row>140</xdr:row>
      <xdr:rowOff>85725</xdr:rowOff>
    </xdr:from>
    <xdr:ext cx="184731" cy="264560"/>
    <xdr:sp macro="" textlink="">
      <xdr:nvSpPr>
        <xdr:cNvPr id="2" name="ZoneTexte 1"/>
        <xdr:cNvSpPr txBox="1"/>
      </xdr:nvSpPr>
      <xdr:spPr>
        <a:xfrm>
          <a:off x="171354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ables/table1.xml><?xml version="1.0" encoding="utf-8"?>
<table xmlns="http://schemas.openxmlformats.org/spreadsheetml/2006/main" id="9" name="Tableau9" displayName="Tableau9" ref="A80:J87" headerRowCount="0" totalsRowShown="0" headerRowDxfId="160" dataDxfId="159" tableBorderDxfId="158">
  <tableColumns count="10">
    <tableColumn id="1" name="Colonne1" headerRowDxfId="157" dataDxfId="156"/>
    <tableColumn id="2" name="Colonne2" headerRowDxfId="155" dataDxfId="154"/>
    <tableColumn id="6" name="Colonne6" headerRowDxfId="153" dataDxfId="152"/>
    <tableColumn id="7" name="Colonne7" headerRowDxfId="151" dataDxfId="150"/>
    <tableColumn id="8" name="Colonne8" headerRowDxfId="149" dataDxfId="148"/>
    <tableColumn id="9" name="Colonne9" headerRowDxfId="147" dataDxfId="146"/>
    <tableColumn id="12" name="Colonne12" headerRowDxfId="145" dataDxfId="144"/>
    <tableColumn id="13" name="Colonne13" headerRowDxfId="143" dataDxfId="142"/>
    <tableColumn id="14" name="Colonne14" headerRowDxfId="141" dataDxfId="140"/>
    <tableColumn id="15" name="Colonne15" headerRowDxfId="139" dataDxfId="138"/>
  </tableColumns>
  <tableStyleInfo name="TableStyleLight1" showFirstColumn="0" showLastColumn="0" showRowStripes="1" showColumnStripes="0"/>
</table>
</file>

<file path=xl/tables/table2.xml><?xml version="1.0" encoding="utf-8"?>
<table xmlns="http://schemas.openxmlformats.org/spreadsheetml/2006/main" id="24" name="Tableau5225" displayName="Tableau5225" ref="A7:J58" headerRowCount="0" totalsRowShown="0" headerRowDxfId="137" dataDxfId="136" tableBorderDxfId="135">
  <tableColumns count="10">
    <tableColumn id="1" name="Colonne1" headerRowDxfId="134" dataDxfId="133"/>
    <tableColumn id="2" name="Colonne2" headerRowDxfId="132" dataDxfId="131"/>
    <tableColumn id="6" name="Colonne6" headerRowDxfId="130" dataDxfId="129"/>
    <tableColumn id="7" name="Colonne7" headerRowDxfId="128" dataDxfId="127"/>
    <tableColumn id="8" name="Colonne8" headerRowDxfId="126" dataDxfId="125"/>
    <tableColumn id="9" name="Colonne9" headerRowDxfId="124" dataDxfId="123"/>
    <tableColumn id="10" name="Colonne10" headerRowDxfId="122" dataDxfId="121"/>
    <tableColumn id="13" name="Colonne13" headerRowDxfId="120" dataDxfId="119"/>
    <tableColumn id="14" name="Colonne14" headerRowDxfId="118" dataDxfId="117"/>
    <tableColumn id="15" name="Colonne15" headerRowDxfId="116" dataDxfId="115"/>
  </tableColumns>
  <tableStyleInfo name="TableStyleLight1" showFirstColumn="0" showLastColumn="0" showRowStripes="1" showColumnStripes="0"/>
</table>
</file>

<file path=xl/tables/table3.xml><?xml version="1.0" encoding="utf-8"?>
<table xmlns="http://schemas.openxmlformats.org/spreadsheetml/2006/main" id="1" name="Tableau92" displayName="Tableau92" ref="A82:J89" headerRowCount="0" totalsRowShown="0" headerRowDxfId="114" dataDxfId="113" tableBorderDxfId="112">
  <tableColumns count="10">
    <tableColumn id="1" name="Colonne1" headerRowDxfId="111" dataDxfId="110"/>
    <tableColumn id="2" name="Colonne2" headerRowDxfId="109" dataDxfId="108"/>
    <tableColumn id="6" name="Colonne6" headerRowDxfId="107" dataDxfId="106"/>
    <tableColumn id="7" name="Colonne7" headerRowDxfId="105" dataDxfId="104"/>
    <tableColumn id="8" name="Colonne8" headerRowDxfId="103" dataDxfId="102"/>
    <tableColumn id="9" name="Colonne9" headerRowDxfId="101" dataDxfId="100"/>
    <tableColumn id="12" name="Colonne12" headerRowDxfId="99" dataDxfId="98"/>
    <tableColumn id="13" name="Colonne13" headerRowDxfId="97" dataDxfId="96"/>
    <tableColumn id="14" name="Colonne14" headerRowDxfId="95" dataDxfId="94"/>
    <tableColumn id="15" name="Colonne15" headerRowDxfId="93" dataDxfId="92"/>
  </tableColumns>
  <tableStyleInfo name="TableStyleLight1" showFirstColumn="0" showLastColumn="0" showRowStripes="1" showColumnStripes="0"/>
</table>
</file>

<file path=xl/tables/table4.xml><?xml version="1.0" encoding="utf-8"?>
<table xmlns="http://schemas.openxmlformats.org/spreadsheetml/2006/main" id="2" name="Tableau923" displayName="Tableau923" ref="A81:J89" headerRowCount="0" totalsRowShown="0" headerRowDxfId="91" dataDxfId="90" tableBorderDxfId="89">
  <tableColumns count="10">
    <tableColumn id="1" name="Colonne1" headerRowDxfId="88" dataDxfId="87"/>
    <tableColumn id="2" name="Colonne2" headerRowDxfId="86" dataDxfId="85"/>
    <tableColumn id="6" name="Colonne6" headerRowDxfId="84" dataDxfId="83"/>
    <tableColumn id="7" name="Colonne7" headerRowDxfId="82" dataDxfId="81"/>
    <tableColumn id="8" name="Colonne8" headerRowDxfId="80" dataDxfId="79"/>
    <tableColumn id="9" name="Colonne9" headerRowDxfId="78" dataDxfId="77"/>
    <tableColumn id="12" name="Colonne12" headerRowDxfId="76" dataDxfId="75"/>
    <tableColumn id="13" name="Colonne13" headerRowDxfId="74" dataDxfId="73"/>
    <tableColumn id="14" name="Colonne14" headerRowDxfId="72" dataDxfId="71"/>
    <tableColumn id="15" name="Colonne15" headerRowDxfId="70" dataDxfId="69"/>
  </tableColumns>
  <tableStyleInfo name="TableStyleLight1" showFirstColumn="0" showLastColumn="0" showRowStripes="1" showColumnStripes="0"/>
</table>
</file>

<file path=xl/tables/table5.xml><?xml version="1.0" encoding="utf-8"?>
<table xmlns="http://schemas.openxmlformats.org/spreadsheetml/2006/main" id="3" name="Tableau9234" displayName="Tableau9234" ref="A81:J88" headerRowCount="0" totalsRowShown="0" headerRowDxfId="68" dataDxfId="67" tableBorderDxfId="66">
  <tableColumns count="10">
    <tableColumn id="1" name="Colonne1" headerRowDxfId="65" dataDxfId="64"/>
    <tableColumn id="2" name="Colonne2" headerRowDxfId="63" dataDxfId="62"/>
    <tableColumn id="6" name="Colonne6" headerRowDxfId="61" dataDxfId="60"/>
    <tableColumn id="7" name="Colonne7" headerRowDxfId="59" dataDxfId="58"/>
    <tableColumn id="8" name="Colonne8" headerRowDxfId="57" dataDxfId="56"/>
    <tableColumn id="9" name="Colonne9" headerRowDxfId="55" dataDxfId="54"/>
    <tableColumn id="12" name="Colonne12" headerRowDxfId="53" dataDxfId="52"/>
    <tableColumn id="13" name="Colonne13" headerRowDxfId="51" dataDxfId="50"/>
    <tableColumn id="14" name="Colonne14" headerRowDxfId="49" dataDxfId="48"/>
    <tableColumn id="15" name="Colonne15" headerRowDxfId="47" dataDxfId="46"/>
  </tableColumns>
  <tableStyleInfo name="TableStyleLight1" showFirstColumn="0" showLastColumn="0" showRowStripes="1" showColumnStripes="0"/>
</table>
</file>

<file path=xl/tables/table6.xml><?xml version="1.0" encoding="utf-8"?>
<table xmlns="http://schemas.openxmlformats.org/spreadsheetml/2006/main" id="21" name="Tableau9358161822" displayName="Tableau9358161822" ref="A80:J87" headerRowCount="0" totalsRowShown="0" headerRowDxfId="45" dataDxfId="44" tableBorderDxfId="43">
  <tableColumns count="10">
    <tableColumn id="1" name="Colonne1" headerRowDxfId="42" dataDxfId="41"/>
    <tableColumn id="2" name="Colonne2" headerRowDxfId="40" dataDxfId="39"/>
    <tableColumn id="6" name="Colonne6" headerRowDxfId="38" dataDxfId="37"/>
    <tableColumn id="7" name="Colonne7" headerRowDxfId="36" dataDxfId="35"/>
    <tableColumn id="8" name="Colonne8" headerRowDxfId="34" dataDxfId="33"/>
    <tableColumn id="9" name="Colonne9" headerRowDxfId="32" dataDxfId="31"/>
    <tableColumn id="10" name="Colonne10" headerRowDxfId="30" dataDxfId="29"/>
    <tableColumn id="13" name="Colonne13" headerRowDxfId="28" dataDxfId="27"/>
    <tableColumn id="16" name="Colonne16" headerRowDxfId="26" dataDxfId="25"/>
    <tableColumn id="14" name="Colonne14" headerRowDxfId="24" dataDxfId="23"/>
  </tableColumns>
  <tableStyleInfo name="TableStyleLight1" showFirstColumn="0" showLastColumn="0" showRowStripes="1" showColumnStripes="0"/>
</table>
</file>

<file path=xl/tables/table7.xml><?xml version="1.0" encoding="utf-8"?>
<table xmlns="http://schemas.openxmlformats.org/spreadsheetml/2006/main" id="4" name="Tableau93581618225" displayName="Tableau93581618225" ref="A80:J87" headerRowCount="0" totalsRowShown="0" headerRowDxfId="22" dataDxfId="21" tableBorderDxfId="20">
  <tableColumns count="10">
    <tableColumn id="1" name="Colonne1" headerRowDxfId="19" dataDxfId="18"/>
    <tableColumn id="2" name="Colonne2" headerRowDxfId="17" dataDxfId="16"/>
    <tableColumn id="6" name="Colonne6" headerRowDxfId="15" dataDxfId="14"/>
    <tableColumn id="7" name="Colonne7" headerRowDxfId="13" dataDxfId="12"/>
    <tableColumn id="8" name="Colonne8" headerRowDxfId="11" dataDxfId="10"/>
    <tableColumn id="9" name="Colonne9" headerRowDxfId="9" dataDxfId="8"/>
    <tableColumn id="10" name="Colonne10" headerRowDxfId="7" dataDxfId="6"/>
    <tableColumn id="13" name="Colonne13" headerRowDxfId="5" dataDxfId="4"/>
    <tableColumn id="16" name="Colonne16" headerRowDxfId="3" dataDxfId="2"/>
    <tableColumn id="14" name="Colonne14" headerRowDxfId="1"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llectivites-locales.gouv.fr/etudes-et-statistiques-locale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06"/>
  <sheetViews>
    <sheetView tabSelected="1" zoomScaleNormal="100" workbookViewId="0">
      <selection activeCell="A105" sqref="A105"/>
    </sheetView>
  </sheetViews>
  <sheetFormatPr baseColWidth="10" defaultRowHeight="12.75" x14ac:dyDescent="0.2"/>
  <cols>
    <col min="1" max="1" width="100.7109375" customWidth="1"/>
  </cols>
  <sheetData>
    <row r="1" spans="1:1" x14ac:dyDescent="0.2">
      <c r="A1" s="658"/>
    </row>
    <row r="2" spans="1:1" x14ac:dyDescent="0.2">
      <c r="A2" s="32"/>
    </row>
    <row r="3" spans="1:1" x14ac:dyDescent="0.2">
      <c r="A3" s="32"/>
    </row>
    <row r="4" spans="1:1" x14ac:dyDescent="0.2">
      <c r="A4" s="32"/>
    </row>
    <row r="5" spans="1:1" x14ac:dyDescent="0.2">
      <c r="A5" s="32"/>
    </row>
    <row r="6" spans="1:1" x14ac:dyDescent="0.2">
      <c r="A6" s="658"/>
    </row>
    <row r="7" spans="1:1" x14ac:dyDescent="0.2">
      <c r="A7" s="658"/>
    </row>
    <row r="8" spans="1:1" x14ac:dyDescent="0.2">
      <c r="A8" s="658"/>
    </row>
    <row r="9" spans="1:1" x14ac:dyDescent="0.2">
      <c r="A9" s="658"/>
    </row>
    <row r="13" spans="1:1" ht="44.25" x14ac:dyDescent="0.55000000000000004">
      <c r="A13" s="666" t="s">
        <v>450</v>
      </c>
    </row>
    <row r="14" spans="1:1" ht="44.25" x14ac:dyDescent="0.55000000000000004">
      <c r="A14" s="666" t="s">
        <v>451</v>
      </c>
    </row>
    <row r="15" spans="1:1" ht="44.25" x14ac:dyDescent="0.55000000000000004">
      <c r="A15" s="666" t="s">
        <v>452</v>
      </c>
    </row>
    <row r="16" spans="1:1" ht="44.25" x14ac:dyDescent="0.55000000000000004">
      <c r="A16" s="666" t="s">
        <v>453</v>
      </c>
    </row>
    <row r="17" spans="1:1" ht="44.25" x14ac:dyDescent="0.55000000000000004">
      <c r="A17" s="666" t="s">
        <v>679</v>
      </c>
    </row>
    <row r="31" spans="1:1" ht="18" x14ac:dyDescent="0.25">
      <c r="A31" s="659" t="s">
        <v>445</v>
      </c>
    </row>
    <row r="32" spans="1:1" ht="18" x14ac:dyDescent="0.25">
      <c r="A32" s="660" t="s">
        <v>446</v>
      </c>
    </row>
    <row r="38" spans="1:1" ht="15" x14ac:dyDescent="0.2">
      <c r="A38" s="730" t="s">
        <v>561</v>
      </c>
    </row>
    <row r="48" spans="1:1" ht="18" x14ac:dyDescent="0.25">
      <c r="A48" s="661"/>
    </row>
    <row r="49" spans="1:1" ht="15" x14ac:dyDescent="0.2">
      <c r="A49" s="662"/>
    </row>
    <row r="99" spans="1:1" x14ac:dyDescent="0.2">
      <c r="A99" s="663" t="s">
        <v>680</v>
      </c>
    </row>
    <row r="100" spans="1:1" x14ac:dyDescent="0.2">
      <c r="A100" s="663" t="s">
        <v>447</v>
      </c>
    </row>
    <row r="101" spans="1:1" x14ac:dyDescent="0.2">
      <c r="A101" s="663" t="s">
        <v>448</v>
      </c>
    </row>
    <row r="102" spans="1:1" x14ac:dyDescent="0.2">
      <c r="A102" s="663" t="s">
        <v>449</v>
      </c>
    </row>
    <row r="103" spans="1:1" x14ac:dyDescent="0.2">
      <c r="A103" s="64"/>
    </row>
    <row r="104" spans="1:1" x14ac:dyDescent="0.2">
      <c r="A104" s="664" t="s">
        <v>817</v>
      </c>
    </row>
    <row r="105" spans="1:1" x14ac:dyDescent="0.2">
      <c r="A105" s="64"/>
    </row>
    <row r="106" spans="1:1" x14ac:dyDescent="0.2">
      <c r="A106" s="665" t="s">
        <v>587</v>
      </c>
    </row>
  </sheetData>
  <pageMargins left="0.7" right="0.7" top="0.75" bottom="0.75" header="0.3" footer="0.3"/>
  <pageSetup paperSize="9" scale="97" orientation="portrait" r:id="rId1"/>
  <rowBreaks count="1" manualBreakCount="1">
    <brk id="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19.5" customHeight="1" x14ac:dyDescent="0.25">
      <c r="A1" s="9" t="s">
        <v>751</v>
      </c>
    </row>
    <row r="2" spans="1:10" ht="12.75" customHeight="1" thickBot="1" x14ac:dyDescent="0.25">
      <c r="A2" s="202"/>
      <c r="J2" s="19" t="s">
        <v>156</v>
      </c>
    </row>
    <row r="3" spans="1:10" ht="12.75" customHeight="1" x14ac:dyDescent="0.2">
      <c r="A3" s="17" t="s">
        <v>734</v>
      </c>
      <c r="B3" s="480" t="s">
        <v>34</v>
      </c>
      <c r="C3" s="480" t="s">
        <v>458</v>
      </c>
      <c r="D3" s="480" t="s">
        <v>460</v>
      </c>
      <c r="E3" s="480" t="s">
        <v>97</v>
      </c>
      <c r="F3" s="480" t="s">
        <v>269</v>
      </c>
      <c r="G3" s="481">
        <v>300000</v>
      </c>
      <c r="H3" s="482" t="s">
        <v>285</v>
      </c>
      <c r="I3" s="482" t="s">
        <v>285</v>
      </c>
      <c r="J3" s="482" t="s">
        <v>61</v>
      </c>
    </row>
    <row r="4" spans="1:10" ht="12.75" customHeight="1" x14ac:dyDescent="0.2">
      <c r="A4" s="16" t="s">
        <v>153</v>
      </c>
      <c r="B4" s="483" t="s">
        <v>457</v>
      </c>
      <c r="C4" s="483" t="s">
        <v>35</v>
      </c>
      <c r="D4" s="483" t="s">
        <v>35</v>
      </c>
      <c r="E4" s="483" t="s">
        <v>35</v>
      </c>
      <c r="F4" s="483" t="s">
        <v>35</v>
      </c>
      <c r="G4" s="483" t="s">
        <v>36</v>
      </c>
      <c r="H4" s="484" t="s">
        <v>283</v>
      </c>
      <c r="I4" s="484" t="s">
        <v>284</v>
      </c>
      <c r="J4" s="484" t="s">
        <v>106</v>
      </c>
    </row>
    <row r="5" spans="1:10" ht="12.75" customHeight="1" thickBot="1" x14ac:dyDescent="0.25">
      <c r="A5" s="195" t="s">
        <v>65</v>
      </c>
      <c r="B5" s="485" t="s">
        <v>36</v>
      </c>
      <c r="C5" s="485" t="s">
        <v>459</v>
      </c>
      <c r="D5" s="485" t="s">
        <v>99</v>
      </c>
      <c r="E5" s="485" t="s">
        <v>100</v>
      </c>
      <c r="F5" s="485" t="s">
        <v>270</v>
      </c>
      <c r="G5" s="485" t="s">
        <v>101</v>
      </c>
      <c r="H5" s="486" t="s">
        <v>100</v>
      </c>
      <c r="I5" s="486" t="s">
        <v>101</v>
      </c>
      <c r="J5" s="486" t="s">
        <v>267</v>
      </c>
    </row>
    <row r="6" spans="1:10" ht="12.75" customHeight="1" x14ac:dyDescent="0.2">
      <c r="A6" s="201"/>
    </row>
    <row r="7" spans="1:10" ht="13.5" customHeight="1" x14ac:dyDescent="0.25">
      <c r="A7" s="332" t="s">
        <v>115</v>
      </c>
      <c r="B7" s="468" t="s">
        <v>84</v>
      </c>
      <c r="C7" s="468" t="s">
        <v>84</v>
      </c>
      <c r="D7" s="468" t="s">
        <v>84</v>
      </c>
      <c r="E7" s="468">
        <v>658.50781114200004</v>
      </c>
      <c r="F7" s="468">
        <v>582.58843997700001</v>
      </c>
      <c r="G7" s="468">
        <v>480.43997651299998</v>
      </c>
      <c r="H7" s="469">
        <v>658.50781114200004</v>
      </c>
      <c r="I7" s="469">
        <v>494.90026538199999</v>
      </c>
      <c r="J7" s="469">
        <v>495.98806088800001</v>
      </c>
    </row>
    <row r="8" spans="1:10" ht="13.5" customHeight="1" x14ac:dyDescent="0.2">
      <c r="A8" s="333" t="s">
        <v>116</v>
      </c>
      <c r="B8" s="470" t="s">
        <v>84</v>
      </c>
      <c r="C8" s="470" t="s">
        <v>84</v>
      </c>
      <c r="D8" s="470" t="s">
        <v>84</v>
      </c>
      <c r="E8" s="470">
        <v>264.75973910200003</v>
      </c>
      <c r="F8" s="470">
        <v>137.28083059900001</v>
      </c>
      <c r="G8" s="470">
        <v>117.069667212</v>
      </c>
      <c r="H8" s="330">
        <v>264.75973910200003</v>
      </c>
      <c r="I8" s="330">
        <v>119.930789651</v>
      </c>
      <c r="J8" s="330">
        <v>120.89372983600001</v>
      </c>
    </row>
    <row r="9" spans="1:10" ht="13.5" customHeight="1" x14ac:dyDescent="0.2">
      <c r="A9" s="334" t="s">
        <v>117</v>
      </c>
      <c r="B9" s="471" t="s">
        <v>84</v>
      </c>
      <c r="C9" s="471" t="s">
        <v>84</v>
      </c>
      <c r="D9" s="471" t="s">
        <v>84</v>
      </c>
      <c r="E9" s="471">
        <v>294.69814276300002</v>
      </c>
      <c r="F9" s="471">
        <v>254.91416697599999</v>
      </c>
      <c r="G9" s="471">
        <v>165.397715576</v>
      </c>
      <c r="H9" s="472">
        <v>294.69814276300002</v>
      </c>
      <c r="I9" s="472">
        <v>178.06979797299999</v>
      </c>
      <c r="J9" s="472">
        <v>178.84523769200001</v>
      </c>
    </row>
    <row r="10" spans="1:10" ht="13.5" customHeight="1" x14ac:dyDescent="0.2">
      <c r="A10" s="333" t="s">
        <v>118</v>
      </c>
      <c r="B10" s="470" t="s">
        <v>84</v>
      </c>
      <c r="C10" s="470" t="s">
        <v>84</v>
      </c>
      <c r="D10" s="470" t="s">
        <v>84</v>
      </c>
      <c r="E10" s="470">
        <v>14.851543329</v>
      </c>
      <c r="F10" s="470">
        <v>13.221186313</v>
      </c>
      <c r="G10" s="470">
        <v>11.265803238</v>
      </c>
      <c r="H10" s="330">
        <v>14.851543329</v>
      </c>
      <c r="I10" s="330">
        <v>11.542610183000001</v>
      </c>
      <c r="J10" s="330">
        <v>11.564610651000001</v>
      </c>
    </row>
    <row r="11" spans="1:10" ht="13.5" customHeight="1" x14ac:dyDescent="0.2">
      <c r="A11" s="334" t="s">
        <v>119</v>
      </c>
      <c r="B11" s="471" t="s">
        <v>84</v>
      </c>
      <c r="C11" s="471" t="s">
        <v>84</v>
      </c>
      <c r="D11" s="471" t="s">
        <v>84</v>
      </c>
      <c r="E11" s="471">
        <v>70.476992492999997</v>
      </c>
      <c r="F11" s="471">
        <v>137.158172802</v>
      </c>
      <c r="G11" s="471">
        <v>170.064497123</v>
      </c>
      <c r="H11" s="472">
        <v>70.476992492999997</v>
      </c>
      <c r="I11" s="472">
        <v>165.406228763</v>
      </c>
      <c r="J11" s="472">
        <v>164.77506229700001</v>
      </c>
    </row>
    <row r="12" spans="1:10" ht="13.5" customHeight="1" x14ac:dyDescent="0.2">
      <c r="A12" s="333" t="s">
        <v>120</v>
      </c>
      <c r="B12" s="470" t="s">
        <v>84</v>
      </c>
      <c r="C12" s="470" t="s">
        <v>84</v>
      </c>
      <c r="D12" s="470" t="s">
        <v>84</v>
      </c>
      <c r="E12" s="470">
        <v>13.721393453999999</v>
      </c>
      <c r="F12" s="470">
        <v>40.014083286999998</v>
      </c>
      <c r="G12" s="470">
        <v>16.642293365</v>
      </c>
      <c r="H12" s="330">
        <v>13.721393453999999</v>
      </c>
      <c r="I12" s="330">
        <v>19.950838811000001</v>
      </c>
      <c r="J12" s="330">
        <v>19.909420411999999</v>
      </c>
    </row>
    <row r="13" spans="1:10" ht="13.5" customHeight="1" x14ac:dyDescent="0.25">
      <c r="A13" s="335" t="s">
        <v>121</v>
      </c>
      <c r="B13" s="473" t="s">
        <v>84</v>
      </c>
      <c r="C13" s="473" t="s">
        <v>84</v>
      </c>
      <c r="D13" s="473" t="s">
        <v>84</v>
      </c>
      <c r="E13" s="473">
        <v>801.68611115500005</v>
      </c>
      <c r="F13" s="473">
        <v>743.96841884499997</v>
      </c>
      <c r="G13" s="473">
        <v>616.86786727699996</v>
      </c>
      <c r="H13" s="474">
        <v>801.68611115500005</v>
      </c>
      <c r="I13" s="474">
        <v>634.86041095999997</v>
      </c>
      <c r="J13" s="474">
        <v>635.96960336400002</v>
      </c>
    </row>
    <row r="14" spans="1:10" ht="13.5" customHeight="1" x14ac:dyDescent="0.2">
      <c r="A14" s="333" t="s">
        <v>63</v>
      </c>
      <c r="B14" s="470" t="s">
        <v>84</v>
      </c>
      <c r="C14" s="470" t="s">
        <v>84</v>
      </c>
      <c r="D14" s="470" t="s">
        <v>84</v>
      </c>
      <c r="E14" s="470">
        <v>436.15816106900002</v>
      </c>
      <c r="F14" s="470">
        <v>430.72761595100002</v>
      </c>
      <c r="G14" s="470">
        <v>317.02033420999999</v>
      </c>
      <c r="H14" s="330">
        <v>436.15816106900002</v>
      </c>
      <c r="I14" s="330">
        <v>333.116906637</v>
      </c>
      <c r="J14" s="330">
        <v>333.80200837199999</v>
      </c>
    </row>
    <row r="15" spans="1:10" ht="13.5" customHeight="1" x14ac:dyDescent="0.2">
      <c r="A15" s="334" t="s">
        <v>122</v>
      </c>
      <c r="B15" s="471" t="s">
        <v>84</v>
      </c>
      <c r="C15" s="471" t="s">
        <v>84</v>
      </c>
      <c r="D15" s="471" t="s">
        <v>84</v>
      </c>
      <c r="E15" s="471">
        <v>194.01517733399999</v>
      </c>
      <c r="F15" s="471">
        <v>198.62931012300001</v>
      </c>
      <c r="G15" s="471">
        <v>103.221108864</v>
      </c>
      <c r="H15" s="472">
        <v>194.01517733399999</v>
      </c>
      <c r="I15" s="472">
        <v>116.72723616</v>
      </c>
      <c r="J15" s="472">
        <v>117.241109006</v>
      </c>
    </row>
    <row r="16" spans="1:10" ht="13.5" customHeight="1" x14ac:dyDescent="0.2">
      <c r="A16" s="539" t="s">
        <v>123</v>
      </c>
      <c r="B16" s="540" t="s">
        <v>84</v>
      </c>
      <c r="C16" s="540" t="s">
        <v>84</v>
      </c>
      <c r="D16" s="540" t="s">
        <v>84</v>
      </c>
      <c r="E16" s="540">
        <v>242.142983735</v>
      </c>
      <c r="F16" s="540">
        <v>232.03978352600001</v>
      </c>
      <c r="G16" s="540">
        <v>215.776044214</v>
      </c>
      <c r="H16" s="370">
        <v>242.142983735</v>
      </c>
      <c r="I16" s="370">
        <v>218.07836341199999</v>
      </c>
      <c r="J16" s="370">
        <v>218.23836450300001</v>
      </c>
    </row>
    <row r="17" spans="1:10" ht="13.5" customHeight="1" x14ac:dyDescent="0.2">
      <c r="A17" s="541" t="s">
        <v>124</v>
      </c>
      <c r="B17" s="542" t="s">
        <v>84</v>
      </c>
      <c r="C17" s="542" t="s">
        <v>84</v>
      </c>
      <c r="D17" s="542" t="s">
        <v>84</v>
      </c>
      <c r="E17" s="542">
        <v>202.851114118</v>
      </c>
      <c r="F17" s="542">
        <v>186.71143872299999</v>
      </c>
      <c r="G17" s="542">
        <v>203.876379192</v>
      </c>
      <c r="H17" s="543">
        <v>202.851114118</v>
      </c>
      <c r="I17" s="543">
        <v>201.44648461400001</v>
      </c>
      <c r="J17" s="543">
        <v>201.455823729</v>
      </c>
    </row>
    <row r="18" spans="1:10" ht="13.5" customHeight="1" x14ac:dyDescent="0.2">
      <c r="A18" s="539" t="s">
        <v>125</v>
      </c>
      <c r="B18" s="540" t="s">
        <v>84</v>
      </c>
      <c r="C18" s="540" t="s">
        <v>84</v>
      </c>
      <c r="D18" s="540" t="s">
        <v>84</v>
      </c>
      <c r="E18" s="540">
        <v>141.55935071799999</v>
      </c>
      <c r="F18" s="540">
        <v>115.19084285300001</v>
      </c>
      <c r="G18" s="540">
        <v>155.121284777</v>
      </c>
      <c r="H18" s="370">
        <v>141.55935071799999</v>
      </c>
      <c r="I18" s="370">
        <v>149.468671852</v>
      </c>
      <c r="J18" s="370">
        <v>149.41608427700001</v>
      </c>
    </row>
    <row r="19" spans="1:10" ht="13.5" customHeight="1" x14ac:dyDescent="0.2">
      <c r="A19" s="560" t="s">
        <v>126</v>
      </c>
      <c r="B19" s="561" t="s">
        <v>84</v>
      </c>
      <c r="C19" s="561" t="s">
        <v>84</v>
      </c>
      <c r="D19" s="561" t="s">
        <v>84</v>
      </c>
      <c r="E19" s="561">
        <v>10.003850784000001</v>
      </c>
      <c r="F19" s="561">
        <v>2.2032555249999999</v>
      </c>
      <c r="G19" s="561">
        <v>2.269581998</v>
      </c>
      <c r="H19" s="562">
        <v>10.003850784000001</v>
      </c>
      <c r="I19" s="562">
        <v>2.2601927239999999</v>
      </c>
      <c r="J19" s="562">
        <v>2.311678836</v>
      </c>
    </row>
    <row r="20" spans="1:10" ht="13.5" customHeight="1" x14ac:dyDescent="0.2">
      <c r="A20" s="676" t="s">
        <v>469</v>
      </c>
      <c r="B20" s="540" t="s">
        <v>84</v>
      </c>
      <c r="C20" s="540" t="s">
        <v>84</v>
      </c>
      <c r="D20" s="540" t="s">
        <v>84</v>
      </c>
      <c r="E20" s="540">
        <v>51.287912617000003</v>
      </c>
      <c r="F20" s="540">
        <v>69.317340345000005</v>
      </c>
      <c r="G20" s="540">
        <v>46.485512417000002</v>
      </c>
      <c r="H20" s="370">
        <v>51.287912617000003</v>
      </c>
      <c r="I20" s="370">
        <v>49.717620038</v>
      </c>
      <c r="J20" s="370">
        <v>49.728060614999997</v>
      </c>
    </row>
    <row r="21" spans="1:10" ht="13.5" customHeight="1" x14ac:dyDescent="0.2">
      <c r="A21" s="560" t="s">
        <v>127</v>
      </c>
      <c r="B21" s="561" t="s">
        <v>84</v>
      </c>
      <c r="C21" s="561" t="s">
        <v>84</v>
      </c>
      <c r="D21" s="561" t="s">
        <v>84</v>
      </c>
      <c r="E21" s="561">
        <v>27.473802119999998</v>
      </c>
      <c r="F21" s="561">
        <v>19.297547497</v>
      </c>
      <c r="G21" s="561">
        <v>16.403684581</v>
      </c>
      <c r="H21" s="562">
        <v>27.473802119999998</v>
      </c>
      <c r="I21" s="562">
        <v>16.813344132000001</v>
      </c>
      <c r="J21" s="562">
        <v>16.884223493</v>
      </c>
    </row>
    <row r="22" spans="1:10" ht="13.5" customHeight="1" x14ac:dyDescent="0.2">
      <c r="A22" s="539" t="s">
        <v>128</v>
      </c>
      <c r="B22" s="540" t="s">
        <v>84</v>
      </c>
      <c r="C22" s="540" t="s">
        <v>84</v>
      </c>
      <c r="D22" s="540" t="s">
        <v>84</v>
      </c>
      <c r="E22" s="540">
        <v>99.663985183999998</v>
      </c>
      <c r="F22" s="540">
        <v>84.893268437000003</v>
      </c>
      <c r="G22" s="540">
        <v>57.556506779999999</v>
      </c>
      <c r="H22" s="370">
        <v>99.663985183999998</v>
      </c>
      <c r="I22" s="370">
        <v>61.426339540000001</v>
      </c>
      <c r="J22" s="370">
        <v>61.680574385</v>
      </c>
    </row>
    <row r="23" spans="1:10" ht="13.5" customHeight="1" x14ac:dyDescent="0.2">
      <c r="A23" s="563" t="s">
        <v>129</v>
      </c>
      <c r="B23" s="564" t="s">
        <v>84</v>
      </c>
      <c r="C23" s="564" t="s">
        <v>84</v>
      </c>
      <c r="D23" s="564" t="s">
        <v>84</v>
      </c>
      <c r="E23" s="564">
        <v>35.539048663000003</v>
      </c>
      <c r="F23" s="564">
        <v>22.338548237000001</v>
      </c>
      <c r="G23" s="564">
        <v>22.010962513999999</v>
      </c>
      <c r="H23" s="565">
        <v>35.539048663000003</v>
      </c>
      <c r="I23" s="565">
        <v>22.057336036999999</v>
      </c>
      <c r="J23" s="565">
        <v>22.146973384999999</v>
      </c>
    </row>
    <row r="24" spans="1:10" ht="13.5" customHeight="1" x14ac:dyDescent="0.25">
      <c r="A24" s="547" t="s">
        <v>130</v>
      </c>
      <c r="B24" s="548" t="s">
        <v>84</v>
      </c>
      <c r="C24" s="548" t="s">
        <v>84</v>
      </c>
      <c r="D24" s="548" t="s">
        <v>84</v>
      </c>
      <c r="E24" s="548">
        <v>143.17830001300001</v>
      </c>
      <c r="F24" s="548">
        <v>161.37997886799999</v>
      </c>
      <c r="G24" s="548">
        <v>136.42789076400001</v>
      </c>
      <c r="H24" s="354">
        <v>143.17830001300001</v>
      </c>
      <c r="I24" s="354">
        <v>139.96014557800001</v>
      </c>
      <c r="J24" s="354">
        <v>139.98154247599999</v>
      </c>
    </row>
    <row r="25" spans="1:10" ht="13.5" customHeight="1" x14ac:dyDescent="0.25">
      <c r="A25" s="566" t="s">
        <v>131</v>
      </c>
      <c r="B25" s="567" t="s">
        <v>84</v>
      </c>
      <c r="C25" s="567" t="s">
        <v>84</v>
      </c>
      <c r="D25" s="567" t="s">
        <v>84</v>
      </c>
      <c r="E25" s="567">
        <v>91.307317595000001</v>
      </c>
      <c r="F25" s="567">
        <v>92.598031186</v>
      </c>
      <c r="G25" s="567">
        <v>74.128800642000002</v>
      </c>
      <c r="H25" s="568">
        <v>91.307317595000001</v>
      </c>
      <c r="I25" s="568">
        <v>76.743332469999999</v>
      </c>
      <c r="J25" s="568">
        <v>76.840165640999999</v>
      </c>
    </row>
    <row r="26" spans="1:10" ht="13.5" customHeight="1" x14ac:dyDescent="0.25">
      <c r="A26" s="547" t="s">
        <v>132</v>
      </c>
      <c r="B26" s="548" t="s">
        <v>84</v>
      </c>
      <c r="C26" s="548" t="s">
        <v>84</v>
      </c>
      <c r="D26" s="548" t="s">
        <v>84</v>
      </c>
      <c r="E26" s="548">
        <v>171.75893066</v>
      </c>
      <c r="F26" s="548">
        <v>293.74266197499998</v>
      </c>
      <c r="G26" s="548">
        <v>242.768527076</v>
      </c>
      <c r="H26" s="354">
        <v>171.75893066</v>
      </c>
      <c r="I26" s="354">
        <v>249.984501653</v>
      </c>
      <c r="J26" s="354">
        <v>249.464394685</v>
      </c>
    </row>
    <row r="27" spans="1:10" ht="13.5" customHeight="1" x14ac:dyDescent="0.2">
      <c r="A27" s="560" t="s">
        <v>133</v>
      </c>
      <c r="B27" s="561" t="s">
        <v>84</v>
      </c>
      <c r="C27" s="561" t="s">
        <v>84</v>
      </c>
      <c r="D27" s="561" t="s">
        <v>84</v>
      </c>
      <c r="E27" s="561">
        <v>144.26503674400001</v>
      </c>
      <c r="F27" s="561">
        <v>209.58274122</v>
      </c>
      <c r="G27" s="561">
        <v>169.502485576</v>
      </c>
      <c r="H27" s="562">
        <v>144.26503674400001</v>
      </c>
      <c r="I27" s="562">
        <v>175.17630635500001</v>
      </c>
      <c r="J27" s="562">
        <v>174.97078319299999</v>
      </c>
    </row>
    <row r="28" spans="1:10" ht="13.5" customHeight="1" x14ac:dyDescent="0.2">
      <c r="A28" s="539" t="s">
        <v>134</v>
      </c>
      <c r="B28" s="540" t="s">
        <v>84</v>
      </c>
      <c r="C28" s="540" t="s">
        <v>84</v>
      </c>
      <c r="D28" s="540" t="s">
        <v>84</v>
      </c>
      <c r="E28" s="540">
        <v>26.008497694999999</v>
      </c>
      <c r="F28" s="540">
        <v>46.903753297000002</v>
      </c>
      <c r="G28" s="540">
        <v>52.333989508999998</v>
      </c>
      <c r="H28" s="370">
        <v>26.008497694999999</v>
      </c>
      <c r="I28" s="370">
        <v>51.565277170999998</v>
      </c>
      <c r="J28" s="370">
        <v>51.395354996999998</v>
      </c>
    </row>
    <row r="29" spans="1:10" ht="13.5" customHeight="1" x14ac:dyDescent="0.2">
      <c r="A29" s="560" t="s">
        <v>135</v>
      </c>
      <c r="B29" s="561" t="s">
        <v>84</v>
      </c>
      <c r="C29" s="561" t="s">
        <v>84</v>
      </c>
      <c r="D29" s="561" t="s">
        <v>84</v>
      </c>
      <c r="E29" s="561">
        <v>1.4853962199999999</v>
      </c>
      <c r="F29" s="561">
        <v>37.256167456999997</v>
      </c>
      <c r="G29" s="561">
        <v>20.932051991000002</v>
      </c>
      <c r="H29" s="562">
        <v>1.4853962199999999</v>
      </c>
      <c r="I29" s="562">
        <v>23.242918127999999</v>
      </c>
      <c r="J29" s="562">
        <v>23.098256496000001</v>
      </c>
    </row>
    <row r="30" spans="1:10" ht="13.5" customHeight="1" x14ac:dyDescent="0.25">
      <c r="A30" s="547" t="s">
        <v>136</v>
      </c>
      <c r="B30" s="548" t="s">
        <v>84</v>
      </c>
      <c r="C30" s="548" t="s">
        <v>84</v>
      </c>
      <c r="D30" s="548" t="s">
        <v>84</v>
      </c>
      <c r="E30" s="548">
        <v>72.876005136000003</v>
      </c>
      <c r="F30" s="548">
        <v>112.324729687</v>
      </c>
      <c r="G30" s="548">
        <v>91.561185351000006</v>
      </c>
      <c r="H30" s="354">
        <v>72.876005136000003</v>
      </c>
      <c r="I30" s="354">
        <v>94.500503660999996</v>
      </c>
      <c r="J30" s="354">
        <v>94.356726476000006</v>
      </c>
    </row>
    <row r="31" spans="1:10" ht="13.5" customHeight="1" x14ac:dyDescent="0.2">
      <c r="A31" s="560" t="s">
        <v>137</v>
      </c>
      <c r="B31" s="561" t="s">
        <v>84</v>
      </c>
      <c r="C31" s="561" t="s">
        <v>84</v>
      </c>
      <c r="D31" s="561" t="s">
        <v>84</v>
      </c>
      <c r="E31" s="561">
        <v>24.250958448999999</v>
      </c>
      <c r="F31" s="561">
        <v>24.704755893000002</v>
      </c>
      <c r="G31" s="561">
        <v>19.345721066999999</v>
      </c>
      <c r="H31" s="562">
        <v>24.250958448999999</v>
      </c>
      <c r="I31" s="562">
        <v>20.104354031</v>
      </c>
      <c r="J31" s="562">
        <v>20.131924016999999</v>
      </c>
    </row>
    <row r="32" spans="1:10" ht="13.5" customHeight="1" x14ac:dyDescent="0.2">
      <c r="A32" s="539" t="s">
        <v>138</v>
      </c>
      <c r="B32" s="540" t="s">
        <v>84</v>
      </c>
      <c r="C32" s="540" t="s">
        <v>84</v>
      </c>
      <c r="D32" s="540" t="s">
        <v>84</v>
      </c>
      <c r="E32" s="540">
        <v>38.471603977000001</v>
      </c>
      <c r="F32" s="540">
        <v>65.542018736000003</v>
      </c>
      <c r="G32" s="540">
        <v>53.386394533999997</v>
      </c>
      <c r="H32" s="370">
        <v>38.471603977000001</v>
      </c>
      <c r="I32" s="370">
        <v>55.107162829000004</v>
      </c>
      <c r="J32" s="370">
        <v>54.996556157000001</v>
      </c>
    </row>
    <row r="33" spans="1:16" ht="13.5" customHeight="1" x14ac:dyDescent="0.2">
      <c r="A33" s="563" t="s">
        <v>139</v>
      </c>
      <c r="B33" s="564" t="s">
        <v>84</v>
      </c>
      <c r="C33" s="564" t="s">
        <v>84</v>
      </c>
      <c r="D33" s="564" t="s">
        <v>84</v>
      </c>
      <c r="E33" s="564">
        <v>10.15344271</v>
      </c>
      <c r="F33" s="564">
        <v>22.077955057</v>
      </c>
      <c r="G33" s="564">
        <v>18.829069749999999</v>
      </c>
      <c r="H33" s="565">
        <v>10.15344271</v>
      </c>
      <c r="I33" s="565">
        <v>19.288986801</v>
      </c>
      <c r="J33" s="565">
        <v>19.228246302999999</v>
      </c>
    </row>
    <row r="34" spans="1:16" ht="13.5" customHeight="1" x14ac:dyDescent="0.25">
      <c r="A34" s="552" t="s">
        <v>140</v>
      </c>
      <c r="B34" s="548" t="s">
        <v>84</v>
      </c>
      <c r="C34" s="548" t="s">
        <v>84</v>
      </c>
      <c r="D34" s="548" t="s">
        <v>84</v>
      </c>
      <c r="E34" s="548">
        <v>830.26674180199996</v>
      </c>
      <c r="F34" s="548">
        <v>876.33110195200004</v>
      </c>
      <c r="G34" s="548">
        <v>723.20850358899997</v>
      </c>
      <c r="H34" s="354">
        <v>830.26674180199996</v>
      </c>
      <c r="I34" s="354">
        <v>744.88476703499998</v>
      </c>
      <c r="J34" s="354">
        <v>745.45245557299995</v>
      </c>
      <c r="L34" s="532"/>
    </row>
    <row r="35" spans="1:16" ht="13.5" customHeight="1" x14ac:dyDescent="0.25">
      <c r="A35" s="569" t="s">
        <v>141</v>
      </c>
      <c r="B35" s="570" t="s">
        <v>84</v>
      </c>
      <c r="C35" s="570" t="s">
        <v>84</v>
      </c>
      <c r="D35" s="570" t="s">
        <v>84</v>
      </c>
      <c r="E35" s="570">
        <v>874.56211629100005</v>
      </c>
      <c r="F35" s="570">
        <v>856.29314853200003</v>
      </c>
      <c r="G35" s="570">
        <v>708.42905262700003</v>
      </c>
      <c r="H35" s="571">
        <v>874.56211629100005</v>
      </c>
      <c r="I35" s="571">
        <v>729.36091462100001</v>
      </c>
      <c r="J35" s="571">
        <v>730.32632983999997</v>
      </c>
    </row>
    <row r="36" spans="1:16" ht="13.5" customHeight="1" x14ac:dyDescent="0.25">
      <c r="A36" s="549" t="s">
        <v>142</v>
      </c>
      <c r="B36" s="550" t="s">
        <v>84</v>
      </c>
      <c r="C36" s="550" t="s">
        <v>84</v>
      </c>
      <c r="D36" s="550" t="s">
        <v>84</v>
      </c>
      <c r="E36" s="550">
        <v>44.29537449</v>
      </c>
      <c r="F36" s="550">
        <v>-20.037953420000001</v>
      </c>
      <c r="G36" s="550">
        <v>-14.779450962</v>
      </c>
      <c r="H36" s="551">
        <v>44.29537449</v>
      </c>
      <c r="I36" s="551">
        <v>-15.523852414</v>
      </c>
      <c r="J36" s="551">
        <v>-15.126125733</v>
      </c>
    </row>
    <row r="37" spans="1:16" ht="13.5" customHeight="1" x14ac:dyDescent="0.2">
      <c r="A37" s="560" t="s">
        <v>143</v>
      </c>
      <c r="B37" s="561" t="s">
        <v>84</v>
      </c>
      <c r="C37" s="561" t="s">
        <v>84</v>
      </c>
      <c r="D37" s="561" t="s">
        <v>84</v>
      </c>
      <c r="E37" s="561">
        <v>51.870982417999997</v>
      </c>
      <c r="F37" s="561">
        <v>68.781947681999995</v>
      </c>
      <c r="G37" s="561">
        <v>62.299090122000003</v>
      </c>
      <c r="H37" s="562">
        <v>51.870982417999997</v>
      </c>
      <c r="I37" s="562">
        <v>63.216813109</v>
      </c>
      <c r="J37" s="562">
        <v>63.141376835000003</v>
      </c>
    </row>
    <row r="38" spans="1:16" ht="13.5" customHeight="1" x14ac:dyDescent="0.2">
      <c r="A38" s="539" t="s">
        <v>144</v>
      </c>
      <c r="B38" s="540" t="s">
        <v>84</v>
      </c>
      <c r="C38" s="540" t="s">
        <v>84</v>
      </c>
      <c r="D38" s="540" t="s">
        <v>84</v>
      </c>
      <c r="E38" s="540">
        <v>39.510944291000001</v>
      </c>
      <c r="F38" s="540">
        <v>88.735362717000001</v>
      </c>
      <c r="G38" s="540">
        <v>80.374908160000004</v>
      </c>
      <c r="H38" s="370">
        <v>39.510944291000001</v>
      </c>
      <c r="I38" s="370">
        <v>81.558426578999999</v>
      </c>
      <c r="J38" s="370">
        <v>81.278860852999998</v>
      </c>
    </row>
    <row r="39" spans="1:16" ht="13.5" customHeight="1" x14ac:dyDescent="0.2">
      <c r="A39" s="563" t="s">
        <v>145</v>
      </c>
      <c r="B39" s="564" t="s">
        <v>84</v>
      </c>
      <c r="C39" s="564" t="s">
        <v>84</v>
      </c>
      <c r="D39" s="564" t="s">
        <v>84</v>
      </c>
      <c r="E39" s="564">
        <v>-12.360038126999999</v>
      </c>
      <c r="F39" s="564">
        <v>19.953415033999999</v>
      </c>
      <c r="G39" s="564">
        <v>18.075818039000001</v>
      </c>
      <c r="H39" s="565">
        <v>-12.360038126999999</v>
      </c>
      <c r="I39" s="565">
        <v>18.341613469999999</v>
      </c>
      <c r="J39" s="565">
        <v>18.137484018999999</v>
      </c>
    </row>
    <row r="40" spans="1:16" ht="13.5" customHeight="1" x14ac:dyDescent="0.25">
      <c r="A40" s="552" t="s">
        <v>146</v>
      </c>
      <c r="B40" s="548" t="s">
        <v>84</v>
      </c>
      <c r="C40" s="548" t="s">
        <v>84</v>
      </c>
      <c r="D40" s="548" t="s">
        <v>84</v>
      </c>
      <c r="E40" s="548">
        <v>882.13772422</v>
      </c>
      <c r="F40" s="548">
        <v>945.11304963400005</v>
      </c>
      <c r="G40" s="548">
        <v>785.50759371000004</v>
      </c>
      <c r="H40" s="354">
        <v>882.13772422</v>
      </c>
      <c r="I40" s="354">
        <v>808.10158014399997</v>
      </c>
      <c r="J40" s="354">
        <v>808.59383240800003</v>
      </c>
    </row>
    <row r="41" spans="1:16" ht="13.5" customHeight="1" x14ac:dyDescent="0.25">
      <c r="A41" s="569" t="s">
        <v>147</v>
      </c>
      <c r="B41" s="570" t="s">
        <v>84</v>
      </c>
      <c r="C41" s="570" t="s">
        <v>84</v>
      </c>
      <c r="D41" s="570" t="s">
        <v>84</v>
      </c>
      <c r="E41" s="570">
        <v>914.07306058200004</v>
      </c>
      <c r="F41" s="570">
        <v>945.02851124899996</v>
      </c>
      <c r="G41" s="570">
        <v>788.80396078800004</v>
      </c>
      <c r="H41" s="571">
        <v>914.07306058200004</v>
      </c>
      <c r="I41" s="571">
        <v>810.91934119999996</v>
      </c>
      <c r="J41" s="571">
        <v>811.60519069400004</v>
      </c>
    </row>
    <row r="42" spans="1:16" ht="13.5" customHeight="1" x14ac:dyDescent="0.2">
      <c r="A42" s="544" t="s">
        <v>148</v>
      </c>
      <c r="B42" s="545" t="s">
        <v>84</v>
      </c>
      <c r="C42" s="545" t="s">
        <v>84</v>
      </c>
      <c r="D42" s="545" t="s">
        <v>84</v>
      </c>
      <c r="E42" s="545">
        <v>31.935336362000001</v>
      </c>
      <c r="F42" s="545">
        <v>-8.4538384999999994E-2</v>
      </c>
      <c r="G42" s="545">
        <v>3.2963670770000002</v>
      </c>
      <c r="H42" s="546">
        <v>31.935336362000001</v>
      </c>
      <c r="I42" s="546">
        <v>2.8177610560000002</v>
      </c>
      <c r="J42" s="546">
        <v>3.0113582860000001</v>
      </c>
    </row>
    <row r="43" spans="1:16" s="7" customFormat="1" ht="13.5" customHeight="1" x14ac:dyDescent="0.25">
      <c r="A43" s="572" t="s">
        <v>203</v>
      </c>
      <c r="B43" s="567" t="s">
        <v>84</v>
      </c>
      <c r="C43" s="567" t="s">
        <v>84</v>
      </c>
      <c r="D43" s="567" t="s">
        <v>84</v>
      </c>
      <c r="E43" s="567">
        <v>657.50457730799997</v>
      </c>
      <c r="F43" s="567">
        <v>763.07329341699995</v>
      </c>
      <c r="G43" s="567">
        <v>652.47961910399999</v>
      </c>
      <c r="H43" s="568">
        <v>657.50457730799997</v>
      </c>
      <c r="I43" s="568">
        <v>668.135424618</v>
      </c>
      <c r="J43" s="568">
        <v>668.06474213299998</v>
      </c>
    </row>
    <row r="44" spans="1:16" ht="13.5" customHeight="1" x14ac:dyDescent="0.25">
      <c r="A44" s="547" t="s">
        <v>149</v>
      </c>
      <c r="B44" s="540"/>
      <c r="C44" s="540"/>
      <c r="D44" s="540"/>
      <c r="E44" s="540"/>
      <c r="F44" s="540"/>
      <c r="G44" s="540"/>
      <c r="H44" s="554"/>
      <c r="I44" s="554"/>
      <c r="J44" s="554"/>
    </row>
    <row r="45" spans="1:16" ht="13.5" customHeight="1" x14ac:dyDescent="0.25">
      <c r="A45" s="334" t="s">
        <v>279</v>
      </c>
      <c r="B45" s="471" t="s">
        <v>84</v>
      </c>
      <c r="C45" s="471" t="s">
        <v>84</v>
      </c>
      <c r="D45" s="471" t="s">
        <v>84</v>
      </c>
      <c r="E45" s="471">
        <v>657.68642940899997</v>
      </c>
      <c r="F45" s="471">
        <v>580.71831817299994</v>
      </c>
      <c r="G45" s="471">
        <v>480.36349603000002</v>
      </c>
      <c r="H45" s="472">
        <v>657.68642940899997</v>
      </c>
      <c r="I45" s="472">
        <v>494.569874357</v>
      </c>
      <c r="J45" s="472">
        <v>495.65440535900001</v>
      </c>
      <c r="L45" s="7"/>
      <c r="M45" s="7"/>
      <c r="N45" s="7"/>
      <c r="O45" s="7"/>
      <c r="P45" s="7"/>
    </row>
    <row r="46" spans="1:16" ht="13.5" customHeight="1" x14ac:dyDescent="0.25">
      <c r="A46" s="333" t="s">
        <v>338</v>
      </c>
      <c r="B46" s="470" t="s">
        <v>84</v>
      </c>
      <c r="C46" s="470" t="s">
        <v>84</v>
      </c>
      <c r="D46" s="470" t="s">
        <v>84</v>
      </c>
      <c r="E46" s="470">
        <v>249.37258659299999</v>
      </c>
      <c r="F46" s="470">
        <v>267.95144766499999</v>
      </c>
      <c r="G46" s="470">
        <v>303.74528026899998</v>
      </c>
      <c r="H46" s="330">
        <v>249.37258659299999</v>
      </c>
      <c r="I46" s="330">
        <v>298.67825192999999</v>
      </c>
      <c r="J46" s="330">
        <v>298.35042792299998</v>
      </c>
    </row>
    <row r="47" spans="1:16" ht="13.5" customHeight="1" x14ac:dyDescent="0.25">
      <c r="A47" s="334" t="s">
        <v>280</v>
      </c>
      <c r="B47" s="471" t="s">
        <v>84</v>
      </c>
      <c r="C47" s="471" t="s">
        <v>84</v>
      </c>
      <c r="D47" s="471" t="s">
        <v>84</v>
      </c>
      <c r="E47" s="471">
        <v>194.01517733399999</v>
      </c>
      <c r="F47" s="471">
        <v>198.62931012300001</v>
      </c>
      <c r="G47" s="471">
        <v>103.221108864</v>
      </c>
      <c r="H47" s="472">
        <v>194.01517733399999</v>
      </c>
      <c r="I47" s="472">
        <v>116.72723616</v>
      </c>
      <c r="J47" s="472">
        <v>117.241109006</v>
      </c>
    </row>
    <row r="48" spans="1:16" ht="13.5" customHeight="1" x14ac:dyDescent="0.25">
      <c r="A48" s="333" t="s">
        <v>281</v>
      </c>
      <c r="B48" s="470" t="s">
        <v>84</v>
      </c>
      <c r="C48" s="470" t="s">
        <v>84</v>
      </c>
      <c r="D48" s="470" t="s">
        <v>84</v>
      </c>
      <c r="E48" s="470">
        <v>801.68611115500005</v>
      </c>
      <c r="F48" s="470">
        <v>743.96841884499997</v>
      </c>
      <c r="G48" s="470">
        <v>616.86786727699996</v>
      </c>
      <c r="H48" s="330">
        <v>801.68611115500005</v>
      </c>
      <c r="I48" s="330">
        <v>634.86041095999997</v>
      </c>
      <c r="J48" s="330">
        <v>635.96960336400002</v>
      </c>
    </row>
    <row r="49" spans="1:10" ht="13.5" customHeight="1" x14ac:dyDescent="0.25">
      <c r="A49" s="334" t="s">
        <v>471</v>
      </c>
      <c r="B49" s="471" t="s">
        <v>84</v>
      </c>
      <c r="C49" s="471" t="s">
        <v>84</v>
      </c>
      <c r="D49" s="471" t="s">
        <v>84</v>
      </c>
      <c r="E49" s="471">
        <v>145.08641847800001</v>
      </c>
      <c r="F49" s="471">
        <v>219.08508720699999</v>
      </c>
      <c r="G49" s="471">
        <v>175.263397473</v>
      </c>
      <c r="H49" s="472">
        <v>145.08641847800001</v>
      </c>
      <c r="I49" s="472">
        <v>181.46686124300001</v>
      </c>
      <c r="J49" s="472">
        <v>181.22497458699999</v>
      </c>
    </row>
    <row r="50" spans="1:10" ht="13.5" customHeight="1" x14ac:dyDescent="0.25">
      <c r="A50" s="536" t="s">
        <v>282</v>
      </c>
      <c r="B50" s="537" t="s">
        <v>84</v>
      </c>
      <c r="C50" s="537" t="s">
        <v>84</v>
      </c>
      <c r="D50" s="537" t="s">
        <v>84</v>
      </c>
      <c r="E50" s="537">
        <v>657.50457730799997</v>
      </c>
      <c r="F50" s="537">
        <v>763.07329341699995</v>
      </c>
      <c r="G50" s="537">
        <v>652.47961910399999</v>
      </c>
      <c r="H50" s="538">
        <v>657.50457730799997</v>
      </c>
      <c r="I50" s="538">
        <v>668.135424618</v>
      </c>
      <c r="J50" s="538">
        <v>668.06474213299998</v>
      </c>
    </row>
    <row r="51" spans="1:10" ht="13.5" customHeight="1" x14ac:dyDescent="0.25">
      <c r="A51" s="563" t="s">
        <v>339</v>
      </c>
      <c r="B51" s="564" t="s">
        <v>84</v>
      </c>
      <c r="C51" s="564" t="s">
        <v>84</v>
      </c>
      <c r="D51" s="564" t="s">
        <v>84</v>
      </c>
      <c r="E51" s="564">
        <v>141.55935071799999</v>
      </c>
      <c r="F51" s="564">
        <v>115.19084285300001</v>
      </c>
      <c r="G51" s="564">
        <v>155.121284777</v>
      </c>
      <c r="H51" s="565">
        <v>141.55935071799999</v>
      </c>
      <c r="I51" s="565">
        <v>149.468671852</v>
      </c>
      <c r="J51" s="565">
        <v>149.41608427700001</v>
      </c>
    </row>
    <row r="52" spans="1:10" ht="12.75" customHeight="1" x14ac:dyDescent="0.2">
      <c r="A52" s="22" t="s">
        <v>208</v>
      </c>
    </row>
    <row r="53" spans="1:10" s="421" customFormat="1" x14ac:dyDescent="0.2">
      <c r="A53" s="217" t="s">
        <v>406</v>
      </c>
    </row>
    <row r="54" spans="1:10" s="421" customFormat="1" x14ac:dyDescent="0.2">
      <c r="A54" s="217" t="s">
        <v>354</v>
      </c>
    </row>
    <row r="55" spans="1:10" x14ac:dyDescent="0.2">
      <c r="A55" s="242" t="s">
        <v>216</v>
      </c>
      <c r="B55" s="196"/>
      <c r="C55" s="196"/>
      <c r="D55" s="211"/>
      <c r="E55" s="196"/>
      <c r="F55" s="196"/>
      <c r="G55" s="211"/>
      <c r="H55" s="196"/>
      <c r="I55" s="196"/>
      <c r="J55" s="196"/>
    </row>
    <row r="56" spans="1:10" x14ac:dyDescent="0.2">
      <c r="A56" s="242" t="s">
        <v>739</v>
      </c>
      <c r="B56" s="3"/>
      <c r="C56" s="3"/>
      <c r="D56" s="212"/>
      <c r="E56" s="3"/>
      <c r="F56" s="3"/>
      <c r="G56" s="3"/>
      <c r="H56" s="3"/>
      <c r="I56" s="3"/>
      <c r="J56" s="3"/>
    </row>
    <row r="59" spans="1:10" s="421" customFormat="1" ht="12.75" customHeight="1" x14ac:dyDescent="0.2">
      <c r="A59" s="731" t="s">
        <v>159</v>
      </c>
      <c r="B59" s="732"/>
      <c r="C59" s="732"/>
      <c r="D59" s="733"/>
      <c r="E59" s="733"/>
      <c r="F59" s="733"/>
      <c r="G59" s="733"/>
      <c r="H59" s="733"/>
      <c r="I59" s="733"/>
      <c r="J59" s="733"/>
    </row>
    <row r="60" spans="1:10" s="421" customFormat="1" ht="39" customHeight="1" x14ac:dyDescent="0.2">
      <c r="A60" s="810" t="s">
        <v>160</v>
      </c>
      <c r="B60" s="810"/>
      <c r="C60" s="810"/>
      <c r="D60" s="810"/>
      <c r="E60" s="810"/>
      <c r="F60" s="810"/>
      <c r="G60" s="810"/>
      <c r="H60" s="810"/>
      <c r="I60" s="810"/>
      <c r="J60" s="810"/>
    </row>
    <row r="61" spans="1:10" s="421" customFormat="1" ht="12.75" customHeight="1" x14ac:dyDescent="0.3">
      <c r="A61" s="467"/>
      <c r="B61" s="732"/>
      <c r="C61" s="732"/>
      <c r="D61" s="733"/>
      <c r="E61" s="733"/>
      <c r="F61" s="733"/>
      <c r="G61" s="733"/>
      <c r="H61" s="733"/>
      <c r="I61" s="733"/>
      <c r="J61" s="733"/>
    </row>
    <row r="62" spans="1:10" s="421" customFormat="1" ht="24.75" customHeight="1" x14ac:dyDescent="0.2">
      <c r="A62" s="811" t="s">
        <v>566</v>
      </c>
      <c r="B62" s="811"/>
      <c r="C62" s="811"/>
      <c r="D62" s="811"/>
      <c r="E62" s="811"/>
      <c r="F62" s="811"/>
      <c r="G62" s="811"/>
      <c r="H62" s="811"/>
      <c r="I62" s="811"/>
      <c r="J62" s="811"/>
    </row>
    <row r="63" spans="1:10" s="421" customFormat="1" ht="12.75" customHeight="1" x14ac:dyDescent="0.3">
      <c r="A63" s="467"/>
      <c r="B63" s="732"/>
      <c r="C63" s="732"/>
      <c r="D63" s="733"/>
      <c r="E63" s="733"/>
      <c r="F63" s="733"/>
      <c r="G63" s="733"/>
      <c r="H63" s="733"/>
      <c r="I63" s="733"/>
      <c r="J63" s="733"/>
    </row>
    <row r="64" spans="1:10" ht="26.25" customHeight="1" x14ac:dyDescent="0.2">
      <c r="A64" s="812" t="s">
        <v>567</v>
      </c>
      <c r="B64" s="812"/>
      <c r="C64" s="812"/>
      <c r="D64" s="812"/>
      <c r="E64" s="812"/>
      <c r="F64" s="812"/>
      <c r="G64" s="812"/>
      <c r="H64" s="812"/>
      <c r="I64" s="812"/>
      <c r="J64" s="812"/>
    </row>
    <row r="65" spans="1:10" ht="12.75" customHeight="1" x14ac:dyDescent="0.2">
      <c r="A65" s="734"/>
      <c r="B65" s="728"/>
      <c r="C65" s="728"/>
      <c r="D65" s="728"/>
      <c r="E65" s="728"/>
      <c r="F65" s="728"/>
      <c r="G65" s="47"/>
      <c r="H65" s="47"/>
      <c r="I65" s="47"/>
      <c r="J65" s="47"/>
    </row>
    <row r="66" spans="1:10" ht="12.75" customHeight="1" x14ac:dyDescent="0.2">
      <c r="A66" s="812" t="s">
        <v>568</v>
      </c>
      <c r="B66" s="812"/>
      <c r="C66" s="812"/>
      <c r="D66" s="812"/>
      <c r="E66" s="812"/>
      <c r="F66" s="812"/>
      <c r="G66" s="812"/>
      <c r="H66" s="812"/>
      <c r="I66" s="812"/>
      <c r="J66" s="812"/>
    </row>
    <row r="67" spans="1:10" ht="12.75" customHeight="1" x14ac:dyDescent="0.2">
      <c r="A67" s="729"/>
      <c r="B67" s="729"/>
      <c r="C67" s="729"/>
      <c r="D67" s="729"/>
      <c r="E67" s="729"/>
      <c r="F67" s="729"/>
      <c r="G67" s="47"/>
      <c r="H67" s="47"/>
      <c r="I67" s="47"/>
      <c r="J67" s="47"/>
    </row>
    <row r="68" spans="1:10" ht="24.75" customHeight="1" x14ac:dyDescent="0.2">
      <c r="A68" s="812" t="s">
        <v>569</v>
      </c>
      <c r="B68" s="812"/>
      <c r="C68" s="812"/>
      <c r="D68" s="812"/>
      <c r="E68" s="812"/>
      <c r="F68" s="812"/>
      <c r="G68" s="812"/>
      <c r="H68" s="812"/>
      <c r="I68" s="812"/>
      <c r="J68" s="812"/>
    </row>
    <row r="69" spans="1:10" ht="12.75" customHeight="1" x14ac:dyDescent="0.2">
      <c r="A69" s="728"/>
      <c r="B69" s="728"/>
      <c r="C69" s="728"/>
      <c r="D69" s="728"/>
      <c r="E69" s="728"/>
      <c r="F69" s="728"/>
      <c r="G69" s="47"/>
      <c r="H69" s="47"/>
      <c r="I69" s="47"/>
      <c r="J69" s="47"/>
    </row>
    <row r="70" spans="1:10" ht="21" customHeight="1" x14ac:dyDescent="0.2">
      <c r="A70" s="812" t="s">
        <v>570</v>
      </c>
      <c r="B70" s="812"/>
      <c r="C70" s="812"/>
      <c r="D70" s="812"/>
      <c r="E70" s="812"/>
      <c r="F70" s="812"/>
      <c r="G70" s="812"/>
      <c r="H70" s="812"/>
      <c r="I70" s="812"/>
      <c r="J70" s="812"/>
    </row>
    <row r="71" spans="1:10" ht="12.75" customHeight="1" x14ac:dyDescent="0.2">
      <c r="A71" s="728"/>
      <c r="B71" s="728"/>
      <c r="C71" s="728"/>
      <c r="D71" s="728"/>
      <c r="E71" s="728"/>
      <c r="F71" s="728"/>
      <c r="G71" s="47"/>
      <c r="H71" s="47"/>
      <c r="I71" s="47"/>
      <c r="J71" s="47"/>
    </row>
    <row r="72" spans="1:10" ht="48.75" customHeight="1" x14ac:dyDescent="0.2">
      <c r="A72" s="812" t="s">
        <v>592</v>
      </c>
      <c r="B72" s="812"/>
      <c r="C72" s="812"/>
      <c r="D72" s="812"/>
      <c r="E72" s="812"/>
      <c r="F72" s="812"/>
      <c r="G72" s="812"/>
      <c r="H72" s="812"/>
      <c r="I72" s="812"/>
      <c r="J72" s="812"/>
    </row>
    <row r="73" spans="1:10" ht="12.75" customHeight="1" x14ac:dyDescent="0.2">
      <c r="A73" s="734"/>
      <c r="B73" s="728"/>
      <c r="C73" s="728"/>
      <c r="D73" s="728"/>
      <c r="E73" s="728"/>
      <c r="F73" s="728"/>
      <c r="G73" s="47"/>
      <c r="H73" s="47"/>
      <c r="I73" s="47"/>
      <c r="J73" s="47"/>
    </row>
    <row r="74" spans="1:10" ht="27" customHeight="1" x14ac:dyDescent="0.2">
      <c r="A74" s="812" t="s">
        <v>571</v>
      </c>
      <c r="B74" s="812"/>
      <c r="C74" s="812"/>
      <c r="D74" s="812"/>
      <c r="E74" s="812"/>
      <c r="F74" s="812"/>
      <c r="G74" s="812"/>
      <c r="H74" s="812"/>
      <c r="I74" s="812"/>
      <c r="J74" s="812"/>
    </row>
    <row r="75" spans="1:10" ht="12.75" customHeight="1" x14ac:dyDescent="0.2">
      <c r="A75" s="735"/>
      <c r="B75" s="728"/>
      <c r="C75" s="728"/>
      <c r="D75" s="728"/>
      <c r="E75" s="728"/>
      <c r="F75" s="728"/>
      <c r="G75" s="47"/>
      <c r="H75" s="47"/>
      <c r="I75" s="47"/>
      <c r="J75" s="47"/>
    </row>
    <row r="76" spans="1:10" ht="19.5" customHeight="1" x14ac:dyDescent="0.2">
      <c r="A76" s="812" t="s">
        <v>572</v>
      </c>
      <c r="B76" s="812"/>
      <c r="C76" s="812"/>
      <c r="D76" s="812"/>
      <c r="E76" s="812"/>
      <c r="F76" s="812"/>
      <c r="G76" s="812"/>
      <c r="H76" s="812"/>
      <c r="I76" s="812"/>
      <c r="J76" s="812"/>
    </row>
    <row r="77" spans="1:10" ht="12.75" customHeight="1" x14ac:dyDescent="0.2">
      <c r="A77" s="735"/>
      <c r="B77" s="728"/>
      <c r="C77" s="728"/>
      <c r="D77" s="728"/>
      <c r="E77" s="728"/>
      <c r="F77" s="728"/>
      <c r="G77" s="47"/>
      <c r="H77" s="47"/>
      <c r="I77" s="47"/>
      <c r="J77" s="47"/>
    </row>
    <row r="78" spans="1:10" ht="22.5" customHeight="1" x14ac:dyDescent="0.2">
      <c r="A78" s="812" t="s">
        <v>573</v>
      </c>
      <c r="B78" s="812"/>
      <c r="C78" s="812"/>
      <c r="D78" s="812"/>
      <c r="E78" s="812"/>
      <c r="F78" s="812"/>
      <c r="G78" s="812"/>
      <c r="H78" s="812"/>
      <c r="I78" s="812"/>
      <c r="J78" s="812"/>
    </row>
    <row r="79" spans="1:10" ht="12" customHeight="1" x14ac:dyDescent="0.2">
      <c r="A79" s="729"/>
      <c r="B79" s="729"/>
      <c r="C79" s="729"/>
      <c r="D79" s="729"/>
      <c r="E79" s="729"/>
      <c r="F79" s="729"/>
      <c r="G79" s="47"/>
      <c r="H79" s="47"/>
      <c r="I79" s="47"/>
      <c r="J79" s="47"/>
    </row>
    <row r="80" spans="1:10" ht="39.75" customHeight="1" x14ac:dyDescent="0.2">
      <c r="A80" s="812" t="s">
        <v>574</v>
      </c>
      <c r="B80" s="812"/>
      <c r="C80" s="812"/>
      <c r="D80" s="812"/>
      <c r="E80" s="812"/>
      <c r="F80" s="812"/>
      <c r="G80" s="812"/>
      <c r="H80" s="812"/>
      <c r="I80" s="812"/>
      <c r="J80" s="812"/>
    </row>
    <row r="81" spans="1:10" ht="12.75" customHeight="1" x14ac:dyDescent="0.2">
      <c r="A81" s="735"/>
      <c r="B81" s="728"/>
      <c r="C81" s="728"/>
      <c r="D81" s="728"/>
      <c r="E81" s="728"/>
      <c r="F81" s="728"/>
      <c r="G81" s="47"/>
      <c r="H81" s="47"/>
      <c r="I81" s="47"/>
      <c r="J81" s="47"/>
    </row>
    <row r="82" spans="1:10" ht="33.75" customHeight="1" x14ac:dyDescent="0.2">
      <c r="A82" s="812" t="s">
        <v>575</v>
      </c>
      <c r="B82" s="812"/>
      <c r="C82" s="812"/>
      <c r="D82" s="812"/>
      <c r="E82" s="812"/>
      <c r="F82" s="812"/>
      <c r="G82" s="812"/>
      <c r="H82" s="812"/>
      <c r="I82" s="812"/>
      <c r="J82" s="812"/>
    </row>
    <row r="83" spans="1:10" ht="12.75" customHeight="1" x14ac:dyDescent="0.2">
      <c r="A83" s="735"/>
      <c r="B83" s="728"/>
      <c r="C83" s="728"/>
      <c r="D83" s="728"/>
      <c r="E83" s="728"/>
      <c r="F83" s="728"/>
      <c r="G83" s="47"/>
      <c r="H83" s="47"/>
      <c r="I83" s="47"/>
      <c r="J83" s="47"/>
    </row>
    <row r="84" spans="1:10" ht="21" customHeight="1" x14ac:dyDescent="0.2">
      <c r="A84" s="812" t="s">
        <v>576</v>
      </c>
      <c r="B84" s="812"/>
      <c r="C84" s="812"/>
      <c r="D84" s="812"/>
      <c r="E84" s="812"/>
      <c r="F84" s="812"/>
      <c r="G84" s="812"/>
      <c r="H84" s="812"/>
      <c r="I84" s="812"/>
      <c r="J84" s="812"/>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09" t="s">
        <v>161</v>
      </c>
      <c r="B86" s="809"/>
      <c r="C86" s="809"/>
      <c r="D86" s="809"/>
      <c r="E86" s="809"/>
      <c r="F86" s="809"/>
      <c r="G86" s="809"/>
      <c r="H86" s="809"/>
      <c r="I86" s="809"/>
      <c r="J86" s="809"/>
    </row>
    <row r="87" spans="1:10" s="421" customFormat="1" ht="12.75" customHeight="1" x14ac:dyDescent="0.2">
      <c r="A87" s="737" t="s">
        <v>162</v>
      </c>
      <c r="B87" s="732"/>
      <c r="C87" s="732"/>
      <c r="D87" s="733"/>
      <c r="E87" s="733"/>
      <c r="F87" s="733"/>
      <c r="G87" s="733"/>
      <c r="H87" s="733"/>
      <c r="I87" s="733"/>
      <c r="J87" s="733"/>
    </row>
    <row r="89" spans="1:10" ht="66.75" customHeight="1" x14ac:dyDescent="0.2">
      <c r="A89" s="806" t="s">
        <v>727</v>
      </c>
      <c r="B89" s="806"/>
      <c r="C89" s="806"/>
      <c r="D89" s="806"/>
      <c r="E89" s="806"/>
      <c r="F89" s="806"/>
      <c r="G89" s="806"/>
      <c r="H89" s="806"/>
      <c r="I89" s="806"/>
      <c r="J89" s="806"/>
    </row>
    <row r="90" spans="1:10" x14ac:dyDescent="0.2">
      <c r="A90" s="47"/>
      <c r="B90" s="47"/>
      <c r="C90" s="47"/>
      <c r="D90" s="47"/>
      <c r="E90" s="47"/>
      <c r="F90" s="47"/>
      <c r="G90" s="47"/>
      <c r="H90" s="192"/>
      <c r="I90" s="192"/>
      <c r="J90" s="47"/>
    </row>
    <row r="91" spans="1:10" ht="24.75" customHeight="1" x14ac:dyDescent="0.2">
      <c r="A91" s="807" t="s">
        <v>577</v>
      </c>
      <c r="B91" s="807"/>
      <c r="C91" s="807"/>
      <c r="D91" s="807"/>
      <c r="E91" s="807"/>
      <c r="F91" s="807"/>
      <c r="G91" s="807"/>
      <c r="H91" s="807"/>
      <c r="I91" s="807"/>
      <c r="J91" s="807"/>
    </row>
    <row r="92" spans="1:10" x14ac:dyDescent="0.2">
      <c r="A92" s="47"/>
      <c r="B92" s="47"/>
      <c r="C92" s="47"/>
      <c r="D92" s="47"/>
      <c r="E92" s="47"/>
      <c r="F92" s="47"/>
      <c r="G92" s="47"/>
      <c r="H92" s="192"/>
      <c r="I92" s="192"/>
      <c r="J92" s="47"/>
    </row>
    <row r="93" spans="1:10" ht="42" customHeight="1" x14ac:dyDescent="0.2">
      <c r="A93" s="806" t="s">
        <v>578</v>
      </c>
      <c r="B93" s="808"/>
      <c r="C93" s="808"/>
      <c r="D93" s="808"/>
      <c r="E93" s="808"/>
      <c r="F93" s="808"/>
      <c r="G93" s="808"/>
      <c r="H93" s="808"/>
      <c r="I93" s="808"/>
      <c r="J93" s="808"/>
    </row>
  </sheetData>
  <mergeCells count="17">
    <mergeCell ref="A80:J80"/>
    <mergeCell ref="A82:J82"/>
    <mergeCell ref="A89:J89"/>
    <mergeCell ref="A91:J91"/>
    <mergeCell ref="A93:J93"/>
    <mergeCell ref="A60:J60"/>
    <mergeCell ref="A62:J62"/>
    <mergeCell ref="A64:J64"/>
    <mergeCell ref="A66:J66"/>
    <mergeCell ref="A68:J68"/>
    <mergeCell ref="A70:J70"/>
    <mergeCell ref="A72:J72"/>
    <mergeCell ref="A84:J84"/>
    <mergeCell ref="A86:J86"/>
    <mergeCell ref="A74:J74"/>
    <mergeCell ref="A76:J76"/>
    <mergeCell ref="A78:J78"/>
  </mergeCells>
  <pageMargins left="0.70866141732283472" right="0.70866141732283472" top="0.74803149606299213" bottom="0.74803149606299213" header="0.31496062992125984" footer="0.31496062992125984"/>
  <pageSetup paperSize="9" scale="64" firstPageNumber="18" fitToHeight="2" orientation="landscape" useFirstPageNumber="1" r:id="rId1"/>
  <headerFooter>
    <oddHeader>&amp;RLes groupements à fiscalité propre en 2022</oddHeader>
    <oddFooter>&amp;LDirection Générale des Collectivité Locale / DESL&amp;C&amp;P&amp;RMise en ligne :janvier 2024</oddFooter>
    <evenHeader>&amp;RLes groupements à fiscalité propre en 2019</evenHeader>
    <evenFooter>&amp;LDirection Générales des Collectivités Locales / DESL&amp;C&amp;P+17&amp;RMise en ligne : mai 2021</evenFooter>
    <firstHeader>&amp;RLes groupements à fiscalité propre en 2019</firstHeader>
    <firstFooter>&amp;LDirection Générale des Collectivités Locales / DESL&amp;C&amp;P+4&amp;RMise en ligne : mai 2021</firstFoot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5"/>
  <sheetViews>
    <sheetView zoomScaleNormal="100" workbookViewId="0"/>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752</v>
      </c>
    </row>
    <row r="2" spans="1:13" ht="12.75" customHeight="1" thickBot="1" x14ac:dyDescent="0.25">
      <c r="J2" s="435" t="s">
        <v>64</v>
      </c>
    </row>
    <row r="3" spans="1:13" ht="14.25" customHeight="1" x14ac:dyDescent="0.2">
      <c r="A3" s="436" t="s">
        <v>734</v>
      </c>
      <c r="B3" s="480" t="s">
        <v>34</v>
      </c>
      <c r="C3" s="480" t="s">
        <v>458</v>
      </c>
      <c r="D3" s="480" t="s">
        <v>460</v>
      </c>
      <c r="E3" s="480" t="s">
        <v>97</v>
      </c>
      <c r="F3" s="480" t="s">
        <v>269</v>
      </c>
      <c r="G3" s="481">
        <v>300000</v>
      </c>
      <c r="H3" s="482" t="s">
        <v>285</v>
      </c>
      <c r="I3" s="482" t="s">
        <v>285</v>
      </c>
      <c r="J3" s="482" t="s">
        <v>61</v>
      </c>
    </row>
    <row r="4" spans="1:13" ht="14.25" customHeight="1" x14ac:dyDescent="0.2">
      <c r="A4" s="437" t="s">
        <v>153</v>
      </c>
      <c r="B4" s="483" t="s">
        <v>457</v>
      </c>
      <c r="C4" s="483" t="s">
        <v>35</v>
      </c>
      <c r="D4" s="483" t="s">
        <v>35</v>
      </c>
      <c r="E4" s="483" t="s">
        <v>35</v>
      </c>
      <c r="F4" s="483" t="s">
        <v>35</v>
      </c>
      <c r="G4" s="483" t="s">
        <v>36</v>
      </c>
      <c r="H4" s="484" t="s">
        <v>283</v>
      </c>
      <c r="I4" s="484" t="s">
        <v>284</v>
      </c>
      <c r="J4" s="484" t="s">
        <v>106</v>
      </c>
    </row>
    <row r="5" spans="1:13" ht="14.25" customHeight="1" thickBot="1" x14ac:dyDescent="0.25">
      <c r="A5" s="438" t="s">
        <v>65</v>
      </c>
      <c r="B5" s="485" t="s">
        <v>36</v>
      </c>
      <c r="C5" s="485" t="s">
        <v>459</v>
      </c>
      <c r="D5" s="485" t="s">
        <v>99</v>
      </c>
      <c r="E5" s="485" t="s">
        <v>100</v>
      </c>
      <c r="F5" s="485" t="s">
        <v>270</v>
      </c>
      <c r="G5" s="485" t="s">
        <v>101</v>
      </c>
      <c r="H5" s="486" t="s">
        <v>100</v>
      </c>
      <c r="I5" s="486" t="s">
        <v>101</v>
      </c>
      <c r="J5" s="486" t="s">
        <v>267</v>
      </c>
    </row>
    <row r="6" spans="1:13" ht="12.75" customHeight="1" x14ac:dyDescent="0.2">
      <c r="B6" s="422"/>
      <c r="C6" s="422"/>
      <c r="D6" s="422"/>
      <c r="E6" s="422"/>
      <c r="F6" s="422"/>
      <c r="G6" s="422"/>
      <c r="H6" s="422"/>
      <c r="I6" s="422"/>
      <c r="J6" s="422"/>
    </row>
    <row r="7" spans="1:13" ht="14.1" customHeight="1" x14ac:dyDescent="0.25">
      <c r="A7" s="332" t="s">
        <v>115</v>
      </c>
      <c r="B7" s="468" t="s">
        <v>84</v>
      </c>
      <c r="C7" s="468">
        <v>44.580256830000003</v>
      </c>
      <c r="D7" s="468">
        <v>412.70776311999998</v>
      </c>
      <c r="E7" s="468">
        <v>3442.75622398</v>
      </c>
      <c r="F7" s="468">
        <v>5631.5120742299996</v>
      </c>
      <c r="G7" s="468">
        <v>560.95232552000004</v>
      </c>
      <c r="H7" s="469">
        <v>3900.04424393</v>
      </c>
      <c r="I7" s="469">
        <v>6192.4643997499998</v>
      </c>
      <c r="J7" s="469">
        <v>10092.508643679999</v>
      </c>
      <c r="L7" s="510"/>
      <c r="M7" s="756"/>
    </row>
    <row r="8" spans="1:13" ht="14.1" customHeight="1" x14ac:dyDescent="0.2">
      <c r="A8" s="333" t="s">
        <v>116</v>
      </c>
      <c r="B8" s="470" t="s">
        <v>84</v>
      </c>
      <c r="C8" s="470">
        <v>10.95701057</v>
      </c>
      <c r="D8" s="470">
        <v>94.153761020000005</v>
      </c>
      <c r="E8" s="470">
        <v>947.68697129999998</v>
      </c>
      <c r="F8" s="470">
        <v>1619.9191111600001</v>
      </c>
      <c r="G8" s="470">
        <v>167.41914184999999</v>
      </c>
      <c r="H8" s="330">
        <v>1052.7977428900001</v>
      </c>
      <c r="I8" s="330">
        <v>1787.33825301</v>
      </c>
      <c r="J8" s="330">
        <v>2840.1359959000001</v>
      </c>
    </row>
    <row r="9" spans="1:13" ht="14.1" customHeight="1" x14ac:dyDescent="0.2">
      <c r="A9" s="334" t="s">
        <v>117</v>
      </c>
      <c r="B9" s="471" t="s">
        <v>84</v>
      </c>
      <c r="C9" s="471">
        <v>19.918645730000001</v>
      </c>
      <c r="D9" s="471">
        <v>201.07976579000001</v>
      </c>
      <c r="E9" s="471">
        <v>1403.9857819399999</v>
      </c>
      <c r="F9" s="471">
        <v>2144.1713697700002</v>
      </c>
      <c r="G9" s="471">
        <v>194.22598966999999</v>
      </c>
      <c r="H9" s="472">
        <v>1624.9841934599999</v>
      </c>
      <c r="I9" s="472">
        <v>2338.3973594399999</v>
      </c>
      <c r="J9" s="472">
        <v>3963.3815528999999</v>
      </c>
    </row>
    <row r="10" spans="1:13" ht="14.1" customHeight="1" x14ac:dyDescent="0.2">
      <c r="A10" s="333" t="s">
        <v>118</v>
      </c>
      <c r="B10" s="470" t="s">
        <v>84</v>
      </c>
      <c r="C10" s="470">
        <v>0.69332598999999995</v>
      </c>
      <c r="D10" s="470">
        <v>5.8023815900000004</v>
      </c>
      <c r="E10" s="470">
        <v>43.357842519999998</v>
      </c>
      <c r="F10" s="470">
        <v>110.32247327</v>
      </c>
      <c r="G10" s="470">
        <v>15.954858</v>
      </c>
      <c r="H10" s="330">
        <v>49.8535501</v>
      </c>
      <c r="I10" s="330">
        <v>126.27733127</v>
      </c>
      <c r="J10" s="330">
        <v>176.13088137</v>
      </c>
    </row>
    <row r="11" spans="1:13" ht="14.1" customHeight="1" x14ac:dyDescent="0.2">
      <c r="A11" s="334" t="s">
        <v>119</v>
      </c>
      <c r="B11" s="471" t="s">
        <v>84</v>
      </c>
      <c r="C11" s="471">
        <v>10.77204656</v>
      </c>
      <c r="D11" s="471">
        <v>93.935378720000003</v>
      </c>
      <c r="E11" s="471">
        <v>849.26310926999997</v>
      </c>
      <c r="F11" s="471">
        <v>1445.7008705400001</v>
      </c>
      <c r="G11" s="471">
        <v>163.54294067000001</v>
      </c>
      <c r="H11" s="472">
        <v>953.97053455000002</v>
      </c>
      <c r="I11" s="472">
        <v>1609.2438112100001</v>
      </c>
      <c r="J11" s="472">
        <v>2563.21434576</v>
      </c>
    </row>
    <row r="12" spans="1:13" ht="14.1" customHeight="1" x14ac:dyDescent="0.2">
      <c r="A12" s="333" t="s">
        <v>120</v>
      </c>
      <c r="B12" s="470" t="s">
        <v>84</v>
      </c>
      <c r="C12" s="470">
        <v>2.2392279799999999</v>
      </c>
      <c r="D12" s="470">
        <v>17.736476</v>
      </c>
      <c r="E12" s="470">
        <v>198.46251895</v>
      </c>
      <c r="F12" s="470">
        <v>311.39824949000001</v>
      </c>
      <c r="G12" s="470">
        <v>19.809395330000001</v>
      </c>
      <c r="H12" s="330">
        <v>218.43822292999999</v>
      </c>
      <c r="I12" s="330">
        <v>331.20764481999998</v>
      </c>
      <c r="J12" s="330">
        <v>549.64586774999998</v>
      </c>
    </row>
    <row r="13" spans="1:13" ht="14.1" customHeight="1" x14ac:dyDescent="0.25">
      <c r="A13" s="335" t="s">
        <v>121</v>
      </c>
      <c r="B13" s="473" t="s">
        <v>84</v>
      </c>
      <c r="C13" s="473">
        <v>53.691814520000001</v>
      </c>
      <c r="D13" s="473">
        <v>471.74049907</v>
      </c>
      <c r="E13" s="473">
        <v>4191.5912248599998</v>
      </c>
      <c r="F13" s="473">
        <v>6874.16975103</v>
      </c>
      <c r="G13" s="473">
        <v>731.02836052999999</v>
      </c>
      <c r="H13" s="474">
        <v>4717.0235384500002</v>
      </c>
      <c r="I13" s="474">
        <v>7605.1981115600001</v>
      </c>
      <c r="J13" s="474">
        <v>12322.22165001</v>
      </c>
    </row>
    <row r="14" spans="1:13" ht="14.1" customHeight="1" x14ac:dyDescent="0.2">
      <c r="A14" s="333" t="s">
        <v>63</v>
      </c>
      <c r="B14" s="470" t="s">
        <v>84</v>
      </c>
      <c r="C14" s="470">
        <v>37.79876093</v>
      </c>
      <c r="D14" s="470">
        <v>268.53550478</v>
      </c>
      <c r="E14" s="470">
        <v>2344.6737954700002</v>
      </c>
      <c r="F14" s="470">
        <v>4010.6731090600001</v>
      </c>
      <c r="G14" s="470">
        <v>372.08756051</v>
      </c>
      <c r="H14" s="330">
        <v>2651.0080611799999</v>
      </c>
      <c r="I14" s="330">
        <v>4382.7606695699997</v>
      </c>
      <c r="J14" s="330">
        <v>7033.76873075</v>
      </c>
    </row>
    <row r="15" spans="1:13" ht="14.1" customHeight="1" x14ac:dyDescent="0.2">
      <c r="A15" s="334" t="s">
        <v>122</v>
      </c>
      <c r="B15" s="471" t="s">
        <v>84</v>
      </c>
      <c r="C15" s="471">
        <v>17.328640320000002</v>
      </c>
      <c r="D15" s="471">
        <v>104.167935</v>
      </c>
      <c r="E15" s="471">
        <v>608.19456065999998</v>
      </c>
      <c r="F15" s="471">
        <v>849.43030714999998</v>
      </c>
      <c r="G15" s="471">
        <v>12.5458196</v>
      </c>
      <c r="H15" s="472">
        <v>729.69113598000001</v>
      </c>
      <c r="I15" s="472">
        <v>861.97612675000005</v>
      </c>
      <c r="J15" s="472">
        <v>1591.6672627299999</v>
      </c>
    </row>
    <row r="16" spans="1:13" ht="14.25" x14ac:dyDescent="0.2">
      <c r="A16" s="539" t="s">
        <v>123</v>
      </c>
      <c r="B16" s="540" t="s">
        <v>84</v>
      </c>
      <c r="C16" s="540">
        <v>20.470120609999999</v>
      </c>
      <c r="D16" s="540">
        <v>164.36450399</v>
      </c>
      <c r="E16" s="540">
        <v>1735.9230264099999</v>
      </c>
      <c r="F16" s="540">
        <v>3161.17921019</v>
      </c>
      <c r="G16" s="540">
        <v>359.54174090999999</v>
      </c>
      <c r="H16" s="370">
        <v>1920.75765101</v>
      </c>
      <c r="I16" s="370">
        <v>3520.7209511000001</v>
      </c>
      <c r="J16" s="370">
        <v>5441.4786021099999</v>
      </c>
    </row>
    <row r="17" spans="1:10" ht="14.25" x14ac:dyDescent="0.2">
      <c r="A17" s="541" t="s">
        <v>124</v>
      </c>
      <c r="B17" s="542" t="s">
        <v>84</v>
      </c>
      <c r="C17" s="542">
        <v>7.0671609999999996</v>
      </c>
      <c r="D17" s="542">
        <v>88.30005104</v>
      </c>
      <c r="E17" s="542">
        <v>979.02649757999995</v>
      </c>
      <c r="F17" s="542">
        <v>1761.137148</v>
      </c>
      <c r="G17" s="542">
        <v>256.75412340999998</v>
      </c>
      <c r="H17" s="543">
        <v>1074.39370962</v>
      </c>
      <c r="I17" s="543">
        <v>2017.8912714099999</v>
      </c>
      <c r="J17" s="543">
        <v>3092.2849810299999</v>
      </c>
    </row>
    <row r="18" spans="1:10" ht="14.25" x14ac:dyDescent="0.2">
      <c r="A18" s="539" t="s">
        <v>125</v>
      </c>
      <c r="B18" s="540" t="s">
        <v>84</v>
      </c>
      <c r="C18" s="540">
        <v>5.0792719999999996</v>
      </c>
      <c r="D18" s="540">
        <v>61.700085000000001</v>
      </c>
      <c r="E18" s="540">
        <v>633.93854744999999</v>
      </c>
      <c r="F18" s="540">
        <v>1157.8557802400001</v>
      </c>
      <c r="G18" s="540">
        <v>177.106066</v>
      </c>
      <c r="H18" s="370">
        <v>700.71790444999999</v>
      </c>
      <c r="I18" s="370">
        <v>1334.9618462400001</v>
      </c>
      <c r="J18" s="370">
        <v>2035.67975069</v>
      </c>
    </row>
    <row r="19" spans="1:10" ht="14.25" x14ac:dyDescent="0.2">
      <c r="A19" s="560" t="s">
        <v>126</v>
      </c>
      <c r="B19" s="561" t="s">
        <v>84</v>
      </c>
      <c r="C19" s="561">
        <v>0.15060088999999999</v>
      </c>
      <c r="D19" s="561">
        <v>1.56930696</v>
      </c>
      <c r="E19" s="561">
        <v>9.6626279700000008</v>
      </c>
      <c r="F19" s="561">
        <v>23.207324679999999</v>
      </c>
      <c r="G19" s="561">
        <v>2.5156288099999999</v>
      </c>
      <c r="H19" s="562">
        <v>11.382535819999999</v>
      </c>
      <c r="I19" s="562">
        <v>25.722953489999998</v>
      </c>
      <c r="J19" s="562">
        <v>37.105489310000003</v>
      </c>
    </row>
    <row r="20" spans="1:10" ht="14.25" x14ac:dyDescent="0.2">
      <c r="A20" s="676" t="s">
        <v>469</v>
      </c>
      <c r="B20" s="540" t="s">
        <v>84</v>
      </c>
      <c r="C20" s="540">
        <v>1.83728811</v>
      </c>
      <c r="D20" s="540">
        <v>25.03065908</v>
      </c>
      <c r="E20" s="540">
        <v>335.42532216000001</v>
      </c>
      <c r="F20" s="540">
        <v>580.07404308000002</v>
      </c>
      <c r="G20" s="540">
        <v>77.132428599999997</v>
      </c>
      <c r="H20" s="370">
        <v>362.29326935</v>
      </c>
      <c r="I20" s="370">
        <v>657.20647168000005</v>
      </c>
      <c r="J20" s="370">
        <v>1019.49974103</v>
      </c>
    </row>
    <row r="21" spans="1:10" ht="14.25" x14ac:dyDescent="0.2">
      <c r="A21" s="560" t="s">
        <v>127</v>
      </c>
      <c r="B21" s="561" t="s">
        <v>84</v>
      </c>
      <c r="C21" s="561">
        <v>3.9087341800000002</v>
      </c>
      <c r="D21" s="561">
        <v>36.23166664</v>
      </c>
      <c r="E21" s="561">
        <v>284.37936845000002</v>
      </c>
      <c r="F21" s="561">
        <v>310.35892108000002</v>
      </c>
      <c r="G21" s="561">
        <v>20.777280650000002</v>
      </c>
      <c r="H21" s="562">
        <v>324.51976926999998</v>
      </c>
      <c r="I21" s="562">
        <v>331.13620172999998</v>
      </c>
      <c r="J21" s="562">
        <v>655.65597100000002</v>
      </c>
    </row>
    <row r="22" spans="1:10" ht="14.25" x14ac:dyDescent="0.2">
      <c r="A22" s="539" t="s">
        <v>128</v>
      </c>
      <c r="B22" s="540" t="s">
        <v>84</v>
      </c>
      <c r="C22" s="540">
        <v>3.5527788</v>
      </c>
      <c r="D22" s="540">
        <v>71.789278199999998</v>
      </c>
      <c r="E22" s="540">
        <v>413.86090094999997</v>
      </c>
      <c r="F22" s="540">
        <v>646.72704031000001</v>
      </c>
      <c r="G22" s="540">
        <v>66.106774849999994</v>
      </c>
      <c r="H22" s="370">
        <v>489.20295794999998</v>
      </c>
      <c r="I22" s="370">
        <v>712.83381515999997</v>
      </c>
      <c r="J22" s="370">
        <v>1202.03677311</v>
      </c>
    </row>
    <row r="23" spans="1:10" ht="14.25" x14ac:dyDescent="0.2">
      <c r="A23" s="563" t="s">
        <v>129</v>
      </c>
      <c r="B23" s="564" t="s">
        <v>84</v>
      </c>
      <c r="C23" s="564">
        <v>1.3643796100000001</v>
      </c>
      <c r="D23" s="564">
        <v>6.8839984100000002</v>
      </c>
      <c r="E23" s="564">
        <v>169.65066241</v>
      </c>
      <c r="F23" s="564">
        <v>145.27353257999999</v>
      </c>
      <c r="G23" s="564">
        <v>15.30262111</v>
      </c>
      <c r="H23" s="565">
        <v>177.89904043000001</v>
      </c>
      <c r="I23" s="565">
        <v>160.57615369000001</v>
      </c>
      <c r="J23" s="565">
        <v>338.47519412000003</v>
      </c>
    </row>
    <row r="24" spans="1:10" ht="15" x14ac:dyDescent="0.25">
      <c r="A24" s="547" t="s">
        <v>130</v>
      </c>
      <c r="B24" s="548" t="s">
        <v>84</v>
      </c>
      <c r="C24" s="548">
        <v>9.1115576899999997</v>
      </c>
      <c r="D24" s="548">
        <v>59.032735950000003</v>
      </c>
      <c r="E24" s="548">
        <v>748.83500088000005</v>
      </c>
      <c r="F24" s="548">
        <v>1242.6576768</v>
      </c>
      <c r="G24" s="548">
        <v>170.07603501</v>
      </c>
      <c r="H24" s="354">
        <v>816.97929452000005</v>
      </c>
      <c r="I24" s="354">
        <v>1412.7337118099999</v>
      </c>
      <c r="J24" s="354">
        <v>2229.7130063300001</v>
      </c>
    </row>
    <row r="25" spans="1:10" ht="15" x14ac:dyDescent="0.25">
      <c r="A25" s="566" t="s">
        <v>131</v>
      </c>
      <c r="B25" s="567" t="s">
        <v>84</v>
      </c>
      <c r="C25" s="567">
        <v>7.0322367799999999</v>
      </c>
      <c r="D25" s="567">
        <v>36.400862760000003</v>
      </c>
      <c r="E25" s="567">
        <v>534.65419204</v>
      </c>
      <c r="F25" s="567">
        <v>695.41854793000005</v>
      </c>
      <c r="G25" s="567">
        <v>90.149632359999998</v>
      </c>
      <c r="H25" s="568">
        <v>578.08729158000006</v>
      </c>
      <c r="I25" s="568">
        <v>785.56818028999999</v>
      </c>
      <c r="J25" s="568">
        <v>1363.6554718699999</v>
      </c>
    </row>
    <row r="26" spans="1:10" ht="15" x14ac:dyDescent="0.25">
      <c r="A26" s="547" t="s">
        <v>132</v>
      </c>
      <c r="B26" s="548" t="s">
        <v>84</v>
      </c>
      <c r="C26" s="548">
        <v>19.716957619999999</v>
      </c>
      <c r="D26" s="548">
        <v>82.425839580000002</v>
      </c>
      <c r="E26" s="548">
        <v>1097.39803136</v>
      </c>
      <c r="F26" s="548">
        <v>1967.9872542200001</v>
      </c>
      <c r="G26" s="548">
        <v>220.39424758000001</v>
      </c>
      <c r="H26" s="354">
        <v>1199.5408285599999</v>
      </c>
      <c r="I26" s="354">
        <v>2188.3815018</v>
      </c>
      <c r="J26" s="354">
        <v>3387.9223303600002</v>
      </c>
    </row>
    <row r="27" spans="1:10" ht="14.25" x14ac:dyDescent="0.2">
      <c r="A27" s="560" t="s">
        <v>133</v>
      </c>
      <c r="B27" s="561" t="s">
        <v>84</v>
      </c>
      <c r="C27" s="561">
        <v>18.50218018</v>
      </c>
      <c r="D27" s="561">
        <v>69.880521490000007</v>
      </c>
      <c r="E27" s="561">
        <v>733.29601379999997</v>
      </c>
      <c r="F27" s="561">
        <v>1266.17279942</v>
      </c>
      <c r="G27" s="561">
        <v>167.15625562</v>
      </c>
      <c r="H27" s="562">
        <v>821.67871547000004</v>
      </c>
      <c r="I27" s="562">
        <v>1433.32905504</v>
      </c>
      <c r="J27" s="562">
        <v>2255.0077705099998</v>
      </c>
    </row>
    <row r="28" spans="1:10" ht="14.25" x14ac:dyDescent="0.2">
      <c r="A28" s="539" t="s">
        <v>134</v>
      </c>
      <c r="B28" s="540" t="s">
        <v>84</v>
      </c>
      <c r="C28" s="540">
        <v>0.40992547000000001</v>
      </c>
      <c r="D28" s="540">
        <v>8.2619078600000009</v>
      </c>
      <c r="E28" s="540">
        <v>209.14917521000001</v>
      </c>
      <c r="F28" s="540">
        <v>498.82171592999998</v>
      </c>
      <c r="G28" s="540">
        <v>30.703312489999998</v>
      </c>
      <c r="H28" s="370">
        <v>217.82100854000001</v>
      </c>
      <c r="I28" s="370">
        <v>529.52502842000001</v>
      </c>
      <c r="J28" s="370">
        <v>747.34603695999999</v>
      </c>
    </row>
    <row r="29" spans="1:10" ht="14.25" x14ac:dyDescent="0.2">
      <c r="A29" s="560" t="s">
        <v>135</v>
      </c>
      <c r="B29" s="561" t="s">
        <v>84</v>
      </c>
      <c r="C29" s="561">
        <v>0.80485196999999997</v>
      </c>
      <c r="D29" s="561">
        <v>4.2834102300000003</v>
      </c>
      <c r="E29" s="561">
        <v>154.95284235</v>
      </c>
      <c r="F29" s="561">
        <v>202.99273887000001</v>
      </c>
      <c r="G29" s="561">
        <v>22.53467947</v>
      </c>
      <c r="H29" s="562">
        <v>160.04110455</v>
      </c>
      <c r="I29" s="562">
        <v>225.52741834</v>
      </c>
      <c r="J29" s="562">
        <v>385.56852289</v>
      </c>
    </row>
    <row r="30" spans="1:10" ht="15" x14ac:dyDescent="0.25">
      <c r="A30" s="547" t="s">
        <v>136</v>
      </c>
      <c r="B30" s="548" t="s">
        <v>84</v>
      </c>
      <c r="C30" s="548">
        <v>9.9556000600000001</v>
      </c>
      <c r="D30" s="548">
        <v>37.324314029999996</v>
      </c>
      <c r="E30" s="548">
        <v>424.31575660999999</v>
      </c>
      <c r="F30" s="548">
        <v>814.76380785000003</v>
      </c>
      <c r="G30" s="548">
        <v>79.852633499999996</v>
      </c>
      <c r="H30" s="354">
        <v>471.59567070000003</v>
      </c>
      <c r="I30" s="354">
        <v>894.61644134999995</v>
      </c>
      <c r="J30" s="354">
        <v>1366.2121120500001</v>
      </c>
    </row>
    <row r="31" spans="1:10" ht="14.25" x14ac:dyDescent="0.2">
      <c r="A31" s="560" t="s">
        <v>137</v>
      </c>
      <c r="B31" s="561" t="s">
        <v>84</v>
      </c>
      <c r="C31" s="561">
        <v>2.39998998</v>
      </c>
      <c r="D31" s="561">
        <v>9.1278244900000001</v>
      </c>
      <c r="E31" s="561">
        <v>98.045886269999997</v>
      </c>
      <c r="F31" s="561">
        <v>164.74718514</v>
      </c>
      <c r="G31" s="561">
        <v>21.982709209999999</v>
      </c>
      <c r="H31" s="562">
        <v>109.57370074000001</v>
      </c>
      <c r="I31" s="562">
        <v>186.72989435</v>
      </c>
      <c r="J31" s="562">
        <v>296.30359508999999</v>
      </c>
    </row>
    <row r="32" spans="1:10" ht="14.25" x14ac:dyDescent="0.2">
      <c r="A32" s="539" t="s">
        <v>138</v>
      </c>
      <c r="B32" s="540" t="s">
        <v>84</v>
      </c>
      <c r="C32" s="540">
        <v>6.3734015399999997</v>
      </c>
      <c r="D32" s="540">
        <v>23.332389849999998</v>
      </c>
      <c r="E32" s="540">
        <v>201.10505054999999</v>
      </c>
      <c r="F32" s="540">
        <v>429.09798275999998</v>
      </c>
      <c r="G32" s="540">
        <v>25.451283109999999</v>
      </c>
      <c r="H32" s="370">
        <v>230.81084193999999</v>
      </c>
      <c r="I32" s="370">
        <v>454.54926587</v>
      </c>
      <c r="J32" s="370">
        <v>685.36010781000004</v>
      </c>
    </row>
    <row r="33" spans="1:10" ht="14.25" x14ac:dyDescent="0.2">
      <c r="A33" s="563" t="s">
        <v>139</v>
      </c>
      <c r="B33" s="564" t="s">
        <v>84</v>
      </c>
      <c r="C33" s="564">
        <v>1.18220854</v>
      </c>
      <c r="D33" s="564">
        <v>4.8640996899999998</v>
      </c>
      <c r="E33" s="564">
        <v>125.16481979</v>
      </c>
      <c r="F33" s="564">
        <v>220.91863995</v>
      </c>
      <c r="G33" s="564">
        <v>32.418641180000002</v>
      </c>
      <c r="H33" s="565">
        <v>131.21112801999999</v>
      </c>
      <c r="I33" s="565">
        <v>253.33728113000001</v>
      </c>
      <c r="J33" s="565">
        <v>384.54840915</v>
      </c>
    </row>
    <row r="34" spans="1:10" ht="15" x14ac:dyDescent="0.25">
      <c r="A34" s="552" t="s">
        <v>140</v>
      </c>
      <c r="B34" s="548" t="s">
        <v>84</v>
      </c>
      <c r="C34" s="548">
        <v>64.297214449999998</v>
      </c>
      <c r="D34" s="548">
        <v>495.13360269999998</v>
      </c>
      <c r="E34" s="548">
        <v>4540.1542553400004</v>
      </c>
      <c r="F34" s="548">
        <v>7599.4993284499997</v>
      </c>
      <c r="G34" s="548">
        <v>781.3465731</v>
      </c>
      <c r="H34" s="354">
        <v>5099.5850724900001</v>
      </c>
      <c r="I34" s="354">
        <v>8380.8459015499993</v>
      </c>
      <c r="J34" s="354">
        <v>13480.43097404</v>
      </c>
    </row>
    <row r="35" spans="1:10" ht="15" x14ac:dyDescent="0.25">
      <c r="A35" s="569" t="s">
        <v>141</v>
      </c>
      <c r="B35" s="570" t="s">
        <v>84</v>
      </c>
      <c r="C35" s="570">
        <v>63.647414580000003</v>
      </c>
      <c r="D35" s="570">
        <v>509.06481309999998</v>
      </c>
      <c r="E35" s="570">
        <v>4615.9069814699997</v>
      </c>
      <c r="F35" s="570">
        <v>7688.9335588800004</v>
      </c>
      <c r="G35" s="570">
        <v>810.88099403000001</v>
      </c>
      <c r="H35" s="571">
        <v>5188.6192091499997</v>
      </c>
      <c r="I35" s="571">
        <v>8499.8145529100002</v>
      </c>
      <c r="J35" s="571">
        <v>13688.43376206</v>
      </c>
    </row>
    <row r="36" spans="1:10" ht="15" x14ac:dyDescent="0.25">
      <c r="A36" s="549" t="s">
        <v>142</v>
      </c>
      <c r="B36" s="550" t="s">
        <v>84</v>
      </c>
      <c r="C36" s="550">
        <v>-0.64979986999999995</v>
      </c>
      <c r="D36" s="550">
        <v>13.931210399999999</v>
      </c>
      <c r="E36" s="550">
        <v>75.752726129999999</v>
      </c>
      <c r="F36" s="550">
        <v>89.43423043</v>
      </c>
      <c r="G36" s="550">
        <v>29.53442093</v>
      </c>
      <c r="H36" s="551">
        <v>89.034136660000001</v>
      </c>
      <c r="I36" s="551">
        <v>118.96865136</v>
      </c>
      <c r="J36" s="551">
        <v>208.00278802</v>
      </c>
    </row>
    <row r="37" spans="1:10" ht="14.25" x14ac:dyDescent="0.2">
      <c r="A37" s="560" t="s">
        <v>143</v>
      </c>
      <c r="B37" s="561" t="s">
        <v>84</v>
      </c>
      <c r="C37" s="561">
        <v>2.0793209099999999</v>
      </c>
      <c r="D37" s="561">
        <v>22.63187319</v>
      </c>
      <c r="E37" s="561">
        <v>214.18080884</v>
      </c>
      <c r="F37" s="561">
        <v>547.23912886999994</v>
      </c>
      <c r="G37" s="561">
        <v>79.92640265</v>
      </c>
      <c r="H37" s="562">
        <v>238.89200294</v>
      </c>
      <c r="I37" s="562">
        <v>627.16553151999994</v>
      </c>
      <c r="J37" s="562">
        <v>866.05753446000006</v>
      </c>
    </row>
    <row r="38" spans="1:10" ht="14.25" x14ac:dyDescent="0.2">
      <c r="A38" s="539" t="s">
        <v>144</v>
      </c>
      <c r="B38" s="540" t="s">
        <v>84</v>
      </c>
      <c r="C38" s="540">
        <v>2.0048510199999998</v>
      </c>
      <c r="D38" s="540">
        <v>21.69165469</v>
      </c>
      <c r="E38" s="540">
        <v>251.86896064000001</v>
      </c>
      <c r="F38" s="540">
        <v>564.47432397</v>
      </c>
      <c r="G38" s="540">
        <v>101.91332359</v>
      </c>
      <c r="H38" s="370">
        <v>275.56546635000001</v>
      </c>
      <c r="I38" s="370">
        <v>666.38764756</v>
      </c>
      <c r="J38" s="370">
        <v>941.95311390999996</v>
      </c>
    </row>
    <row r="39" spans="1:10" ht="14.25" x14ac:dyDescent="0.2">
      <c r="A39" s="563" t="s">
        <v>145</v>
      </c>
      <c r="B39" s="564" t="s">
        <v>84</v>
      </c>
      <c r="C39" s="564">
        <v>-7.4469889999999997E-2</v>
      </c>
      <c r="D39" s="564">
        <v>-0.94021849999999996</v>
      </c>
      <c r="E39" s="564">
        <v>37.6881518</v>
      </c>
      <c r="F39" s="564">
        <v>17.235195099999999</v>
      </c>
      <c r="G39" s="564">
        <v>21.986920940000001</v>
      </c>
      <c r="H39" s="565">
        <v>36.673463409999997</v>
      </c>
      <c r="I39" s="565">
        <v>39.222116040000003</v>
      </c>
      <c r="J39" s="565">
        <v>75.89557945</v>
      </c>
    </row>
    <row r="40" spans="1:10" ht="15" x14ac:dyDescent="0.25">
      <c r="A40" s="552" t="s">
        <v>146</v>
      </c>
      <c r="B40" s="548" t="s">
        <v>84</v>
      </c>
      <c r="C40" s="548">
        <v>66.376535360000005</v>
      </c>
      <c r="D40" s="548">
        <v>517.76547588999995</v>
      </c>
      <c r="E40" s="548">
        <v>4754.3350641799998</v>
      </c>
      <c r="F40" s="548">
        <v>8146.7384573199997</v>
      </c>
      <c r="G40" s="548">
        <v>861.27297575</v>
      </c>
      <c r="H40" s="354">
        <v>5338.4770754299998</v>
      </c>
      <c r="I40" s="354">
        <v>9008.0114330699998</v>
      </c>
      <c r="J40" s="354">
        <v>14346.488508500001</v>
      </c>
    </row>
    <row r="41" spans="1:10" ht="15" x14ac:dyDescent="0.25">
      <c r="A41" s="569" t="s">
        <v>147</v>
      </c>
      <c r="B41" s="570" t="s">
        <v>84</v>
      </c>
      <c r="C41" s="570">
        <v>65.652265600000007</v>
      </c>
      <c r="D41" s="570">
        <v>530.75646778999999</v>
      </c>
      <c r="E41" s="570">
        <v>4867.77594211</v>
      </c>
      <c r="F41" s="570">
        <v>8253.4078828500005</v>
      </c>
      <c r="G41" s="570">
        <v>912.79431762000002</v>
      </c>
      <c r="H41" s="571">
        <v>5464.1846754999997</v>
      </c>
      <c r="I41" s="571">
        <v>9166.2022004699993</v>
      </c>
      <c r="J41" s="571">
        <v>14630.38687597</v>
      </c>
    </row>
    <row r="42" spans="1:10" ht="14.25" x14ac:dyDescent="0.2">
      <c r="A42" s="544" t="s">
        <v>148</v>
      </c>
      <c r="B42" s="545" t="s">
        <v>84</v>
      </c>
      <c r="C42" s="545">
        <v>-0.72426975999999998</v>
      </c>
      <c r="D42" s="545">
        <v>12.990991899999999</v>
      </c>
      <c r="E42" s="545">
        <v>113.44087793</v>
      </c>
      <c r="F42" s="545">
        <v>106.66942553</v>
      </c>
      <c r="G42" s="545">
        <v>51.521341870000001</v>
      </c>
      <c r="H42" s="546">
        <v>125.70760007</v>
      </c>
      <c r="I42" s="546">
        <v>158.1907674</v>
      </c>
      <c r="J42" s="546">
        <v>283.89836746999998</v>
      </c>
    </row>
    <row r="43" spans="1:10" s="439" customFormat="1" ht="15" x14ac:dyDescent="0.25">
      <c r="A43" s="572" t="s">
        <v>253</v>
      </c>
      <c r="B43" s="567" t="s">
        <v>84</v>
      </c>
      <c r="C43" s="567">
        <v>26.912463540000001</v>
      </c>
      <c r="D43" s="567">
        <v>272.66066282999998</v>
      </c>
      <c r="E43" s="567">
        <v>2318.3077087000001</v>
      </c>
      <c r="F43" s="567">
        <v>5501.3530585500002</v>
      </c>
      <c r="G43" s="567">
        <v>901.01742628</v>
      </c>
      <c r="H43" s="568">
        <v>2617.8808350700001</v>
      </c>
      <c r="I43" s="568">
        <v>6402.3704848300004</v>
      </c>
      <c r="J43" s="568">
        <v>9020.2513199000005</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v>0.16970105699999999</v>
      </c>
      <c r="D45" s="574">
        <v>0.125138156</v>
      </c>
      <c r="E45" s="574">
        <v>0.17865172500000001</v>
      </c>
      <c r="F45" s="574">
        <v>0.180772038</v>
      </c>
      <c r="G45" s="574">
        <v>0.23265312799999999</v>
      </c>
      <c r="H45" s="575">
        <v>0.17319805299999999</v>
      </c>
      <c r="I45" s="575">
        <v>0.185758963</v>
      </c>
      <c r="J45" s="575">
        <v>0.18095056800000001</v>
      </c>
    </row>
    <row r="46" spans="1:10" ht="14.25" x14ac:dyDescent="0.2">
      <c r="A46" s="555" t="s">
        <v>151</v>
      </c>
      <c r="B46" s="556" t="s">
        <v>84</v>
      </c>
      <c r="C46" s="556">
        <v>0.13097409400000001</v>
      </c>
      <c r="D46" s="556">
        <v>7.7162894999999995E-2</v>
      </c>
      <c r="E46" s="556">
        <v>0.127553992</v>
      </c>
      <c r="F46" s="556">
        <v>0.101164006</v>
      </c>
      <c r="G46" s="556">
        <v>0.123318926</v>
      </c>
      <c r="H46" s="557">
        <v>0.122553404</v>
      </c>
      <c r="I46" s="557">
        <v>0.10329358499999999</v>
      </c>
      <c r="J46" s="557">
        <v>0.110666364</v>
      </c>
    </row>
    <row r="47" spans="1:10" ht="14.25" x14ac:dyDescent="0.2">
      <c r="A47" s="573" t="s">
        <v>152</v>
      </c>
      <c r="B47" s="574" t="s">
        <v>84</v>
      </c>
      <c r="C47" s="574">
        <v>0.50123959799999995</v>
      </c>
      <c r="D47" s="574">
        <v>0.57798866800000004</v>
      </c>
      <c r="E47" s="574">
        <v>0.55308535199999997</v>
      </c>
      <c r="F47" s="574">
        <v>0.80029345500000004</v>
      </c>
      <c r="G47" s="574">
        <v>1.2325341599999999</v>
      </c>
      <c r="H47" s="575">
        <v>0.554985748</v>
      </c>
      <c r="I47" s="575">
        <v>0.84184138200000003</v>
      </c>
      <c r="J47" s="575">
        <v>0.73203125000000002</v>
      </c>
    </row>
    <row r="48" spans="1:10" ht="14.25" x14ac:dyDescent="0.2">
      <c r="A48" s="531" t="s">
        <v>534</v>
      </c>
      <c r="B48" s="558" t="s">
        <v>84</v>
      </c>
      <c r="C48" s="558">
        <v>2.9536622010000002</v>
      </c>
      <c r="D48" s="558">
        <v>4.6188044389999998</v>
      </c>
      <c r="E48" s="558">
        <v>3.0958858839999999</v>
      </c>
      <c r="F48" s="558">
        <v>4.4270865270000002</v>
      </c>
      <c r="G48" s="558">
        <v>5.2977330179999997</v>
      </c>
      <c r="H48" s="559">
        <v>3.2043417170000001</v>
      </c>
      <c r="I48" s="559">
        <v>4.5319018240000002</v>
      </c>
      <c r="J48" s="559">
        <v>4.045476388</v>
      </c>
    </row>
    <row r="49" spans="1:11" ht="14.25" x14ac:dyDescent="0.2">
      <c r="A49" s="576" t="s">
        <v>277</v>
      </c>
      <c r="B49" s="577" t="s">
        <v>84</v>
      </c>
      <c r="C49" s="577">
        <v>0.44680419399999999</v>
      </c>
      <c r="D49" s="577">
        <v>0.48722070099999998</v>
      </c>
      <c r="E49" s="577">
        <v>0.40780865399999999</v>
      </c>
      <c r="F49" s="577">
        <v>0.38074523199999999</v>
      </c>
      <c r="G49" s="577">
        <v>0.34624331000000003</v>
      </c>
      <c r="H49" s="578">
        <v>0.416657887</v>
      </c>
      <c r="I49" s="578">
        <v>0.37761983100000002</v>
      </c>
      <c r="J49" s="578">
        <v>0.39270529199999998</v>
      </c>
    </row>
    <row r="50" spans="1:11" ht="14.25" x14ac:dyDescent="0.2">
      <c r="A50" s="531" t="s">
        <v>278</v>
      </c>
      <c r="B50" s="349" t="s">
        <v>84</v>
      </c>
      <c r="C50" s="349">
        <v>0.86902590599999996</v>
      </c>
      <c r="D50" s="349">
        <v>0.92140940199999999</v>
      </c>
      <c r="E50" s="349">
        <v>0.87155718199999999</v>
      </c>
      <c r="F50" s="349">
        <v>0.89833968500000005</v>
      </c>
      <c r="G50" s="349">
        <v>0.87667271099999999</v>
      </c>
      <c r="H50" s="350">
        <v>0.87651399500000005</v>
      </c>
      <c r="I50" s="350">
        <v>0.89625700799999997</v>
      </c>
      <c r="J50" s="350">
        <v>0.88869925900000002</v>
      </c>
    </row>
    <row r="51" spans="1:11" ht="14.25" x14ac:dyDescent="0.2">
      <c r="A51" s="579" t="s">
        <v>508</v>
      </c>
      <c r="B51" s="580" t="s">
        <v>84</v>
      </c>
      <c r="C51" s="580">
        <v>0.350401513</v>
      </c>
      <c r="D51" s="580">
        <v>0.15467139899999999</v>
      </c>
      <c r="E51" s="580">
        <v>0.183385346</v>
      </c>
      <c r="F51" s="580">
        <v>0.19810206999999999</v>
      </c>
      <c r="G51" s="580">
        <v>0.23943942900000001</v>
      </c>
      <c r="H51" s="581">
        <v>0.18241479099999999</v>
      </c>
      <c r="I51" s="581">
        <v>0.20207550799999999</v>
      </c>
      <c r="J51" s="581">
        <v>0.194549262</v>
      </c>
    </row>
    <row r="52" spans="1:11" x14ac:dyDescent="0.2">
      <c r="A52" s="217" t="s">
        <v>536</v>
      </c>
    </row>
    <row r="53" spans="1:11" x14ac:dyDescent="0.2">
      <c r="A53" s="242" t="s">
        <v>216</v>
      </c>
    </row>
    <row r="54" spans="1:11" x14ac:dyDescent="0.2">
      <c r="A54" s="442" t="s">
        <v>754</v>
      </c>
    </row>
    <row r="55" spans="1:11" x14ac:dyDescent="0.2">
      <c r="A55" s="443" t="s">
        <v>736</v>
      </c>
      <c r="B55" s="441"/>
      <c r="D55" s="444"/>
    </row>
    <row r="57" spans="1:11" ht="21" x14ac:dyDescent="0.25">
      <c r="A57" s="434" t="s">
        <v>753</v>
      </c>
    </row>
    <row r="58" spans="1:11" ht="13.5" thickBot="1" x14ac:dyDescent="0.25">
      <c r="J58" s="435" t="s">
        <v>81</v>
      </c>
    </row>
    <row r="59" spans="1:11" x14ac:dyDescent="0.2">
      <c r="A59" s="436" t="s">
        <v>734</v>
      </c>
      <c r="B59" s="480" t="s">
        <v>34</v>
      </c>
      <c r="C59" s="480" t="s">
        <v>458</v>
      </c>
      <c r="D59" s="480" t="s">
        <v>460</v>
      </c>
      <c r="E59" s="480" t="s">
        <v>97</v>
      </c>
      <c r="F59" s="480" t="s">
        <v>269</v>
      </c>
      <c r="G59" s="481">
        <v>300000</v>
      </c>
      <c r="H59" s="482" t="s">
        <v>285</v>
      </c>
      <c r="I59" s="482" t="s">
        <v>285</v>
      </c>
      <c r="J59" s="482" t="s">
        <v>61</v>
      </c>
    </row>
    <row r="60" spans="1:11" x14ac:dyDescent="0.2">
      <c r="A60" s="437" t="s">
        <v>153</v>
      </c>
      <c r="B60" s="483" t="s">
        <v>457</v>
      </c>
      <c r="C60" s="483" t="s">
        <v>35</v>
      </c>
      <c r="D60" s="483" t="s">
        <v>35</v>
      </c>
      <c r="E60" s="483" t="s">
        <v>35</v>
      </c>
      <c r="F60" s="483" t="s">
        <v>35</v>
      </c>
      <c r="G60" s="483" t="s">
        <v>36</v>
      </c>
      <c r="H60" s="484" t="s">
        <v>283</v>
      </c>
      <c r="I60" s="484" t="s">
        <v>284</v>
      </c>
      <c r="J60" s="484" t="s">
        <v>106</v>
      </c>
    </row>
    <row r="61" spans="1:11" ht="13.5" thickBot="1" x14ac:dyDescent="0.25">
      <c r="A61" s="438" t="s">
        <v>65</v>
      </c>
      <c r="B61" s="485" t="s">
        <v>36</v>
      </c>
      <c r="C61" s="485" t="s">
        <v>459</v>
      </c>
      <c r="D61" s="485" t="s">
        <v>99</v>
      </c>
      <c r="E61" s="485" t="s">
        <v>100</v>
      </c>
      <c r="F61" s="485" t="s">
        <v>270</v>
      </c>
      <c r="G61" s="485" t="s">
        <v>101</v>
      </c>
      <c r="H61" s="486" t="s">
        <v>100</v>
      </c>
      <c r="I61" s="486" t="s">
        <v>101</v>
      </c>
      <c r="J61" s="486" t="s">
        <v>267</v>
      </c>
    </row>
    <row r="62" spans="1:11" x14ac:dyDescent="0.2">
      <c r="A62" s="445" t="s">
        <v>154</v>
      </c>
      <c r="B62" s="423"/>
      <c r="C62" s="423"/>
      <c r="D62" s="423"/>
      <c r="E62" s="423"/>
      <c r="F62" s="423"/>
      <c r="G62" s="423"/>
      <c r="H62" s="423"/>
      <c r="I62" s="423"/>
      <c r="J62" s="423"/>
    </row>
    <row r="63" spans="1:11" ht="15" x14ac:dyDescent="0.25">
      <c r="A63" s="446" t="s">
        <v>115</v>
      </c>
      <c r="B63" s="424" t="s">
        <v>84</v>
      </c>
      <c r="C63" s="424">
        <f t="shared" ref="C63:D63" si="0">C7/C$7</f>
        <v>1</v>
      </c>
      <c r="D63" s="424">
        <f t="shared" si="0"/>
        <v>1</v>
      </c>
      <c r="E63" s="424">
        <f t="shared" ref="E63:J68" si="1">E7/E$7</f>
        <v>1</v>
      </c>
      <c r="F63" s="424">
        <f t="shared" si="1"/>
        <v>1</v>
      </c>
      <c r="G63" s="424">
        <f t="shared" si="1"/>
        <v>1</v>
      </c>
      <c r="H63" s="447">
        <f t="shared" si="1"/>
        <v>1</v>
      </c>
      <c r="I63" s="447">
        <f t="shared" si="1"/>
        <v>1</v>
      </c>
      <c r="J63" s="447">
        <f t="shared" si="1"/>
        <v>1</v>
      </c>
    </row>
    <row r="64" spans="1:11" ht="14.25" x14ac:dyDescent="0.2">
      <c r="A64" s="448" t="s">
        <v>116</v>
      </c>
      <c r="B64" s="425" t="s">
        <v>84</v>
      </c>
      <c r="C64" s="425">
        <f t="shared" ref="C64:D64" si="2">C8/C$7</f>
        <v>0.24578168339816625</v>
      </c>
      <c r="D64" s="425">
        <f t="shared" si="2"/>
        <v>0.22813663670441695</v>
      </c>
      <c r="E64" s="425">
        <f t="shared" si="1"/>
        <v>0.27526984475375549</v>
      </c>
      <c r="F64" s="425">
        <f t="shared" si="1"/>
        <v>0.28765260374257345</v>
      </c>
      <c r="G64" s="425">
        <f t="shared" si="1"/>
        <v>0.29845520596568215</v>
      </c>
      <c r="H64" s="440">
        <f t="shared" si="1"/>
        <v>0.26994507678433821</v>
      </c>
      <c r="I64" s="440">
        <f t="shared" si="1"/>
        <v>0.28863117131237087</v>
      </c>
      <c r="J64" s="440">
        <f t="shared" si="1"/>
        <v>0.28141031097144648</v>
      </c>
      <c r="K64" s="449"/>
    </row>
    <row r="65" spans="1:10" ht="14.25" x14ac:dyDescent="0.2">
      <c r="A65" s="450" t="s">
        <v>117</v>
      </c>
      <c r="B65" s="426" t="s">
        <v>84</v>
      </c>
      <c r="C65" s="426">
        <f t="shared" ref="C65:D65" si="3">C9/C$7</f>
        <v>0.44680419419647388</v>
      </c>
      <c r="D65" s="426">
        <f t="shared" si="3"/>
        <v>0.48722070132597323</v>
      </c>
      <c r="E65" s="426">
        <f t="shared" si="1"/>
        <v>0.40780865405477984</v>
      </c>
      <c r="F65" s="426">
        <f t="shared" si="1"/>
        <v>0.38074523174367414</v>
      </c>
      <c r="G65" s="426">
        <f t="shared" si="1"/>
        <v>0.34624330951824372</v>
      </c>
      <c r="H65" s="451">
        <f t="shared" si="1"/>
        <v>0.41665788689169703</v>
      </c>
      <c r="I65" s="451">
        <f t="shared" si="1"/>
        <v>0.37761983089227047</v>
      </c>
      <c r="J65" s="451">
        <f t="shared" si="1"/>
        <v>0.39270529189805525</v>
      </c>
    </row>
    <row r="66" spans="1:10" ht="14.25" x14ac:dyDescent="0.2">
      <c r="A66" s="448" t="s">
        <v>118</v>
      </c>
      <c r="B66" s="425" t="s">
        <v>84</v>
      </c>
      <c r="C66" s="425">
        <f t="shared" ref="C66:D66" si="4">C10/C$7</f>
        <v>1.5552310356665119E-2</v>
      </c>
      <c r="D66" s="425">
        <f t="shared" si="4"/>
        <v>1.4059298391033379E-2</v>
      </c>
      <c r="E66" s="425">
        <f t="shared" si="1"/>
        <v>1.2593933377564603E-2</v>
      </c>
      <c r="F66" s="425">
        <f t="shared" si="1"/>
        <v>1.9590204516268299E-2</v>
      </c>
      <c r="G66" s="425">
        <f t="shared" si="1"/>
        <v>2.8442449160380832E-2</v>
      </c>
      <c r="H66" s="440">
        <f t="shared" si="1"/>
        <v>1.2782816548194728E-2</v>
      </c>
      <c r="I66" s="440">
        <f t="shared" si="1"/>
        <v>2.0392096444688167E-2</v>
      </c>
      <c r="J66" s="440">
        <f t="shared" si="1"/>
        <v>1.7451645333025741E-2</v>
      </c>
    </row>
    <row r="67" spans="1:10" ht="14.25" x14ac:dyDescent="0.2">
      <c r="A67" s="450" t="s">
        <v>119</v>
      </c>
      <c r="B67" s="426" t="s">
        <v>84</v>
      </c>
      <c r="C67" s="426">
        <f t="shared" ref="C67:D67" si="5">C11/C$7</f>
        <v>0.24163267163483498</v>
      </c>
      <c r="D67" s="426">
        <f t="shared" si="5"/>
        <v>0.22760749158160881</v>
      </c>
      <c r="E67" s="426">
        <f t="shared" si="1"/>
        <v>0.24668116300381238</v>
      </c>
      <c r="F67" s="426">
        <f t="shared" si="1"/>
        <v>0.25671628711506789</v>
      </c>
      <c r="G67" s="426">
        <f t="shared" si="1"/>
        <v>0.29154516922342111</v>
      </c>
      <c r="H67" s="451">
        <f t="shared" si="1"/>
        <v>0.24460505442592162</v>
      </c>
      <c r="I67" s="451">
        <f t="shared" si="1"/>
        <v>0.25987130604658271</v>
      </c>
      <c r="J67" s="451">
        <f t="shared" si="1"/>
        <v>0.25397197428858315</v>
      </c>
    </row>
    <row r="68" spans="1:10" ht="14.25" x14ac:dyDescent="0.2">
      <c r="A68" s="452" t="s">
        <v>120</v>
      </c>
      <c r="B68" s="427" t="s">
        <v>84</v>
      </c>
      <c r="C68" s="427">
        <f t="shared" ref="C68:D68" si="6">C12/C$7</f>
        <v>5.0229140413859744E-2</v>
      </c>
      <c r="D68" s="427">
        <f t="shared" si="6"/>
        <v>4.2975871996967736E-2</v>
      </c>
      <c r="E68" s="427">
        <f t="shared" si="1"/>
        <v>5.764640481008769E-2</v>
      </c>
      <c r="F68" s="427">
        <f t="shared" si="1"/>
        <v>5.5295672882416345E-2</v>
      </c>
      <c r="G68" s="427">
        <f t="shared" si="1"/>
        <v>3.5313866132272095E-2</v>
      </c>
      <c r="H68" s="453">
        <f t="shared" si="1"/>
        <v>5.6009165349848435E-2</v>
      </c>
      <c r="I68" s="453">
        <f t="shared" si="1"/>
        <v>5.3485595304087884E-2</v>
      </c>
      <c r="J68" s="453">
        <f t="shared" si="1"/>
        <v>5.4460777508889439E-2</v>
      </c>
    </row>
    <row r="69" spans="1:10" ht="15" x14ac:dyDescent="0.25">
      <c r="A69" s="454" t="s">
        <v>121</v>
      </c>
      <c r="B69" s="428" t="s">
        <v>84</v>
      </c>
      <c r="C69" s="428">
        <f t="shared" ref="C69:D69" si="7">C13/C$13</f>
        <v>1</v>
      </c>
      <c r="D69" s="428">
        <f t="shared" si="7"/>
        <v>1</v>
      </c>
      <c r="E69" s="428">
        <f t="shared" ref="E69:J71" si="8">E13/E$13</f>
        <v>1</v>
      </c>
      <c r="F69" s="428">
        <f t="shared" si="8"/>
        <v>1</v>
      </c>
      <c r="G69" s="428">
        <f t="shared" si="8"/>
        <v>1</v>
      </c>
      <c r="H69" s="455">
        <f t="shared" si="8"/>
        <v>1</v>
      </c>
      <c r="I69" s="455">
        <f t="shared" si="8"/>
        <v>1</v>
      </c>
      <c r="J69" s="455">
        <f t="shared" si="8"/>
        <v>1</v>
      </c>
    </row>
    <row r="70" spans="1:10" ht="14.25" x14ac:dyDescent="0.2">
      <c r="A70" s="448" t="s">
        <v>63</v>
      </c>
      <c r="B70" s="425" t="s">
        <v>84</v>
      </c>
      <c r="C70" s="425">
        <f t="shared" ref="C70:D70" si="9">C14/C$13</f>
        <v>0.70399485038674015</v>
      </c>
      <c r="D70" s="425">
        <f t="shared" si="9"/>
        <v>0.5692441189793902</v>
      </c>
      <c r="E70" s="425">
        <f t="shared" si="8"/>
        <v>0.55937558547310706</v>
      </c>
      <c r="F70" s="425">
        <f t="shared" si="8"/>
        <v>0.58344109242560616</v>
      </c>
      <c r="G70" s="425">
        <f t="shared" si="8"/>
        <v>0.50899196337640618</v>
      </c>
      <c r="H70" s="440">
        <f t="shared" si="8"/>
        <v>0.56200865642725062</v>
      </c>
      <c r="I70" s="440">
        <f t="shared" si="8"/>
        <v>0.57628487848438115</v>
      </c>
      <c r="J70" s="440">
        <f t="shared" si="8"/>
        <v>0.57081985136538194</v>
      </c>
    </row>
    <row r="71" spans="1:10" ht="14.25" x14ac:dyDescent="0.2">
      <c r="A71" s="450" t="s">
        <v>122</v>
      </c>
      <c r="B71" s="426" t="s">
        <v>84</v>
      </c>
      <c r="C71" s="426">
        <f t="shared" ref="C71:D71" si="10">C15/C$13</f>
        <v>0.32274268386934751</v>
      </c>
      <c r="D71" s="426">
        <f t="shared" si="10"/>
        <v>0.220816180093418</v>
      </c>
      <c r="E71" s="426">
        <f t="shared" si="8"/>
        <v>0.14509872934480003</v>
      </c>
      <c r="F71" s="426">
        <f t="shared" si="8"/>
        <v>0.12356842177525867</v>
      </c>
      <c r="G71" s="426">
        <f t="shared" si="8"/>
        <v>1.7161878084872392E-2</v>
      </c>
      <c r="H71" s="451">
        <f t="shared" si="8"/>
        <v>0.15469313011309974</v>
      </c>
      <c r="I71" s="451">
        <f t="shared" si="8"/>
        <v>0.11334039088867194</v>
      </c>
      <c r="J71" s="451">
        <f t="shared" si="8"/>
        <v>0.12917047817661259</v>
      </c>
    </row>
    <row r="72" spans="1:10" ht="14.25" x14ac:dyDescent="0.2">
      <c r="A72" s="582" t="s">
        <v>123</v>
      </c>
      <c r="B72" s="583" t="s">
        <v>84</v>
      </c>
      <c r="C72" s="583">
        <f t="shared" ref="C72:D72" si="11">C16/C$13</f>
        <v>0.38125216651739263</v>
      </c>
      <c r="D72" s="583">
        <f t="shared" si="11"/>
        <v>0.34842143999514974</v>
      </c>
      <c r="E72" s="583">
        <f t="shared" ref="E72:J79" si="12">E16/E$13</f>
        <v>0.41414415988715125</v>
      </c>
      <c r="F72" s="583">
        <f t="shared" si="12"/>
        <v>0.45986341982845869</v>
      </c>
      <c r="G72" s="583">
        <f t="shared" si="12"/>
        <v>0.49183008529153377</v>
      </c>
      <c r="H72" s="584">
        <f t="shared" si="12"/>
        <v>0.40719696125178872</v>
      </c>
      <c r="I72" s="584">
        <f t="shared" si="12"/>
        <v>0.46293612598315598</v>
      </c>
      <c r="J72" s="584">
        <f t="shared" si="12"/>
        <v>0.44159882500616954</v>
      </c>
    </row>
    <row r="73" spans="1:10" ht="14.25" x14ac:dyDescent="0.2">
      <c r="A73" s="585" t="s">
        <v>124</v>
      </c>
      <c r="B73" s="586" t="s">
        <v>84</v>
      </c>
      <c r="C73" s="586">
        <f t="shared" ref="C73:D73" si="13">C17/C$13</f>
        <v>0.13162455139912452</v>
      </c>
      <c r="D73" s="586">
        <f t="shared" si="13"/>
        <v>0.18717928864296524</v>
      </c>
      <c r="E73" s="586">
        <f t="shared" si="12"/>
        <v>0.23356917339016037</v>
      </c>
      <c r="F73" s="586">
        <f t="shared" si="12"/>
        <v>0.25619634250901613</v>
      </c>
      <c r="G73" s="586">
        <f t="shared" si="12"/>
        <v>0.35122320456056133</v>
      </c>
      <c r="H73" s="587">
        <f t="shared" si="12"/>
        <v>0.22776941875788106</v>
      </c>
      <c r="I73" s="587">
        <f t="shared" si="12"/>
        <v>0.26533053338121187</v>
      </c>
      <c r="J73" s="587">
        <f t="shared" si="12"/>
        <v>0.25095190371190007</v>
      </c>
    </row>
    <row r="74" spans="1:10" ht="14.25" x14ac:dyDescent="0.2">
      <c r="A74" s="582" t="s">
        <v>125</v>
      </c>
      <c r="B74" s="583" t="s">
        <v>84</v>
      </c>
      <c r="C74" s="583">
        <f t="shared" ref="C74:D74" si="14">C18/C$13</f>
        <v>9.4600490696919726E-2</v>
      </c>
      <c r="D74" s="583">
        <f t="shared" si="14"/>
        <v>0.13079242745033967</v>
      </c>
      <c r="E74" s="583">
        <f t="shared" si="12"/>
        <v>0.15124054647556279</v>
      </c>
      <c r="F74" s="583">
        <f t="shared" si="12"/>
        <v>0.16843572710239099</v>
      </c>
      <c r="G74" s="583">
        <f t="shared" si="12"/>
        <v>0.24226976074033166</v>
      </c>
      <c r="H74" s="584">
        <f t="shared" si="12"/>
        <v>0.14855086024867575</v>
      </c>
      <c r="I74" s="584">
        <f t="shared" si="12"/>
        <v>0.17553281672055862</v>
      </c>
      <c r="J74" s="584">
        <f t="shared" si="12"/>
        <v>0.16520395497741658</v>
      </c>
    </row>
    <row r="75" spans="1:10" ht="14.25" x14ac:dyDescent="0.2">
      <c r="A75" s="585" t="s">
        <v>126</v>
      </c>
      <c r="B75" s="586" t="s">
        <v>84</v>
      </c>
      <c r="C75" s="586">
        <f t="shared" ref="C75:D75" si="15">C19/C$13</f>
        <v>2.8049133996747625E-3</v>
      </c>
      <c r="D75" s="586">
        <f t="shared" si="15"/>
        <v>3.3266318306224875E-3</v>
      </c>
      <c r="E75" s="586">
        <f t="shared" si="12"/>
        <v>2.3052410055378753E-3</v>
      </c>
      <c r="F75" s="586">
        <f t="shared" si="12"/>
        <v>3.3760185623176822E-3</v>
      </c>
      <c r="G75" s="586" t="s">
        <v>84</v>
      </c>
      <c r="H75" s="587">
        <f t="shared" si="12"/>
        <v>2.4130758999223196E-3</v>
      </c>
      <c r="I75" s="587">
        <f t="shared" si="12"/>
        <v>3.3822857883084958E-3</v>
      </c>
      <c r="J75" s="587">
        <f t="shared" si="12"/>
        <v>3.0112661794206479E-3</v>
      </c>
    </row>
    <row r="76" spans="1:10" ht="14.25" x14ac:dyDescent="0.2">
      <c r="A76" s="676" t="s">
        <v>469</v>
      </c>
      <c r="B76" s="583" t="s">
        <v>84</v>
      </c>
      <c r="C76" s="583">
        <f t="shared" ref="C76:D76" si="16">C20/C$13</f>
        <v>3.421914730253002E-2</v>
      </c>
      <c r="D76" s="583">
        <f t="shared" si="16"/>
        <v>5.3060229362003081E-2</v>
      </c>
      <c r="E76" s="583">
        <f t="shared" si="12"/>
        <v>8.0023385909059705E-2</v>
      </c>
      <c r="F76" s="583">
        <f t="shared" si="12"/>
        <v>8.4384596844307477E-2</v>
      </c>
      <c r="G76" s="583">
        <f t="shared" si="12"/>
        <v>0.10551222464758894</v>
      </c>
      <c r="H76" s="584">
        <f t="shared" si="12"/>
        <v>7.6805482609282993E-2</v>
      </c>
      <c r="I76" s="584">
        <f t="shared" si="12"/>
        <v>8.6415430872344753E-2</v>
      </c>
      <c r="J76" s="584">
        <f t="shared" si="12"/>
        <v>8.2736682555062835E-2</v>
      </c>
    </row>
    <row r="77" spans="1:10" ht="14.25" x14ac:dyDescent="0.2">
      <c r="A77" s="585" t="s">
        <v>127</v>
      </c>
      <c r="B77" s="586" t="s">
        <v>84</v>
      </c>
      <c r="C77" s="586">
        <f t="shared" ref="C77:D77" si="17">C21/C$13</f>
        <v>7.2799442800429312E-2</v>
      </c>
      <c r="D77" s="586">
        <f t="shared" si="17"/>
        <v>7.6804231799957684E-2</v>
      </c>
      <c r="E77" s="586">
        <f t="shared" si="12"/>
        <v>6.7845205601960473E-2</v>
      </c>
      <c r="F77" s="586">
        <f t="shared" si="12"/>
        <v>4.5148568091949864E-2</v>
      </c>
      <c r="G77" s="586">
        <f t="shared" si="12"/>
        <v>2.8421989859512903E-2</v>
      </c>
      <c r="H77" s="587">
        <f t="shared" si="12"/>
        <v>6.8797572584646499E-2</v>
      </c>
      <c r="I77" s="587">
        <f t="shared" si="12"/>
        <v>4.3540772623223138E-2</v>
      </c>
      <c r="J77" s="587">
        <f t="shared" si="12"/>
        <v>5.3209233661161086E-2</v>
      </c>
    </row>
    <row r="78" spans="1:10" ht="14.25" x14ac:dyDescent="0.2">
      <c r="A78" s="582" t="s">
        <v>128</v>
      </c>
      <c r="B78" s="583" t="s">
        <v>84</v>
      </c>
      <c r="C78" s="583">
        <f t="shared" ref="C78:D78" si="18">C22/C$13</f>
        <v>6.616984044516884E-2</v>
      </c>
      <c r="D78" s="583">
        <f t="shared" si="18"/>
        <v>0.15217959522561031</v>
      </c>
      <c r="E78" s="583">
        <f t="shared" si="12"/>
        <v>9.8735988017014484E-2</v>
      </c>
      <c r="F78" s="583">
        <f t="shared" si="12"/>
        <v>9.4080749200744843E-2</v>
      </c>
      <c r="G78" s="583">
        <f t="shared" si="12"/>
        <v>9.0429836131216829E-2</v>
      </c>
      <c r="H78" s="584">
        <f t="shared" si="12"/>
        <v>0.10371009471594679</v>
      </c>
      <c r="I78" s="584">
        <f t="shared" si="12"/>
        <v>9.37298154109205E-2</v>
      </c>
      <c r="J78" s="584">
        <f t="shared" si="12"/>
        <v>9.7550328767947822E-2</v>
      </c>
    </row>
    <row r="79" spans="1:10" ht="14.25" x14ac:dyDescent="0.2">
      <c r="A79" s="588" t="s">
        <v>129</v>
      </c>
      <c r="B79" s="589" t="s">
        <v>84</v>
      </c>
      <c r="C79" s="589">
        <f t="shared" ref="C79:D79" si="19">C23/C$13</f>
        <v>2.541131496853722E-2</v>
      </c>
      <c r="D79" s="589">
        <f t="shared" si="19"/>
        <v>1.4592765352076559E-2</v>
      </c>
      <c r="E79" s="589">
        <f t="shared" si="12"/>
        <v>4.0474047517757739E-2</v>
      </c>
      <c r="F79" s="589">
        <f t="shared" si="12"/>
        <v>2.1133247772683057E-2</v>
      </c>
      <c r="G79" s="589">
        <f t="shared" si="12"/>
        <v>2.093300607230273E-2</v>
      </c>
      <c r="H79" s="590">
        <f t="shared" si="12"/>
        <v>3.7714257514275012E-2</v>
      </c>
      <c r="I79" s="590">
        <f t="shared" si="12"/>
        <v>2.1114000100263288E-2</v>
      </c>
      <c r="J79" s="590">
        <f t="shared" si="12"/>
        <v>2.7468682493609044E-2</v>
      </c>
    </row>
    <row r="80" spans="1:10" ht="15" x14ac:dyDescent="0.25">
      <c r="A80" s="456" t="s">
        <v>155</v>
      </c>
      <c r="B80" s="429"/>
      <c r="C80" s="429"/>
      <c r="D80" s="429"/>
      <c r="E80" s="429"/>
      <c r="F80" s="429"/>
      <c r="G80" s="429"/>
      <c r="H80" s="457"/>
      <c r="I80" s="457"/>
      <c r="J80" s="457"/>
    </row>
    <row r="81" spans="1:10" ht="15" x14ac:dyDescent="0.25">
      <c r="A81" s="458" t="s">
        <v>132</v>
      </c>
      <c r="B81" s="430" t="s">
        <v>84</v>
      </c>
      <c r="C81" s="430">
        <f t="shared" ref="C81:D81" si="20">C26/C$26</f>
        <v>1</v>
      </c>
      <c r="D81" s="430">
        <f t="shared" si="20"/>
        <v>1</v>
      </c>
      <c r="E81" s="430">
        <f t="shared" ref="E81:J84" si="21">E26/E$26</f>
        <v>1</v>
      </c>
      <c r="F81" s="430">
        <f t="shared" si="21"/>
        <v>1</v>
      </c>
      <c r="G81" s="430">
        <f t="shared" si="21"/>
        <v>1</v>
      </c>
      <c r="H81" s="459">
        <f t="shared" si="21"/>
        <v>1</v>
      </c>
      <c r="I81" s="459">
        <f t="shared" si="21"/>
        <v>1</v>
      </c>
      <c r="J81" s="459">
        <f t="shared" si="21"/>
        <v>1</v>
      </c>
    </row>
    <row r="82" spans="1:10" ht="14.25" x14ac:dyDescent="0.2">
      <c r="A82" s="460" t="s">
        <v>133</v>
      </c>
      <c r="B82" s="431" t="s">
        <v>84</v>
      </c>
      <c r="C82" s="431">
        <f t="shared" ref="C82:D82" si="22">C27/C$26</f>
        <v>0.93838920469313258</v>
      </c>
      <c r="D82" s="431">
        <f t="shared" si="22"/>
        <v>0.84779872241611942</v>
      </c>
      <c r="E82" s="431">
        <f t="shared" si="21"/>
        <v>0.6682133490719222</v>
      </c>
      <c r="F82" s="431">
        <f t="shared" si="21"/>
        <v>0.64338465440003068</v>
      </c>
      <c r="G82" s="431">
        <f t="shared" si="21"/>
        <v>0.75844200769951864</v>
      </c>
      <c r="H82" s="461">
        <f t="shared" si="21"/>
        <v>0.68499437110147554</v>
      </c>
      <c r="I82" s="461">
        <f t="shared" si="21"/>
        <v>0.65497220382325927</v>
      </c>
      <c r="J82" s="461">
        <f t="shared" si="21"/>
        <v>0.66560196799741356</v>
      </c>
    </row>
    <row r="83" spans="1:10" ht="14.25" x14ac:dyDescent="0.2">
      <c r="A83" s="448" t="s">
        <v>134</v>
      </c>
      <c r="B83" s="425" t="s">
        <v>84</v>
      </c>
      <c r="C83" s="425">
        <f t="shared" ref="C83:D83" si="23">C28/C$26</f>
        <v>2.0790503175002514E-2</v>
      </c>
      <c r="D83" s="425">
        <f t="shared" si="23"/>
        <v>0.10023443985646328</v>
      </c>
      <c r="E83" s="425">
        <f t="shared" si="21"/>
        <v>0.19058643193555072</v>
      </c>
      <c r="F83" s="425">
        <f t="shared" si="21"/>
        <v>0.25346796065897537</v>
      </c>
      <c r="G83" s="425">
        <f t="shared" si="21"/>
        <v>0.13931086145456281</v>
      </c>
      <c r="H83" s="440">
        <f t="shared" si="21"/>
        <v>0.18158699008310145</v>
      </c>
      <c r="I83" s="440">
        <f t="shared" si="21"/>
        <v>0.24197107679097637</v>
      </c>
      <c r="J83" s="440">
        <f t="shared" si="21"/>
        <v>0.22059125448740352</v>
      </c>
    </row>
    <row r="84" spans="1:10" ht="14.25" x14ac:dyDescent="0.2">
      <c r="A84" s="462" t="s">
        <v>135</v>
      </c>
      <c r="B84" s="432" t="s">
        <v>84</v>
      </c>
      <c r="C84" s="432">
        <f t="shared" ref="C84:D84" si="24">C29/C$26</f>
        <v>4.0820292131864916E-2</v>
      </c>
      <c r="D84" s="432">
        <f t="shared" si="24"/>
        <v>5.196683772741742E-2</v>
      </c>
      <c r="E84" s="432">
        <f t="shared" si="21"/>
        <v>0.14120021899252699</v>
      </c>
      <c r="F84" s="432">
        <f t="shared" si="21"/>
        <v>0.10314738494099392</v>
      </c>
      <c r="G84" s="432">
        <f t="shared" si="21"/>
        <v>0.10224713084591842</v>
      </c>
      <c r="H84" s="463">
        <f t="shared" si="21"/>
        <v>0.1334186388154231</v>
      </c>
      <c r="I84" s="463">
        <f t="shared" si="21"/>
        <v>0.10305671938576427</v>
      </c>
      <c r="J84" s="463">
        <f t="shared" si="21"/>
        <v>0.11380677751518274</v>
      </c>
    </row>
    <row r="85" spans="1:10" ht="15" x14ac:dyDescent="0.25">
      <c r="A85" s="458" t="s">
        <v>136</v>
      </c>
      <c r="B85" s="430" t="s">
        <v>84</v>
      </c>
      <c r="C85" s="430">
        <f t="shared" ref="C85:D85" si="25">C30/C$30</f>
        <v>1</v>
      </c>
      <c r="D85" s="430">
        <f t="shared" si="25"/>
        <v>1</v>
      </c>
      <c r="E85" s="430">
        <f t="shared" ref="E85:J88" si="26">E30/E$30</f>
        <v>1</v>
      </c>
      <c r="F85" s="430">
        <f t="shared" si="26"/>
        <v>1</v>
      </c>
      <c r="G85" s="430">
        <f t="shared" si="26"/>
        <v>1</v>
      </c>
      <c r="H85" s="459">
        <f t="shared" si="26"/>
        <v>1</v>
      </c>
      <c r="I85" s="459">
        <f t="shared" si="26"/>
        <v>1</v>
      </c>
      <c r="J85" s="459">
        <f t="shared" si="26"/>
        <v>1</v>
      </c>
    </row>
    <row r="86" spans="1:10" ht="14.25" x14ac:dyDescent="0.2">
      <c r="A86" s="460" t="s">
        <v>137</v>
      </c>
      <c r="B86" s="431" t="s">
        <v>84</v>
      </c>
      <c r="C86" s="431">
        <f t="shared" ref="C86:D86" si="27">C31/C$30</f>
        <v>0.24106934444291045</v>
      </c>
      <c r="D86" s="431">
        <f t="shared" si="27"/>
        <v>0.24455438036083851</v>
      </c>
      <c r="E86" s="431">
        <f t="shared" si="26"/>
        <v>0.23106821922740098</v>
      </c>
      <c r="F86" s="431">
        <f t="shared" si="26"/>
        <v>0.20220238497673959</v>
      </c>
      <c r="G86" s="431">
        <f t="shared" si="26"/>
        <v>0.27529097346551507</v>
      </c>
      <c r="H86" s="461">
        <f t="shared" si="26"/>
        <v>0.23234670618870887</v>
      </c>
      <c r="I86" s="461">
        <f t="shared" si="26"/>
        <v>0.20872620457122343</v>
      </c>
      <c r="J86" s="461">
        <f t="shared" si="26"/>
        <v>0.21687964297534787</v>
      </c>
    </row>
    <row r="87" spans="1:10" ht="14.25" x14ac:dyDescent="0.2">
      <c r="A87" s="448" t="s">
        <v>138</v>
      </c>
      <c r="B87" s="425" t="s">
        <v>84</v>
      </c>
      <c r="C87" s="425">
        <f t="shared" ref="C87:D87" si="28">C32/C$30</f>
        <v>0.6401825607285393</v>
      </c>
      <c r="D87" s="425">
        <f t="shared" si="28"/>
        <v>0.62512575130640657</v>
      </c>
      <c r="E87" s="425">
        <f t="shared" si="26"/>
        <v>0.47395140863185298</v>
      </c>
      <c r="F87" s="425">
        <f t="shared" si="26"/>
        <v>0.52665321977458035</v>
      </c>
      <c r="G87" s="425">
        <f t="shared" si="26"/>
        <v>0.31872816204615217</v>
      </c>
      <c r="H87" s="440">
        <f t="shared" si="26"/>
        <v>0.4894252773724625</v>
      </c>
      <c r="I87" s="440">
        <f t="shared" si="26"/>
        <v>0.50809402204152776</v>
      </c>
      <c r="J87" s="440">
        <f t="shared" si="26"/>
        <v>0.50164985492744452</v>
      </c>
    </row>
    <row r="88" spans="1:10" ht="14.25" x14ac:dyDescent="0.2">
      <c r="A88" s="464" t="s">
        <v>139</v>
      </c>
      <c r="B88" s="433" t="s">
        <v>84</v>
      </c>
      <c r="C88" s="433">
        <f t="shared" ref="C88:D88" si="29">C33/C$30</f>
        <v>0.11874809482855019</v>
      </c>
      <c r="D88" s="433">
        <f t="shared" si="29"/>
        <v>0.130319868332755</v>
      </c>
      <c r="E88" s="433">
        <f t="shared" si="26"/>
        <v>0.29498037214074596</v>
      </c>
      <c r="F88" s="433">
        <f t="shared" si="26"/>
        <v>0.27114439524868</v>
      </c>
      <c r="G88" s="433">
        <f t="shared" si="26"/>
        <v>0.40598086448833282</v>
      </c>
      <c r="H88" s="465">
        <f t="shared" si="26"/>
        <v>0.27822801643882855</v>
      </c>
      <c r="I88" s="465">
        <f t="shared" si="26"/>
        <v>0.28317977338724887</v>
      </c>
      <c r="J88" s="465">
        <f t="shared" si="26"/>
        <v>0.28147050209720764</v>
      </c>
    </row>
    <row r="89" spans="1:10" ht="14.25" x14ac:dyDescent="0.2">
      <c r="A89" s="464" t="s">
        <v>536</v>
      </c>
      <c r="B89" s="653"/>
      <c r="C89" s="653"/>
      <c r="D89" s="653"/>
      <c r="E89" s="653"/>
      <c r="F89" s="653"/>
      <c r="G89" s="653"/>
      <c r="H89" s="654"/>
      <c r="I89" s="654"/>
      <c r="J89" s="654"/>
    </row>
    <row r="90" spans="1:10" customFormat="1" x14ac:dyDescent="0.2">
      <c r="A90" s="242" t="s">
        <v>216</v>
      </c>
      <c r="B90" s="196"/>
      <c r="C90" s="196"/>
      <c r="D90" s="211"/>
      <c r="E90" s="196"/>
      <c r="F90" s="196"/>
      <c r="G90" s="211"/>
      <c r="H90" s="196"/>
      <c r="I90" s="196"/>
      <c r="J90" s="196"/>
    </row>
    <row r="91" spans="1:10" x14ac:dyDescent="0.2">
      <c r="A91" s="442" t="s">
        <v>594</v>
      </c>
    </row>
    <row r="92" spans="1:10" x14ac:dyDescent="0.2">
      <c r="A92" s="443" t="s">
        <v>736</v>
      </c>
    </row>
    <row r="94" spans="1:10" ht="12.75" customHeight="1" x14ac:dyDescent="0.2">
      <c r="A94" s="731" t="s">
        <v>159</v>
      </c>
      <c r="B94" s="732"/>
      <c r="C94" s="732"/>
      <c r="D94" s="733"/>
      <c r="E94" s="733"/>
      <c r="F94" s="733"/>
      <c r="G94" s="733"/>
      <c r="H94" s="733"/>
      <c r="I94" s="733"/>
      <c r="J94" s="733"/>
    </row>
    <row r="95" spans="1:10" ht="39" customHeight="1" x14ac:dyDescent="0.2">
      <c r="A95" s="810" t="s">
        <v>160</v>
      </c>
      <c r="B95" s="810"/>
      <c r="C95" s="810"/>
      <c r="D95" s="810"/>
      <c r="E95" s="810"/>
      <c r="F95" s="810"/>
      <c r="G95" s="810"/>
      <c r="H95" s="810"/>
      <c r="I95" s="810"/>
      <c r="J95" s="810"/>
    </row>
    <row r="96" spans="1:10" ht="12.75" customHeight="1" x14ac:dyDescent="0.3">
      <c r="A96" s="467"/>
      <c r="B96" s="732"/>
      <c r="C96" s="732"/>
      <c r="D96" s="733"/>
      <c r="E96" s="733"/>
      <c r="F96" s="733"/>
      <c r="G96" s="733"/>
      <c r="H96" s="733"/>
      <c r="I96" s="733"/>
      <c r="J96" s="733"/>
    </row>
    <row r="97" spans="1:10" ht="24.75" customHeight="1" x14ac:dyDescent="0.2">
      <c r="A97" s="811" t="s">
        <v>566</v>
      </c>
      <c r="B97" s="811"/>
      <c r="C97" s="811"/>
      <c r="D97" s="811"/>
      <c r="E97" s="811"/>
      <c r="F97" s="811"/>
      <c r="G97" s="811"/>
      <c r="H97" s="811"/>
      <c r="I97" s="811"/>
      <c r="J97" s="811"/>
    </row>
    <row r="98" spans="1:10" ht="12.75" customHeight="1" x14ac:dyDescent="0.3">
      <c r="A98" s="467"/>
      <c r="B98" s="732"/>
      <c r="C98" s="732"/>
      <c r="D98" s="733"/>
      <c r="E98" s="733"/>
      <c r="F98" s="733"/>
      <c r="G98" s="733"/>
      <c r="H98" s="733"/>
      <c r="I98" s="733"/>
      <c r="J98" s="733"/>
    </row>
    <row r="99" spans="1:10" customFormat="1" ht="26.25" customHeight="1" x14ac:dyDescent="0.2">
      <c r="A99" s="812" t="s">
        <v>567</v>
      </c>
      <c r="B99" s="812"/>
      <c r="C99" s="812"/>
      <c r="D99" s="812"/>
      <c r="E99" s="812"/>
      <c r="F99" s="812"/>
      <c r="G99" s="812"/>
      <c r="H99" s="812"/>
      <c r="I99" s="812"/>
      <c r="J99" s="812"/>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2" t="s">
        <v>568</v>
      </c>
      <c r="B101" s="812"/>
      <c r="C101" s="812"/>
      <c r="D101" s="812"/>
      <c r="E101" s="812"/>
      <c r="F101" s="812"/>
      <c r="G101" s="812"/>
      <c r="H101" s="812"/>
      <c r="I101" s="812"/>
      <c r="J101" s="812"/>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2" t="s">
        <v>569</v>
      </c>
      <c r="B103" s="812"/>
      <c r="C103" s="812"/>
      <c r="D103" s="812"/>
      <c r="E103" s="812"/>
      <c r="F103" s="812"/>
      <c r="G103" s="812"/>
      <c r="H103" s="812"/>
      <c r="I103" s="812"/>
      <c r="J103" s="812"/>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2" t="s">
        <v>570</v>
      </c>
      <c r="B105" s="812"/>
      <c r="C105" s="812"/>
      <c r="D105" s="812"/>
      <c r="E105" s="812"/>
      <c r="F105" s="812"/>
      <c r="G105" s="812"/>
      <c r="H105" s="812"/>
      <c r="I105" s="812"/>
      <c r="J105" s="812"/>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2" t="s">
        <v>592</v>
      </c>
      <c r="B107" s="812"/>
      <c r="C107" s="812"/>
      <c r="D107" s="812"/>
      <c r="E107" s="812"/>
      <c r="F107" s="812"/>
      <c r="G107" s="812"/>
      <c r="H107" s="812"/>
      <c r="I107" s="812"/>
      <c r="J107" s="812"/>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2" t="s">
        <v>571</v>
      </c>
      <c r="B109" s="812"/>
      <c r="C109" s="812"/>
      <c r="D109" s="812"/>
      <c r="E109" s="812"/>
      <c r="F109" s="812"/>
      <c r="G109" s="812"/>
      <c r="H109" s="812"/>
      <c r="I109" s="812"/>
      <c r="J109" s="812"/>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2" t="s">
        <v>572</v>
      </c>
      <c r="B111" s="812"/>
      <c r="C111" s="812"/>
      <c r="D111" s="812"/>
      <c r="E111" s="812"/>
      <c r="F111" s="812"/>
      <c r="G111" s="812"/>
      <c r="H111" s="812"/>
      <c r="I111" s="812"/>
      <c r="J111" s="812"/>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2" t="s">
        <v>573</v>
      </c>
      <c r="B113" s="812"/>
      <c r="C113" s="812"/>
      <c r="D113" s="812"/>
      <c r="E113" s="812"/>
      <c r="F113" s="812"/>
      <c r="G113" s="812"/>
      <c r="H113" s="812"/>
      <c r="I113" s="812"/>
      <c r="J113" s="812"/>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2" t="s">
        <v>574</v>
      </c>
      <c r="B115" s="812"/>
      <c r="C115" s="812"/>
      <c r="D115" s="812"/>
      <c r="E115" s="812"/>
      <c r="F115" s="812"/>
      <c r="G115" s="812"/>
      <c r="H115" s="812"/>
      <c r="I115" s="812"/>
      <c r="J115" s="812"/>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2" t="s">
        <v>575</v>
      </c>
      <c r="B117" s="812"/>
      <c r="C117" s="812"/>
      <c r="D117" s="812"/>
      <c r="E117" s="812"/>
      <c r="F117" s="812"/>
      <c r="G117" s="812"/>
      <c r="H117" s="812"/>
      <c r="I117" s="812"/>
      <c r="J117" s="812"/>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2" t="s">
        <v>576</v>
      </c>
      <c r="B119" s="812"/>
      <c r="C119" s="812"/>
      <c r="D119" s="812"/>
      <c r="E119" s="812"/>
      <c r="F119" s="812"/>
      <c r="G119" s="812"/>
      <c r="H119" s="812"/>
      <c r="I119" s="812"/>
      <c r="J119" s="812"/>
    </row>
    <row r="120" spans="1:10" ht="12.75" customHeight="1" x14ac:dyDescent="0.2">
      <c r="A120" s="736"/>
      <c r="B120" s="732"/>
      <c r="C120" s="732"/>
      <c r="D120" s="733"/>
      <c r="E120" s="733"/>
      <c r="F120" s="733"/>
      <c r="G120" s="733"/>
      <c r="H120" s="733"/>
      <c r="I120" s="733"/>
      <c r="J120" s="733"/>
    </row>
    <row r="121" spans="1:10" ht="14.25" customHeight="1" x14ac:dyDescent="0.2">
      <c r="A121" s="809" t="s">
        <v>161</v>
      </c>
      <c r="B121" s="809"/>
      <c r="C121" s="809"/>
      <c r="D121" s="809"/>
      <c r="E121" s="809"/>
      <c r="F121" s="809"/>
      <c r="G121" s="809"/>
      <c r="H121" s="809"/>
      <c r="I121" s="809"/>
      <c r="J121" s="809"/>
    </row>
    <row r="122" spans="1:10" ht="12.75" customHeight="1" x14ac:dyDescent="0.2">
      <c r="A122" s="737" t="s">
        <v>162</v>
      </c>
      <c r="B122" s="732"/>
      <c r="C122" s="732"/>
      <c r="D122" s="733"/>
      <c r="E122" s="733"/>
      <c r="F122" s="733"/>
      <c r="G122" s="733"/>
      <c r="H122" s="733"/>
      <c r="I122" s="733"/>
      <c r="J122" s="733"/>
    </row>
    <row r="124" spans="1:10" customFormat="1" ht="24.75" customHeight="1" x14ac:dyDescent="0.2">
      <c r="A124" s="806" t="s">
        <v>563</v>
      </c>
      <c r="B124" s="806"/>
      <c r="C124" s="806"/>
      <c r="D124" s="806"/>
      <c r="E124" s="806"/>
      <c r="F124" s="806"/>
      <c r="G124" s="806"/>
      <c r="H124" s="806"/>
      <c r="I124" s="806"/>
      <c r="J124" s="806"/>
    </row>
    <row r="125" spans="1:10" customFormat="1" x14ac:dyDescent="0.2">
      <c r="H125" s="192"/>
      <c r="I125" s="192"/>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0" fitToHeight="2" orientation="landscape" useFirstPageNumber="1" r:id="rId1"/>
  <headerFooter>
    <oddHeader>&amp;RLes groupements à fiscalité propre en 2022</oddHeader>
    <oddFooter>&amp;LDirection Générale des Collectivités Locales / DESL&amp;C&amp;P&amp;RMise en ligne : janvier 2024</oddFooter>
    <evenHeader>&amp;RLes groupements à fiscalité propre en 2019</evenHeader>
    <evenFooter>&amp;LDirection Générale des Collectivités Locales / DESL&amp;C21&amp;RMise en ligne : mai 2021</evenFooter>
    <firstHeader>&amp;RLes groupements à fiscalité propre en 2019</firstHeader>
    <firstFooter>&amp;LDirection Générale des collectivités Locales / DESL&amp;C20&amp;RMise en ligne : mai 2021</firstFooter>
  </headerFooter>
  <rowBreaks count="2" manualBreakCount="2">
    <brk id="55" max="9" man="1"/>
    <brk id="92" max="9"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1"/>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2" ht="21" x14ac:dyDescent="0.25">
      <c r="A1" s="9" t="s">
        <v>755</v>
      </c>
    </row>
    <row r="2" spans="1:12" ht="13.5" thickBot="1" x14ac:dyDescent="0.25">
      <c r="A2" s="202"/>
      <c r="J2" s="19" t="s">
        <v>156</v>
      </c>
    </row>
    <row r="3" spans="1:12" x14ac:dyDescent="0.2">
      <c r="A3" s="17" t="s">
        <v>734</v>
      </c>
      <c r="B3" s="480" t="s">
        <v>34</v>
      </c>
      <c r="C3" s="480" t="s">
        <v>458</v>
      </c>
      <c r="D3" s="480" t="s">
        <v>460</v>
      </c>
      <c r="E3" s="480" t="s">
        <v>97</v>
      </c>
      <c r="F3" s="480" t="s">
        <v>269</v>
      </c>
      <c r="G3" s="481">
        <v>300000</v>
      </c>
      <c r="H3" s="482" t="s">
        <v>285</v>
      </c>
      <c r="I3" s="482" t="s">
        <v>285</v>
      </c>
      <c r="J3" s="482" t="s">
        <v>61</v>
      </c>
    </row>
    <row r="4" spans="1:12" x14ac:dyDescent="0.2">
      <c r="A4" s="16" t="s">
        <v>153</v>
      </c>
      <c r="B4" s="483" t="s">
        <v>457</v>
      </c>
      <c r="C4" s="483" t="s">
        <v>35</v>
      </c>
      <c r="D4" s="483" t="s">
        <v>35</v>
      </c>
      <c r="E4" s="483" t="s">
        <v>35</v>
      </c>
      <c r="F4" s="483" t="s">
        <v>35</v>
      </c>
      <c r="G4" s="483" t="s">
        <v>36</v>
      </c>
      <c r="H4" s="484" t="s">
        <v>283</v>
      </c>
      <c r="I4" s="484" t="s">
        <v>284</v>
      </c>
      <c r="J4" s="484" t="s">
        <v>106</v>
      </c>
    </row>
    <row r="5" spans="1:12" ht="13.5" thickBot="1" x14ac:dyDescent="0.25">
      <c r="A5" s="195" t="s">
        <v>65</v>
      </c>
      <c r="B5" s="485" t="s">
        <v>36</v>
      </c>
      <c r="C5" s="485" t="s">
        <v>459</v>
      </c>
      <c r="D5" s="485" t="s">
        <v>99</v>
      </c>
      <c r="E5" s="485" t="s">
        <v>100</v>
      </c>
      <c r="F5" s="485" t="s">
        <v>270</v>
      </c>
      <c r="G5" s="485" t="s">
        <v>101</v>
      </c>
      <c r="H5" s="486" t="s">
        <v>100</v>
      </c>
      <c r="I5" s="486" t="s">
        <v>101</v>
      </c>
      <c r="J5" s="486" t="s">
        <v>267</v>
      </c>
    </row>
    <row r="6" spans="1:12" x14ac:dyDescent="0.2">
      <c r="A6" s="201"/>
    </row>
    <row r="7" spans="1:12" ht="15" x14ac:dyDescent="0.25">
      <c r="A7" s="332" t="s">
        <v>115</v>
      </c>
      <c r="B7" s="468" t="s">
        <v>84</v>
      </c>
      <c r="C7" s="468">
        <v>764.18493974700004</v>
      </c>
      <c r="D7" s="468">
        <v>565.43055640499995</v>
      </c>
      <c r="E7" s="468">
        <v>428.11469262100002</v>
      </c>
      <c r="F7" s="468">
        <v>425.17120431299998</v>
      </c>
      <c r="G7" s="468">
        <v>329.52670745500001</v>
      </c>
      <c r="H7" s="469">
        <v>441.68586682799997</v>
      </c>
      <c r="I7" s="469">
        <v>414.27878146900002</v>
      </c>
      <c r="J7" s="469">
        <v>424.45656016999999</v>
      </c>
      <c r="L7" s="532"/>
    </row>
    <row r="8" spans="1:12" ht="14.25" x14ac:dyDescent="0.2">
      <c r="A8" s="333" t="s">
        <v>116</v>
      </c>
      <c r="B8" s="470" t="s">
        <v>84</v>
      </c>
      <c r="C8" s="470">
        <v>187.822660918</v>
      </c>
      <c r="D8" s="470">
        <v>128.995425428</v>
      </c>
      <c r="E8" s="470">
        <v>117.847064975</v>
      </c>
      <c r="F8" s="470">
        <v>122.301603957</v>
      </c>
      <c r="G8" s="470">
        <v>98.348961345000006</v>
      </c>
      <c r="H8" s="330">
        <v>119.230925235</v>
      </c>
      <c r="I8" s="330">
        <v>119.573769945</v>
      </c>
      <c r="J8" s="330">
        <v>119.446452591</v>
      </c>
    </row>
    <row r="9" spans="1:12" ht="14.25" x14ac:dyDescent="0.2">
      <c r="A9" s="334" t="s">
        <v>117</v>
      </c>
      <c r="B9" s="471" t="s">
        <v>84</v>
      </c>
      <c r="C9" s="471">
        <v>341.44103622099999</v>
      </c>
      <c r="D9" s="471">
        <v>275.48947224300002</v>
      </c>
      <c r="E9" s="471">
        <v>174.58887657899999</v>
      </c>
      <c r="F9" s="471">
        <v>161.88190871699999</v>
      </c>
      <c r="G9" s="471">
        <v>114.09641776399999</v>
      </c>
      <c r="H9" s="472">
        <v>184.031899942</v>
      </c>
      <c r="I9" s="472">
        <v>156.439883401</v>
      </c>
      <c r="J9" s="472">
        <v>166.68633736000001</v>
      </c>
    </row>
    <row r="10" spans="1:12" ht="14.25" x14ac:dyDescent="0.2">
      <c r="A10" s="333" t="s">
        <v>118</v>
      </c>
      <c r="B10" s="470" t="s">
        <v>84</v>
      </c>
      <c r="C10" s="470">
        <v>11.884841353000001</v>
      </c>
      <c r="D10" s="470">
        <v>7.9495569120000003</v>
      </c>
      <c r="E10" s="470">
        <v>5.3916479170000002</v>
      </c>
      <c r="F10" s="470">
        <v>8.3291908469999996</v>
      </c>
      <c r="G10" s="470">
        <v>9.3725466239999999</v>
      </c>
      <c r="H10" s="330">
        <v>5.6459894080000002</v>
      </c>
      <c r="I10" s="330">
        <v>8.4480128669999992</v>
      </c>
      <c r="J10" s="330">
        <v>7.4074653469999996</v>
      </c>
    </row>
    <row r="11" spans="1:12" ht="14.25" x14ac:dyDescent="0.2">
      <c r="A11" s="334" t="s">
        <v>119</v>
      </c>
      <c r="B11" s="471" t="s">
        <v>84</v>
      </c>
      <c r="C11" s="471">
        <v>184.65204861399999</v>
      </c>
      <c r="D11" s="471">
        <v>128.69623060699999</v>
      </c>
      <c r="E11" s="471">
        <v>105.607830275</v>
      </c>
      <c r="F11" s="471">
        <v>109.148372959</v>
      </c>
      <c r="G11" s="471">
        <v>96.071919688999998</v>
      </c>
      <c r="H11" s="472">
        <v>108.038595495</v>
      </c>
      <c r="I11" s="472">
        <v>107.65916800799999</v>
      </c>
      <c r="J11" s="472">
        <v>107.800070586</v>
      </c>
    </row>
    <row r="12" spans="1:12" ht="14.25" x14ac:dyDescent="0.2">
      <c r="A12" s="333" t="s">
        <v>120</v>
      </c>
      <c r="B12" s="470" t="s">
        <v>84</v>
      </c>
      <c r="C12" s="470">
        <v>38.384352641</v>
      </c>
      <c r="D12" s="470">
        <v>24.299871215</v>
      </c>
      <c r="E12" s="470">
        <v>24.679272875999999</v>
      </c>
      <c r="F12" s="470">
        <v>23.510127832999999</v>
      </c>
      <c r="G12" s="470">
        <v>11.636862034</v>
      </c>
      <c r="H12" s="330">
        <v>24.738456748000001</v>
      </c>
      <c r="I12" s="330">
        <v>22.157947248999999</v>
      </c>
      <c r="J12" s="330">
        <v>23.116234286000001</v>
      </c>
    </row>
    <row r="13" spans="1:12" ht="15" x14ac:dyDescent="0.25">
      <c r="A13" s="335" t="s">
        <v>121</v>
      </c>
      <c r="B13" s="473" t="s">
        <v>84</v>
      </c>
      <c r="C13" s="473">
        <v>920.37325402399995</v>
      </c>
      <c r="D13" s="473">
        <v>646.30839713700004</v>
      </c>
      <c r="E13" s="473">
        <v>521.23405552899999</v>
      </c>
      <c r="F13" s="473">
        <v>518.99010304299998</v>
      </c>
      <c r="G13" s="473">
        <v>429.436438254</v>
      </c>
      <c r="H13" s="474">
        <v>534.20999868599995</v>
      </c>
      <c r="I13" s="474">
        <v>508.79133138200001</v>
      </c>
      <c r="J13" s="474">
        <v>518.23069960800001</v>
      </c>
    </row>
    <row r="14" spans="1:12" ht="14.25" x14ac:dyDescent="0.2">
      <c r="A14" s="333" t="s">
        <v>63</v>
      </c>
      <c r="B14" s="470" t="s">
        <v>84</v>
      </c>
      <c r="C14" s="470">
        <v>647.93803126700004</v>
      </c>
      <c r="D14" s="470">
        <v>367.90725411699998</v>
      </c>
      <c r="E14" s="470">
        <v>291.56560497999999</v>
      </c>
      <c r="F14" s="470">
        <v>302.80015267800002</v>
      </c>
      <c r="G14" s="470">
        <v>218.57969585199999</v>
      </c>
      <c r="H14" s="330">
        <v>300.23064361199999</v>
      </c>
      <c r="I14" s="330">
        <v>293.20875058000001</v>
      </c>
      <c r="J14" s="330">
        <v>295.81637092300002</v>
      </c>
    </row>
    <row r="15" spans="1:12" ht="14.25" x14ac:dyDescent="0.2">
      <c r="A15" s="334" t="s">
        <v>122</v>
      </c>
      <c r="B15" s="471" t="s">
        <v>84</v>
      </c>
      <c r="C15" s="471">
        <v>297.04373416499999</v>
      </c>
      <c r="D15" s="471">
        <v>142.71535141800001</v>
      </c>
      <c r="E15" s="471">
        <v>75.630399148999999</v>
      </c>
      <c r="F15" s="471">
        <v>64.130787949999998</v>
      </c>
      <c r="G15" s="471">
        <v>7.3699357990000003</v>
      </c>
      <c r="H15" s="472">
        <v>82.638616834000004</v>
      </c>
      <c r="I15" s="472">
        <v>57.66660838</v>
      </c>
      <c r="J15" s="472">
        <v>66.940107273999999</v>
      </c>
    </row>
    <row r="16" spans="1:12" ht="14.25" x14ac:dyDescent="0.2">
      <c r="A16" s="539" t="s">
        <v>123</v>
      </c>
      <c r="B16" s="540" t="s">
        <v>84</v>
      </c>
      <c r="C16" s="540">
        <v>350.89429710100001</v>
      </c>
      <c r="D16" s="540">
        <v>225.187702411</v>
      </c>
      <c r="E16" s="540">
        <v>215.866040032</v>
      </c>
      <c r="F16" s="540">
        <v>238.66456364300001</v>
      </c>
      <c r="G16" s="540">
        <v>211.20976005399999</v>
      </c>
      <c r="H16" s="370">
        <v>217.52868813500001</v>
      </c>
      <c r="I16" s="370">
        <v>235.53788788400001</v>
      </c>
      <c r="J16" s="370">
        <v>228.850068029</v>
      </c>
    </row>
    <row r="17" spans="1:10" ht="14.25" x14ac:dyDescent="0.2">
      <c r="A17" s="541" t="s">
        <v>124</v>
      </c>
      <c r="B17" s="542" t="s">
        <v>84</v>
      </c>
      <c r="C17" s="542">
        <v>121.143716681</v>
      </c>
      <c r="D17" s="542">
        <v>120.97554602</v>
      </c>
      <c r="E17" s="542">
        <v>121.744207493</v>
      </c>
      <c r="F17" s="542">
        <v>132.96336619799999</v>
      </c>
      <c r="G17" s="542">
        <v>150.82804199899999</v>
      </c>
      <c r="H17" s="543">
        <v>121.676700895</v>
      </c>
      <c r="I17" s="543">
        <v>134.997875335</v>
      </c>
      <c r="J17" s="543">
        <v>130.05098062900001</v>
      </c>
    </row>
    <row r="18" spans="1:10" ht="14.25" x14ac:dyDescent="0.2">
      <c r="A18" s="539" t="s">
        <v>125</v>
      </c>
      <c r="B18" s="540" t="s">
        <v>84</v>
      </c>
      <c r="C18" s="540">
        <v>87.067761454999996</v>
      </c>
      <c r="D18" s="540">
        <v>84.532244143</v>
      </c>
      <c r="E18" s="540">
        <v>78.831723400000001</v>
      </c>
      <c r="F18" s="540">
        <v>87.416475364999997</v>
      </c>
      <c r="G18" s="540">
        <v>104.039463149</v>
      </c>
      <c r="H18" s="370">
        <v>79.357354857999994</v>
      </c>
      <c r="I18" s="370">
        <v>89.309575520999999</v>
      </c>
      <c r="J18" s="370">
        <v>85.613761166000003</v>
      </c>
    </row>
    <row r="19" spans="1:10" ht="14.25" x14ac:dyDescent="0.2">
      <c r="A19" s="560" t="s">
        <v>126</v>
      </c>
      <c r="B19" s="561" t="s">
        <v>84</v>
      </c>
      <c r="C19" s="561">
        <v>2.5815672730000001</v>
      </c>
      <c r="D19" s="561">
        <v>2.1500300860000001</v>
      </c>
      <c r="E19" s="561">
        <v>1.201570118</v>
      </c>
      <c r="F19" s="561">
        <v>1.7521202220000001</v>
      </c>
      <c r="G19" s="561">
        <v>1.477784905</v>
      </c>
      <c r="H19" s="562">
        <v>1.2890892730000001</v>
      </c>
      <c r="I19" s="562">
        <v>1.7208776889999999</v>
      </c>
      <c r="J19" s="562">
        <v>1.5605305789999999</v>
      </c>
    </row>
    <row r="20" spans="1:10" ht="14.25" x14ac:dyDescent="0.2">
      <c r="A20" s="676" t="s">
        <v>469</v>
      </c>
      <c r="B20" s="540" t="s">
        <v>84</v>
      </c>
      <c r="C20" s="540">
        <v>31.494387953</v>
      </c>
      <c r="D20" s="540">
        <v>34.293271791000002</v>
      </c>
      <c r="E20" s="540">
        <v>41.710913974999997</v>
      </c>
      <c r="F20" s="540">
        <v>43.794770612000001</v>
      </c>
      <c r="G20" s="540">
        <v>45.310793945</v>
      </c>
      <c r="H20" s="370">
        <v>41.030256764000001</v>
      </c>
      <c r="I20" s="370">
        <v>43.967422126000002</v>
      </c>
      <c r="J20" s="370">
        <v>42.876688883999996</v>
      </c>
    </row>
    <row r="21" spans="1:10" ht="14.25" x14ac:dyDescent="0.2">
      <c r="A21" s="560" t="s">
        <v>127</v>
      </c>
      <c r="B21" s="561" t="s">
        <v>84</v>
      </c>
      <c r="C21" s="561">
        <v>67.002660061</v>
      </c>
      <c r="D21" s="561">
        <v>49.639219947999997</v>
      </c>
      <c r="E21" s="561">
        <v>35.363231663999997</v>
      </c>
      <c r="F21" s="561">
        <v>23.431660006000001</v>
      </c>
      <c r="G21" s="561">
        <v>12.205438093</v>
      </c>
      <c r="H21" s="562">
        <v>36.752351160000003</v>
      </c>
      <c r="I21" s="562">
        <v>22.153167671999999</v>
      </c>
      <c r="J21" s="562">
        <v>27.574658385999999</v>
      </c>
    </row>
    <row r="22" spans="1:10" ht="14.25" x14ac:dyDescent="0.2">
      <c r="A22" s="539" t="s">
        <v>128</v>
      </c>
      <c r="B22" s="540" t="s">
        <v>84</v>
      </c>
      <c r="C22" s="540">
        <v>60.900951368999998</v>
      </c>
      <c r="D22" s="540">
        <v>98.354950267000007</v>
      </c>
      <c r="E22" s="540">
        <v>51.464559461</v>
      </c>
      <c r="F22" s="540">
        <v>48.826977722000002</v>
      </c>
      <c r="G22" s="540">
        <v>38.833866739999998</v>
      </c>
      <c r="H22" s="370">
        <v>55.402969562000003</v>
      </c>
      <c r="I22" s="370">
        <v>47.688917572999998</v>
      </c>
      <c r="J22" s="370">
        <v>50.553575123999998</v>
      </c>
    </row>
    <row r="23" spans="1:10" ht="14.25" x14ac:dyDescent="0.2">
      <c r="A23" s="563" t="s">
        <v>129</v>
      </c>
      <c r="B23" s="564" t="s">
        <v>84</v>
      </c>
      <c r="C23" s="564">
        <v>23.387894647</v>
      </c>
      <c r="D23" s="564">
        <v>9.4314267839999992</v>
      </c>
      <c r="E23" s="564">
        <v>21.096451931000001</v>
      </c>
      <c r="F23" s="564">
        <v>10.967946439</v>
      </c>
      <c r="G23" s="564">
        <v>8.9893955699999992</v>
      </c>
      <c r="H23" s="565">
        <v>20.147333456999998</v>
      </c>
      <c r="I23" s="565">
        <v>10.742620221999999</v>
      </c>
      <c r="J23" s="565">
        <v>14.235114546</v>
      </c>
    </row>
    <row r="24" spans="1:10" ht="15" x14ac:dyDescent="0.25">
      <c r="A24" s="547" t="s">
        <v>130</v>
      </c>
      <c r="B24" s="548" t="s">
        <v>84</v>
      </c>
      <c r="C24" s="548">
        <v>156.18831427699999</v>
      </c>
      <c r="D24" s="548">
        <v>80.877840731999996</v>
      </c>
      <c r="E24" s="548">
        <v>93.119362907999999</v>
      </c>
      <c r="F24" s="548">
        <v>93.818898731000004</v>
      </c>
      <c r="G24" s="548">
        <v>99.909730799000002</v>
      </c>
      <c r="H24" s="354">
        <v>92.524131858999993</v>
      </c>
      <c r="I24" s="354">
        <v>94.512549913000001</v>
      </c>
      <c r="J24" s="354">
        <v>93.774139438000006</v>
      </c>
    </row>
    <row r="25" spans="1:10" ht="15" x14ac:dyDescent="0.25">
      <c r="A25" s="566" t="s">
        <v>131</v>
      </c>
      <c r="B25" s="567" t="s">
        <v>84</v>
      </c>
      <c r="C25" s="567">
        <v>120.545053397</v>
      </c>
      <c r="D25" s="567">
        <v>49.871027208999998</v>
      </c>
      <c r="E25" s="567">
        <v>66.485484360000001</v>
      </c>
      <c r="F25" s="567">
        <v>52.503117746999997</v>
      </c>
      <c r="G25" s="567">
        <v>52.957640388000002</v>
      </c>
      <c r="H25" s="568">
        <v>65.469253812000005</v>
      </c>
      <c r="I25" s="568">
        <v>52.554880816999997</v>
      </c>
      <c r="J25" s="568">
        <v>57.350707468000003</v>
      </c>
    </row>
    <row r="26" spans="1:10" ht="15" x14ac:dyDescent="0.25">
      <c r="A26" s="547" t="s">
        <v>132</v>
      </c>
      <c r="B26" s="548" t="s">
        <v>84</v>
      </c>
      <c r="C26" s="548">
        <v>337.98374307900002</v>
      </c>
      <c r="D26" s="548">
        <v>112.927578545</v>
      </c>
      <c r="E26" s="548">
        <v>136.46398127399999</v>
      </c>
      <c r="F26" s="548">
        <v>148.58025694</v>
      </c>
      <c r="G26" s="548">
        <v>129.46873993200001</v>
      </c>
      <c r="H26" s="354">
        <v>135.84980003300001</v>
      </c>
      <c r="I26" s="354">
        <v>146.40375195199999</v>
      </c>
      <c r="J26" s="354">
        <v>142.48448123599999</v>
      </c>
    </row>
    <row r="27" spans="1:10" ht="14.25" x14ac:dyDescent="0.2">
      <c r="A27" s="560" t="s">
        <v>133</v>
      </c>
      <c r="B27" s="561" t="s">
        <v>84</v>
      </c>
      <c r="C27" s="561">
        <v>317.160295867</v>
      </c>
      <c r="D27" s="561">
        <v>95.739856816</v>
      </c>
      <c r="E27" s="561">
        <v>91.187053954000007</v>
      </c>
      <c r="F27" s="561">
        <v>95.594257261999999</v>
      </c>
      <c r="G27" s="561">
        <v>98.194531048000002</v>
      </c>
      <c r="H27" s="562">
        <v>93.056348338000006</v>
      </c>
      <c r="I27" s="562">
        <v>95.890388064000007</v>
      </c>
      <c r="J27" s="562">
        <v>94.83795112</v>
      </c>
    </row>
    <row r="28" spans="1:10" ht="14.25" x14ac:dyDescent="0.2">
      <c r="A28" s="539" t="s">
        <v>134</v>
      </c>
      <c r="B28" s="540" t="s">
        <v>84</v>
      </c>
      <c r="C28" s="540">
        <v>7.0268520839999997</v>
      </c>
      <c r="D28" s="540">
        <v>11.31923258</v>
      </c>
      <c r="E28" s="540">
        <v>26.008183279000001</v>
      </c>
      <c r="F28" s="540">
        <v>37.660334720999998</v>
      </c>
      <c r="G28" s="540">
        <v>18.036401690999998</v>
      </c>
      <c r="H28" s="370">
        <v>24.668556291000002</v>
      </c>
      <c r="I28" s="370">
        <v>35.425473506000003</v>
      </c>
      <c r="J28" s="370">
        <v>31.430830460999999</v>
      </c>
    </row>
    <row r="29" spans="1:10" ht="14.25" x14ac:dyDescent="0.2">
      <c r="A29" s="560" t="s">
        <v>135</v>
      </c>
      <c r="B29" s="561" t="s">
        <v>84</v>
      </c>
      <c r="C29" s="561">
        <v>13.796595128</v>
      </c>
      <c r="D29" s="561">
        <v>5.8684891490000002</v>
      </c>
      <c r="E29" s="561">
        <v>19.268744040000001</v>
      </c>
      <c r="F29" s="561">
        <v>15.325664957000001</v>
      </c>
      <c r="G29" s="561">
        <v>13.237807192</v>
      </c>
      <c r="H29" s="562">
        <v>18.124895404</v>
      </c>
      <c r="I29" s="562">
        <v>15.087890381999999</v>
      </c>
      <c r="J29" s="562">
        <v>16.215699655000002</v>
      </c>
    </row>
    <row r="30" spans="1:10" ht="15" x14ac:dyDescent="0.25">
      <c r="A30" s="547" t="s">
        <v>136</v>
      </c>
      <c r="B30" s="548" t="s">
        <v>84</v>
      </c>
      <c r="C30" s="548">
        <v>170.656702607</v>
      </c>
      <c r="D30" s="548">
        <v>51.136202261000001</v>
      </c>
      <c r="E30" s="548">
        <v>52.764644922999999</v>
      </c>
      <c r="F30" s="548">
        <v>61.513516236000001</v>
      </c>
      <c r="G30" s="548">
        <v>46.908755346</v>
      </c>
      <c r="H30" s="354">
        <v>53.408917842000001</v>
      </c>
      <c r="I30" s="354">
        <v>59.850260781000003</v>
      </c>
      <c r="J30" s="354">
        <v>57.458231052000002</v>
      </c>
    </row>
    <row r="31" spans="1:10" ht="14.25" x14ac:dyDescent="0.2">
      <c r="A31" s="560" t="s">
        <v>137</v>
      </c>
      <c r="B31" s="561" t="s">
        <v>84</v>
      </c>
      <c r="C31" s="561">
        <v>41.140099421999999</v>
      </c>
      <c r="D31" s="561">
        <v>12.505582258</v>
      </c>
      <c r="E31" s="561">
        <v>12.192232540999999</v>
      </c>
      <c r="F31" s="561">
        <v>12.438179691</v>
      </c>
      <c r="G31" s="561">
        <v>12.913556923</v>
      </c>
      <c r="H31" s="562">
        <v>12.409386142000001</v>
      </c>
      <c r="I31" s="562">
        <v>12.492317775</v>
      </c>
      <c r="J31" s="562">
        <v>12.461520637</v>
      </c>
    </row>
    <row r="32" spans="1:10" ht="14.25" x14ac:dyDescent="0.2">
      <c r="A32" s="539" t="s">
        <v>138</v>
      </c>
      <c r="B32" s="540" t="s">
        <v>84</v>
      </c>
      <c r="C32" s="540">
        <v>109.251444881</v>
      </c>
      <c r="D32" s="540">
        <v>31.966556857</v>
      </c>
      <c r="E32" s="540">
        <v>25.007877787000002</v>
      </c>
      <c r="F32" s="540">
        <v>32.396291386000001</v>
      </c>
      <c r="G32" s="540">
        <v>14.951141375000001</v>
      </c>
      <c r="H32" s="370">
        <v>26.139674428999999</v>
      </c>
      <c r="I32" s="370">
        <v>30.409559721000001</v>
      </c>
      <c r="J32" s="370">
        <v>28.823913271999999</v>
      </c>
    </row>
    <row r="33" spans="1:10" ht="14.25" x14ac:dyDescent="0.2">
      <c r="A33" s="563" t="s">
        <v>139</v>
      </c>
      <c r="B33" s="564" t="s">
        <v>84</v>
      </c>
      <c r="C33" s="564">
        <v>20.265158304</v>
      </c>
      <c r="D33" s="564">
        <v>6.6640631460000002</v>
      </c>
      <c r="E33" s="564">
        <v>15.564534595</v>
      </c>
      <c r="F33" s="564">
        <v>16.679045160000001</v>
      </c>
      <c r="G33" s="564">
        <v>19.044057047999999</v>
      </c>
      <c r="H33" s="565">
        <v>14.859857270999999</v>
      </c>
      <c r="I33" s="565">
        <v>16.948383284999998</v>
      </c>
      <c r="J33" s="565">
        <v>16.172797144</v>
      </c>
    </row>
    <row r="34" spans="1:10" ht="15" x14ac:dyDescent="0.25">
      <c r="A34" s="552" t="s">
        <v>140</v>
      </c>
      <c r="B34" s="548" t="s">
        <v>84</v>
      </c>
      <c r="C34" s="548">
        <v>1102.1686828259999</v>
      </c>
      <c r="D34" s="548">
        <v>678.35813495000002</v>
      </c>
      <c r="E34" s="548">
        <v>564.57867389499995</v>
      </c>
      <c r="F34" s="548">
        <v>573.751461253</v>
      </c>
      <c r="G34" s="548">
        <v>458.99544738700001</v>
      </c>
      <c r="H34" s="354">
        <v>577.53566686099998</v>
      </c>
      <c r="I34" s="354">
        <v>560.68253342100002</v>
      </c>
      <c r="J34" s="354">
        <v>566.94104140599995</v>
      </c>
    </row>
    <row r="35" spans="1:10" ht="15" x14ac:dyDescent="0.25">
      <c r="A35" s="569" t="s">
        <v>141</v>
      </c>
      <c r="B35" s="570" t="s">
        <v>84</v>
      </c>
      <c r="C35" s="570">
        <v>1091.029956631</v>
      </c>
      <c r="D35" s="570">
        <v>697.44459939700005</v>
      </c>
      <c r="E35" s="570">
        <v>573.99870045199998</v>
      </c>
      <c r="F35" s="570">
        <v>580.50361927999995</v>
      </c>
      <c r="G35" s="570">
        <v>476.34519360000002</v>
      </c>
      <c r="H35" s="571">
        <v>587.61891652899999</v>
      </c>
      <c r="I35" s="571">
        <v>568.64159216400003</v>
      </c>
      <c r="J35" s="571">
        <v>575.68893065999998</v>
      </c>
    </row>
    <row r="36" spans="1:10" ht="15" x14ac:dyDescent="0.25">
      <c r="A36" s="549" t="s">
        <v>142</v>
      </c>
      <c r="B36" s="550" t="s">
        <v>84</v>
      </c>
      <c r="C36" s="550">
        <v>-11.138726194</v>
      </c>
      <c r="D36" s="550">
        <v>19.086464447000001</v>
      </c>
      <c r="E36" s="550">
        <v>9.420026558</v>
      </c>
      <c r="F36" s="550">
        <v>6.7521580270000001</v>
      </c>
      <c r="G36" s="550">
        <v>17.349746213</v>
      </c>
      <c r="H36" s="551">
        <v>10.083249668000001</v>
      </c>
      <c r="I36" s="551">
        <v>7.9590587419999999</v>
      </c>
      <c r="J36" s="551">
        <v>8.7478892540000004</v>
      </c>
    </row>
    <row r="37" spans="1:10" ht="14.25" x14ac:dyDescent="0.2">
      <c r="A37" s="560" t="s">
        <v>143</v>
      </c>
      <c r="B37" s="561" t="s">
        <v>84</v>
      </c>
      <c r="C37" s="561">
        <v>35.643260881000003</v>
      </c>
      <c r="D37" s="561">
        <v>31.006813522000002</v>
      </c>
      <c r="E37" s="561">
        <v>26.633878548999999</v>
      </c>
      <c r="F37" s="561">
        <v>41.315780984</v>
      </c>
      <c r="G37" s="561">
        <v>46.952090411</v>
      </c>
      <c r="H37" s="562">
        <v>27.054878046999999</v>
      </c>
      <c r="I37" s="562">
        <v>41.957669097</v>
      </c>
      <c r="J37" s="562">
        <v>36.423431970000003</v>
      </c>
    </row>
    <row r="38" spans="1:10" ht="14.25" x14ac:dyDescent="0.2">
      <c r="A38" s="539" t="s">
        <v>144</v>
      </c>
      <c r="B38" s="540" t="s">
        <v>84</v>
      </c>
      <c r="C38" s="540">
        <v>34.366714434999999</v>
      </c>
      <c r="D38" s="540">
        <v>29.718666515999999</v>
      </c>
      <c r="E38" s="540">
        <v>31.320487322000002</v>
      </c>
      <c r="F38" s="540">
        <v>42.617013860999997</v>
      </c>
      <c r="G38" s="540">
        <v>59.868121479000003</v>
      </c>
      <c r="H38" s="370">
        <v>31.208202845999999</v>
      </c>
      <c r="I38" s="370">
        <v>44.581647111000002</v>
      </c>
      <c r="J38" s="370">
        <v>39.615341704000002</v>
      </c>
    </row>
    <row r="39" spans="1:10" ht="14.25" x14ac:dyDescent="0.2">
      <c r="A39" s="563" t="s">
        <v>145</v>
      </c>
      <c r="B39" s="564" t="s">
        <v>84</v>
      </c>
      <c r="C39" s="564">
        <v>-1.276546446</v>
      </c>
      <c r="D39" s="564">
        <v>-1.288147006</v>
      </c>
      <c r="E39" s="564">
        <v>4.6866087729999997</v>
      </c>
      <c r="F39" s="564">
        <v>1.3012328769999999</v>
      </c>
      <c r="G39" s="564">
        <v>12.916031069000001</v>
      </c>
      <c r="H39" s="565">
        <v>4.153324799</v>
      </c>
      <c r="I39" s="565">
        <v>2.623978014</v>
      </c>
      <c r="J39" s="565">
        <v>3.1919097349999999</v>
      </c>
    </row>
    <row r="40" spans="1:10" ht="15" x14ac:dyDescent="0.25">
      <c r="A40" s="552" t="s">
        <v>146</v>
      </c>
      <c r="B40" s="548" t="s">
        <v>84</v>
      </c>
      <c r="C40" s="548">
        <v>1137.811943706</v>
      </c>
      <c r="D40" s="548">
        <v>709.36494847200004</v>
      </c>
      <c r="E40" s="548">
        <v>591.21255244300005</v>
      </c>
      <c r="F40" s="548">
        <v>615.06724223699996</v>
      </c>
      <c r="G40" s="548">
        <v>505.947537797</v>
      </c>
      <c r="H40" s="354">
        <v>604.59054490699998</v>
      </c>
      <c r="I40" s="354">
        <v>602.64020251800002</v>
      </c>
      <c r="J40" s="354">
        <v>603.36447337599998</v>
      </c>
    </row>
    <row r="41" spans="1:10" ht="15" x14ac:dyDescent="0.25">
      <c r="A41" s="569" t="s">
        <v>147</v>
      </c>
      <c r="B41" s="570" t="s">
        <v>84</v>
      </c>
      <c r="C41" s="570">
        <v>1125.396671066</v>
      </c>
      <c r="D41" s="570">
        <v>727.16326591300003</v>
      </c>
      <c r="E41" s="570">
        <v>605.31918777400006</v>
      </c>
      <c r="F41" s="570">
        <v>623.12063314099998</v>
      </c>
      <c r="G41" s="570">
        <v>536.21331508000003</v>
      </c>
      <c r="H41" s="571">
        <v>618.82711937399995</v>
      </c>
      <c r="I41" s="571">
        <v>613.22323927499997</v>
      </c>
      <c r="J41" s="571">
        <v>615.30427236399998</v>
      </c>
    </row>
    <row r="42" spans="1:10" ht="14.25" x14ac:dyDescent="0.2">
      <c r="A42" s="544" t="s">
        <v>148</v>
      </c>
      <c r="B42" s="545" t="s">
        <v>84</v>
      </c>
      <c r="C42" s="545">
        <v>-12.41527264</v>
      </c>
      <c r="D42" s="545">
        <v>17.798317440999998</v>
      </c>
      <c r="E42" s="545">
        <v>14.106635331</v>
      </c>
      <c r="F42" s="545">
        <v>8.0533909040000005</v>
      </c>
      <c r="G42" s="545">
        <v>30.265777281999998</v>
      </c>
      <c r="H42" s="546">
        <v>14.236574467000001</v>
      </c>
      <c r="I42" s="546">
        <v>10.583036757</v>
      </c>
      <c r="J42" s="546">
        <v>11.939798988</v>
      </c>
    </row>
    <row r="43" spans="1:10" s="7" customFormat="1" ht="15" x14ac:dyDescent="0.25">
      <c r="A43" s="572" t="s">
        <v>203</v>
      </c>
      <c r="B43" s="567" t="s">
        <v>84</v>
      </c>
      <c r="C43" s="567">
        <v>461.32752009900003</v>
      </c>
      <c r="D43" s="567">
        <v>373.55892975799998</v>
      </c>
      <c r="E43" s="567">
        <v>288.28692115899997</v>
      </c>
      <c r="F43" s="567">
        <v>415.34438254299999</v>
      </c>
      <c r="G43" s="567">
        <v>529.29507969500003</v>
      </c>
      <c r="H43" s="568">
        <v>296.47893551200002</v>
      </c>
      <c r="I43" s="568">
        <v>428.32159730699999</v>
      </c>
      <c r="J43" s="568">
        <v>379.361066935</v>
      </c>
    </row>
    <row r="44" spans="1:10" ht="15" x14ac:dyDescent="0.25">
      <c r="A44" s="547" t="s">
        <v>149</v>
      </c>
      <c r="B44" s="540"/>
      <c r="C44" s="540"/>
      <c r="D44" s="540"/>
      <c r="E44" s="540"/>
      <c r="F44" s="540"/>
      <c r="G44" s="540"/>
      <c r="H44" s="554"/>
      <c r="I44" s="554"/>
      <c r="J44" s="554"/>
    </row>
    <row r="45" spans="1:10" ht="15" x14ac:dyDescent="0.25">
      <c r="A45" s="334" t="s">
        <v>279</v>
      </c>
      <c r="B45" s="471" t="s">
        <v>84</v>
      </c>
      <c r="C45" s="471">
        <v>764.18493974700004</v>
      </c>
      <c r="D45" s="471">
        <v>564.50782012599996</v>
      </c>
      <c r="E45" s="471">
        <v>427.65140621400002</v>
      </c>
      <c r="F45" s="471">
        <v>424.91362476799998</v>
      </c>
      <c r="G45" s="471">
        <v>329.52311590199997</v>
      </c>
      <c r="H45" s="472">
        <v>441.18766206999999</v>
      </c>
      <c r="I45" s="472">
        <v>414.05012721200001</v>
      </c>
      <c r="J45" s="472">
        <v>424.12780678500002</v>
      </c>
    </row>
    <row r="46" spans="1:10" ht="15" x14ac:dyDescent="0.25">
      <c r="A46" s="333" t="s">
        <v>338</v>
      </c>
      <c r="B46" s="470" t="s">
        <v>84</v>
      </c>
      <c r="C46" s="470">
        <v>292.05668786500001</v>
      </c>
      <c r="D46" s="470">
        <v>250.86749573899999</v>
      </c>
      <c r="E46" s="470">
        <v>217.270059901</v>
      </c>
      <c r="F46" s="470">
        <v>223.62459178200001</v>
      </c>
      <c r="G46" s="470">
        <v>292.27463891399998</v>
      </c>
      <c r="H46" s="330">
        <v>220.54139701400001</v>
      </c>
      <c r="I46" s="330">
        <v>231.44276602299999</v>
      </c>
      <c r="J46" s="330">
        <v>227.39447997299999</v>
      </c>
    </row>
    <row r="47" spans="1:10" ht="15" x14ac:dyDescent="0.25">
      <c r="A47" s="334" t="s">
        <v>280</v>
      </c>
      <c r="B47" s="471" t="s">
        <v>84</v>
      </c>
      <c r="C47" s="471">
        <v>297.04373416499999</v>
      </c>
      <c r="D47" s="471">
        <v>142.71535141800001</v>
      </c>
      <c r="E47" s="471">
        <v>75.630399148999999</v>
      </c>
      <c r="F47" s="471">
        <v>64.130787949999998</v>
      </c>
      <c r="G47" s="471">
        <v>7.3699357990000003</v>
      </c>
      <c r="H47" s="472">
        <v>82.638616834000004</v>
      </c>
      <c r="I47" s="472">
        <v>57.66660838</v>
      </c>
      <c r="J47" s="472">
        <v>66.940107273999999</v>
      </c>
    </row>
    <row r="48" spans="1:10" ht="15" x14ac:dyDescent="0.25">
      <c r="A48" s="333" t="s">
        <v>281</v>
      </c>
      <c r="B48" s="470" t="s">
        <v>84</v>
      </c>
      <c r="C48" s="470">
        <v>920.37325402399995</v>
      </c>
      <c r="D48" s="470">
        <v>646.30839713700004</v>
      </c>
      <c r="E48" s="470">
        <v>521.23405552899999</v>
      </c>
      <c r="F48" s="470">
        <v>518.99010304299998</v>
      </c>
      <c r="G48" s="470">
        <v>429.436438254</v>
      </c>
      <c r="H48" s="330">
        <v>534.20999868599995</v>
      </c>
      <c r="I48" s="330">
        <v>508.79133138200001</v>
      </c>
      <c r="J48" s="330">
        <v>518.23069960800001</v>
      </c>
    </row>
    <row r="49" spans="1:10" ht="15" x14ac:dyDescent="0.25">
      <c r="A49" s="334" t="s">
        <v>509</v>
      </c>
      <c r="B49" s="471" t="s">
        <v>84</v>
      </c>
      <c r="C49" s="471">
        <v>322.50018101699999</v>
      </c>
      <c r="D49" s="471">
        <v>99.965424167999998</v>
      </c>
      <c r="E49" s="471">
        <v>95.586687491999996</v>
      </c>
      <c r="F49" s="471">
        <v>102.81301368</v>
      </c>
      <c r="G49" s="471">
        <v>102.824015651</v>
      </c>
      <c r="H49" s="472">
        <v>97.447805178999999</v>
      </c>
      <c r="I49" s="472">
        <v>102.81426663400001</v>
      </c>
      <c r="J49" s="472">
        <v>100.82140032300001</v>
      </c>
    </row>
    <row r="50" spans="1:10" ht="15" x14ac:dyDescent="0.25">
      <c r="A50" s="536" t="s">
        <v>282</v>
      </c>
      <c r="B50" s="537" t="s">
        <v>84</v>
      </c>
      <c r="C50" s="537">
        <v>461.32752009900003</v>
      </c>
      <c r="D50" s="537">
        <v>373.55892975799998</v>
      </c>
      <c r="E50" s="537">
        <v>288.28692115899997</v>
      </c>
      <c r="F50" s="537">
        <v>415.34438254299999</v>
      </c>
      <c r="G50" s="537">
        <v>529.29507969500003</v>
      </c>
      <c r="H50" s="538">
        <v>296.47893551200002</v>
      </c>
      <c r="I50" s="538">
        <v>428.32159730699999</v>
      </c>
      <c r="J50" s="538">
        <v>379.361066935</v>
      </c>
    </row>
    <row r="51" spans="1:10" ht="15" x14ac:dyDescent="0.25">
      <c r="A51" s="563" t="s">
        <v>339</v>
      </c>
      <c r="B51" s="564" t="s">
        <v>84</v>
      </c>
      <c r="C51" s="564">
        <v>87.067761454999996</v>
      </c>
      <c r="D51" s="564">
        <v>84.532244143</v>
      </c>
      <c r="E51" s="564">
        <v>78.831723400000001</v>
      </c>
      <c r="F51" s="564">
        <v>87.416475364999997</v>
      </c>
      <c r="G51" s="564">
        <v>104.039463149</v>
      </c>
      <c r="H51" s="565">
        <v>79.357354857999994</v>
      </c>
      <c r="I51" s="565">
        <v>89.309575520999999</v>
      </c>
      <c r="J51" s="565">
        <v>85.613761166000003</v>
      </c>
    </row>
    <row r="52" spans="1:10" x14ac:dyDescent="0.2">
      <c r="A52" s="22" t="s">
        <v>208</v>
      </c>
    </row>
    <row r="53" spans="1:10" s="421" customFormat="1" x14ac:dyDescent="0.2">
      <c r="A53" s="217" t="s">
        <v>537</v>
      </c>
    </row>
    <row r="54" spans="1:10" x14ac:dyDescent="0.2">
      <c r="A54" s="242" t="s">
        <v>216</v>
      </c>
      <c r="B54" s="196"/>
      <c r="C54" s="196"/>
      <c r="D54" s="211"/>
      <c r="E54" s="196"/>
      <c r="F54" s="196"/>
      <c r="G54" s="211"/>
      <c r="H54" s="196"/>
      <c r="I54" s="196"/>
      <c r="J54" s="196"/>
    </row>
    <row r="55" spans="1:10" x14ac:dyDescent="0.2">
      <c r="A55" s="242" t="s">
        <v>739</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0" t="s">
        <v>160</v>
      </c>
      <c r="B58" s="810"/>
      <c r="C58" s="810"/>
      <c r="D58" s="810"/>
      <c r="E58" s="810"/>
      <c r="F58" s="810"/>
      <c r="G58" s="810"/>
      <c r="H58" s="810"/>
      <c r="I58" s="810"/>
      <c r="J58" s="810"/>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1" t="s">
        <v>566</v>
      </c>
      <c r="B60" s="811"/>
      <c r="C60" s="811"/>
      <c r="D60" s="811"/>
      <c r="E60" s="811"/>
      <c r="F60" s="811"/>
      <c r="G60" s="811"/>
      <c r="H60" s="811"/>
      <c r="I60" s="811"/>
      <c r="J60" s="811"/>
    </row>
    <row r="61" spans="1:10" s="421" customFormat="1" ht="12.75" customHeight="1" x14ac:dyDescent="0.3">
      <c r="A61" s="467"/>
      <c r="B61" s="732"/>
      <c r="C61" s="732"/>
      <c r="D61" s="733"/>
      <c r="E61" s="733"/>
      <c r="F61" s="733"/>
      <c r="G61" s="733"/>
      <c r="H61" s="733"/>
      <c r="I61" s="733"/>
      <c r="J61" s="733"/>
    </row>
    <row r="62" spans="1:10" ht="26.25" customHeight="1" x14ac:dyDescent="0.2">
      <c r="A62" s="812" t="s">
        <v>567</v>
      </c>
      <c r="B62" s="812"/>
      <c r="C62" s="812"/>
      <c r="D62" s="812"/>
      <c r="E62" s="812"/>
      <c r="F62" s="812"/>
      <c r="G62" s="812"/>
      <c r="H62" s="812"/>
      <c r="I62" s="812"/>
      <c r="J62" s="812"/>
    </row>
    <row r="63" spans="1:10" ht="12.75" customHeight="1" x14ac:dyDescent="0.2">
      <c r="A63" s="734"/>
      <c r="B63" s="728"/>
      <c r="C63" s="728"/>
      <c r="D63" s="728"/>
      <c r="E63" s="728"/>
      <c r="F63" s="728"/>
      <c r="G63" s="47"/>
      <c r="H63" s="47"/>
      <c r="I63" s="47"/>
      <c r="J63" s="47"/>
    </row>
    <row r="64" spans="1:10" ht="12.75" customHeight="1" x14ac:dyDescent="0.2">
      <c r="A64" s="812" t="s">
        <v>568</v>
      </c>
      <c r="B64" s="812"/>
      <c r="C64" s="812"/>
      <c r="D64" s="812"/>
      <c r="E64" s="812"/>
      <c r="F64" s="812"/>
      <c r="G64" s="812"/>
      <c r="H64" s="812"/>
      <c r="I64" s="812"/>
      <c r="J64" s="812"/>
    </row>
    <row r="65" spans="1:10" ht="12.75" customHeight="1" x14ac:dyDescent="0.2">
      <c r="A65" s="729"/>
      <c r="B65" s="729"/>
      <c r="C65" s="729"/>
      <c r="D65" s="729"/>
      <c r="E65" s="729"/>
      <c r="F65" s="729"/>
      <c r="G65" s="47"/>
      <c r="H65" s="47"/>
      <c r="I65" s="47"/>
      <c r="J65" s="47"/>
    </row>
    <row r="66" spans="1:10" ht="24.75" customHeight="1" x14ac:dyDescent="0.2">
      <c r="A66" s="812" t="s">
        <v>569</v>
      </c>
      <c r="B66" s="812"/>
      <c r="C66" s="812"/>
      <c r="D66" s="812"/>
      <c r="E66" s="812"/>
      <c r="F66" s="812"/>
      <c r="G66" s="812"/>
      <c r="H66" s="812"/>
      <c r="I66" s="812"/>
      <c r="J66" s="812"/>
    </row>
    <row r="67" spans="1:10" ht="12.75" customHeight="1" x14ac:dyDescent="0.2">
      <c r="A67" s="728"/>
      <c r="B67" s="728"/>
      <c r="C67" s="728"/>
      <c r="D67" s="728"/>
      <c r="E67" s="728"/>
      <c r="F67" s="728"/>
      <c r="G67" s="47"/>
      <c r="H67" s="47"/>
      <c r="I67" s="47"/>
      <c r="J67" s="47"/>
    </row>
    <row r="68" spans="1:10" ht="21" customHeight="1" x14ac:dyDescent="0.2">
      <c r="A68" s="812" t="s">
        <v>570</v>
      </c>
      <c r="B68" s="812"/>
      <c r="C68" s="812"/>
      <c r="D68" s="812"/>
      <c r="E68" s="812"/>
      <c r="F68" s="812"/>
      <c r="G68" s="812"/>
      <c r="H68" s="812"/>
      <c r="I68" s="812"/>
      <c r="J68" s="812"/>
    </row>
    <row r="69" spans="1:10" ht="12.75" customHeight="1" x14ac:dyDescent="0.2">
      <c r="A69" s="728"/>
      <c r="B69" s="728"/>
      <c r="C69" s="728"/>
      <c r="D69" s="728"/>
      <c r="E69" s="728"/>
      <c r="F69" s="728"/>
      <c r="G69" s="47"/>
      <c r="H69" s="47"/>
      <c r="I69" s="47"/>
      <c r="J69" s="47"/>
    </row>
    <row r="70" spans="1:10" ht="48.75" customHeight="1" x14ac:dyDescent="0.2">
      <c r="A70" s="812" t="s">
        <v>592</v>
      </c>
      <c r="B70" s="812"/>
      <c r="C70" s="812"/>
      <c r="D70" s="812"/>
      <c r="E70" s="812"/>
      <c r="F70" s="812"/>
      <c r="G70" s="812"/>
      <c r="H70" s="812"/>
      <c r="I70" s="812"/>
      <c r="J70" s="812"/>
    </row>
    <row r="71" spans="1:10" ht="12.75" customHeight="1" x14ac:dyDescent="0.2">
      <c r="A71" s="734"/>
      <c r="B71" s="728"/>
      <c r="C71" s="728"/>
      <c r="D71" s="728"/>
      <c r="E71" s="728"/>
      <c r="F71" s="728"/>
      <c r="G71" s="47"/>
      <c r="H71" s="47"/>
      <c r="I71" s="47"/>
      <c r="J71" s="47"/>
    </row>
    <row r="72" spans="1:10" ht="27" customHeight="1" x14ac:dyDescent="0.2">
      <c r="A72" s="812" t="s">
        <v>571</v>
      </c>
      <c r="B72" s="812"/>
      <c r="C72" s="812"/>
      <c r="D72" s="812"/>
      <c r="E72" s="812"/>
      <c r="F72" s="812"/>
      <c r="G72" s="812"/>
      <c r="H72" s="812"/>
      <c r="I72" s="812"/>
      <c r="J72" s="812"/>
    </row>
    <row r="73" spans="1:10" ht="12.75" customHeight="1" x14ac:dyDescent="0.2">
      <c r="A73" s="735"/>
      <c r="B73" s="728"/>
      <c r="C73" s="728"/>
      <c r="D73" s="728"/>
      <c r="E73" s="728"/>
      <c r="F73" s="728"/>
      <c r="G73" s="47"/>
      <c r="H73" s="47"/>
      <c r="I73" s="47"/>
      <c r="J73" s="47"/>
    </row>
    <row r="74" spans="1:10" ht="19.5" customHeight="1" x14ac:dyDescent="0.2">
      <c r="A74" s="812" t="s">
        <v>572</v>
      </c>
      <c r="B74" s="812"/>
      <c r="C74" s="812"/>
      <c r="D74" s="812"/>
      <c r="E74" s="812"/>
      <c r="F74" s="812"/>
      <c r="G74" s="812"/>
      <c r="H74" s="812"/>
      <c r="I74" s="812"/>
      <c r="J74" s="812"/>
    </row>
    <row r="75" spans="1:10" ht="12.75" customHeight="1" x14ac:dyDescent="0.2">
      <c r="A75" s="735"/>
      <c r="B75" s="728"/>
      <c r="C75" s="728"/>
      <c r="D75" s="728"/>
      <c r="E75" s="728"/>
      <c r="F75" s="728"/>
      <c r="G75" s="47"/>
      <c r="H75" s="47"/>
      <c r="I75" s="47"/>
      <c r="J75" s="47"/>
    </row>
    <row r="76" spans="1:10" ht="22.5" customHeight="1" x14ac:dyDescent="0.2">
      <c r="A76" s="812" t="s">
        <v>573</v>
      </c>
      <c r="B76" s="812"/>
      <c r="C76" s="812"/>
      <c r="D76" s="812"/>
      <c r="E76" s="812"/>
      <c r="F76" s="812"/>
      <c r="G76" s="812"/>
      <c r="H76" s="812"/>
      <c r="I76" s="812"/>
      <c r="J76" s="812"/>
    </row>
    <row r="77" spans="1:10" ht="12" customHeight="1" x14ac:dyDescent="0.2">
      <c r="A77" s="729"/>
      <c r="B77" s="729"/>
      <c r="C77" s="729"/>
      <c r="D77" s="729"/>
      <c r="E77" s="729"/>
      <c r="F77" s="729"/>
      <c r="G77" s="47"/>
      <c r="H77" s="47"/>
      <c r="I77" s="47"/>
      <c r="J77" s="47"/>
    </row>
    <row r="78" spans="1:10" ht="39.75" customHeight="1" x14ac:dyDescent="0.2">
      <c r="A78" s="812" t="s">
        <v>574</v>
      </c>
      <c r="B78" s="812"/>
      <c r="C78" s="812"/>
      <c r="D78" s="812"/>
      <c r="E78" s="812"/>
      <c r="F78" s="812"/>
      <c r="G78" s="812"/>
      <c r="H78" s="812"/>
      <c r="I78" s="812"/>
      <c r="J78" s="812"/>
    </row>
    <row r="79" spans="1:10" ht="12.75" customHeight="1" x14ac:dyDescent="0.2">
      <c r="A79" s="735"/>
      <c r="B79" s="728"/>
      <c r="C79" s="728"/>
      <c r="D79" s="728"/>
      <c r="E79" s="728"/>
      <c r="F79" s="728"/>
      <c r="G79" s="47"/>
      <c r="H79" s="47"/>
      <c r="I79" s="47"/>
      <c r="J79" s="47"/>
    </row>
    <row r="80" spans="1:10" ht="33.75" customHeight="1" x14ac:dyDescent="0.2">
      <c r="A80" s="812" t="s">
        <v>575</v>
      </c>
      <c r="B80" s="812"/>
      <c r="C80" s="812"/>
      <c r="D80" s="812"/>
      <c r="E80" s="812"/>
      <c r="F80" s="812"/>
      <c r="G80" s="812"/>
      <c r="H80" s="812"/>
      <c r="I80" s="812"/>
      <c r="J80" s="812"/>
    </row>
    <row r="81" spans="1:10" ht="12.75" customHeight="1" x14ac:dyDescent="0.2">
      <c r="A81" s="735"/>
      <c r="B81" s="728"/>
      <c r="C81" s="728"/>
      <c r="D81" s="728"/>
      <c r="E81" s="728"/>
      <c r="F81" s="728"/>
      <c r="G81" s="47"/>
      <c r="H81" s="47"/>
      <c r="I81" s="47"/>
      <c r="J81" s="47"/>
    </row>
    <row r="82" spans="1:10" ht="21" customHeight="1" x14ac:dyDescent="0.2">
      <c r="A82" s="812" t="s">
        <v>576</v>
      </c>
      <c r="B82" s="812"/>
      <c r="C82" s="812"/>
      <c r="D82" s="812"/>
      <c r="E82" s="812"/>
      <c r="F82" s="812"/>
      <c r="G82" s="812"/>
      <c r="H82" s="812"/>
      <c r="I82" s="812"/>
      <c r="J82" s="812"/>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09" t="s">
        <v>161</v>
      </c>
      <c r="B84" s="809"/>
      <c r="C84" s="809"/>
      <c r="D84" s="809"/>
      <c r="E84" s="809"/>
      <c r="F84" s="809"/>
      <c r="G84" s="809"/>
      <c r="H84" s="809"/>
      <c r="I84" s="809"/>
      <c r="J84" s="809"/>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4.75" customHeight="1" x14ac:dyDescent="0.2">
      <c r="A87" s="806" t="s">
        <v>563</v>
      </c>
      <c r="B87" s="806"/>
      <c r="C87" s="806"/>
      <c r="D87" s="806"/>
      <c r="E87" s="806"/>
      <c r="F87" s="806"/>
      <c r="G87" s="806"/>
      <c r="H87" s="806"/>
      <c r="I87" s="806"/>
      <c r="J87" s="806"/>
    </row>
    <row r="88" spans="1:10" x14ac:dyDescent="0.2">
      <c r="H88" s="192"/>
      <c r="I88" s="192"/>
    </row>
    <row r="89" spans="1:10" s="421" customFormat="1" x14ac:dyDescent="0.2"/>
    <row r="90" spans="1:10" s="421" customFormat="1" x14ac:dyDescent="0.2"/>
    <row r="91" spans="1:10" s="421" customFormat="1" x14ac:dyDescent="0.2"/>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3" fitToHeight="2" orientation="landscape" useFirstPageNumber="1" r:id="rId1"/>
  <headerFooter>
    <oddHeader>&amp;RLes groupements à fiscalité propre en 2022</oddHeader>
    <oddFooter>&amp;LDirection Générale des Collectivité Locales / DESL&amp;C&amp;P&amp;RMise en ligne : janvier 2024</oddFooter>
    <evenHeader>&amp;RLes groupements à fiscalité propre en 2019</evenHeader>
    <evenFooter>&amp;LDirection Générale des Collectivités Locales / DESL&amp;C24&amp;RMise en ligne : mai 2021</evenFooter>
  </headerFooter>
  <rowBreaks count="1" manualBreakCount="1">
    <brk id="55"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4"/>
  <sheetViews>
    <sheetView zoomScaleNormal="100" workbookViewId="0"/>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756</v>
      </c>
    </row>
    <row r="2" spans="1:13" ht="12.75" customHeight="1" thickBot="1" x14ac:dyDescent="0.25">
      <c r="J2" s="435" t="s">
        <v>64</v>
      </c>
    </row>
    <row r="3" spans="1:13" ht="14.25" customHeight="1" x14ac:dyDescent="0.2">
      <c r="A3" s="436" t="s">
        <v>734</v>
      </c>
      <c r="B3" s="480" t="s">
        <v>34</v>
      </c>
      <c r="C3" s="480" t="s">
        <v>458</v>
      </c>
      <c r="D3" s="480" t="s">
        <v>460</v>
      </c>
      <c r="E3" s="480" t="s">
        <v>97</v>
      </c>
      <c r="F3" s="480" t="s">
        <v>269</v>
      </c>
      <c r="G3" s="481">
        <v>300000</v>
      </c>
      <c r="H3" s="482" t="s">
        <v>360</v>
      </c>
      <c r="I3" s="482" t="s">
        <v>360</v>
      </c>
      <c r="J3" s="482" t="s">
        <v>61</v>
      </c>
    </row>
    <row r="4" spans="1:13" ht="14.25" customHeight="1" x14ac:dyDescent="0.2">
      <c r="A4" s="437" t="s">
        <v>153</v>
      </c>
      <c r="B4" s="483" t="s">
        <v>457</v>
      </c>
      <c r="C4" s="483" t="s">
        <v>35</v>
      </c>
      <c r="D4" s="483" t="s">
        <v>35</v>
      </c>
      <c r="E4" s="483" t="s">
        <v>35</v>
      </c>
      <c r="F4" s="483" t="s">
        <v>35</v>
      </c>
      <c r="G4" s="483" t="s">
        <v>36</v>
      </c>
      <c r="H4" s="484" t="s">
        <v>283</v>
      </c>
      <c r="I4" s="484" t="s">
        <v>474</v>
      </c>
      <c r="J4" s="484" t="s">
        <v>106</v>
      </c>
    </row>
    <row r="5" spans="1:13" ht="14.25" customHeight="1" thickBot="1" x14ac:dyDescent="0.25">
      <c r="A5" s="438" t="s">
        <v>65</v>
      </c>
      <c r="B5" s="485" t="s">
        <v>36</v>
      </c>
      <c r="C5" s="485" t="s">
        <v>459</v>
      </c>
      <c r="D5" s="485" t="s">
        <v>99</v>
      </c>
      <c r="E5" s="485" t="s">
        <v>100</v>
      </c>
      <c r="F5" s="485" t="s">
        <v>270</v>
      </c>
      <c r="G5" s="485" t="s">
        <v>101</v>
      </c>
      <c r="H5" s="486" t="s">
        <v>459</v>
      </c>
      <c r="I5" s="486" t="s">
        <v>101</v>
      </c>
      <c r="J5" s="486" t="s">
        <v>267</v>
      </c>
    </row>
    <row r="6" spans="1:13" ht="12.75" customHeight="1" x14ac:dyDescent="0.2">
      <c r="B6" s="422"/>
      <c r="C6" s="422"/>
      <c r="D6" s="422"/>
      <c r="E6" s="422"/>
      <c r="F6" s="422"/>
      <c r="G6" s="422"/>
      <c r="H6" s="422"/>
      <c r="I6" s="422"/>
      <c r="J6" s="422"/>
    </row>
    <row r="7" spans="1:13" ht="14.1" customHeight="1" x14ac:dyDescent="0.25">
      <c r="A7" s="332" t="s">
        <v>115</v>
      </c>
      <c r="B7" s="468">
        <v>1320.35823731</v>
      </c>
      <c r="C7" s="468">
        <v>3350.5607484699999</v>
      </c>
      <c r="D7" s="468">
        <v>2147.0650211100001</v>
      </c>
      <c r="E7" s="468">
        <v>731.05611187</v>
      </c>
      <c r="F7" s="468">
        <v>80.927326769999993</v>
      </c>
      <c r="G7" s="468" t="s">
        <v>84</v>
      </c>
      <c r="H7" s="469">
        <v>4670.9189857800002</v>
      </c>
      <c r="I7" s="469">
        <v>2959.0484597499999</v>
      </c>
      <c r="J7" s="469">
        <v>7629.9674455300001</v>
      </c>
      <c r="L7" s="510"/>
      <c r="M7" s="510"/>
    </row>
    <row r="8" spans="1:13" ht="14.1" customHeight="1" x14ac:dyDescent="0.2">
      <c r="A8" s="333" t="s">
        <v>116</v>
      </c>
      <c r="B8" s="470">
        <v>331.83995911</v>
      </c>
      <c r="C8" s="470">
        <v>914.07203980999998</v>
      </c>
      <c r="D8" s="470">
        <v>586.94522699000004</v>
      </c>
      <c r="E8" s="470">
        <v>243.04636525000001</v>
      </c>
      <c r="F8" s="470">
        <v>17.39067704</v>
      </c>
      <c r="G8" s="470" t="s">
        <v>84</v>
      </c>
      <c r="H8" s="330">
        <v>1245.9119989200001</v>
      </c>
      <c r="I8" s="330">
        <v>847.38226927999995</v>
      </c>
      <c r="J8" s="330">
        <v>2093.2942681999998</v>
      </c>
    </row>
    <row r="9" spans="1:13" ht="14.1" customHeight="1" x14ac:dyDescent="0.2">
      <c r="A9" s="334" t="s">
        <v>117</v>
      </c>
      <c r="B9" s="471">
        <v>533.76319779000005</v>
      </c>
      <c r="C9" s="471">
        <v>1367.92401148</v>
      </c>
      <c r="D9" s="471">
        <v>916.46469267999998</v>
      </c>
      <c r="E9" s="471">
        <v>265.61797251000002</v>
      </c>
      <c r="F9" s="471">
        <v>33.412174010000001</v>
      </c>
      <c r="G9" s="471" t="s">
        <v>84</v>
      </c>
      <c r="H9" s="472">
        <v>1901.68720927</v>
      </c>
      <c r="I9" s="472">
        <v>1215.4948391999999</v>
      </c>
      <c r="J9" s="472">
        <v>3117.1820484700002</v>
      </c>
    </row>
    <row r="10" spans="1:13" ht="14.1" customHeight="1" x14ac:dyDescent="0.2">
      <c r="A10" s="333" t="s">
        <v>118</v>
      </c>
      <c r="B10" s="470">
        <v>15.605074780000001</v>
      </c>
      <c r="C10" s="470">
        <v>38.600889680000002</v>
      </c>
      <c r="D10" s="470">
        <v>21.987160159999998</v>
      </c>
      <c r="E10" s="470">
        <v>7.1924803900000001</v>
      </c>
      <c r="F10" s="470">
        <v>0.48961811</v>
      </c>
      <c r="G10" s="470" t="s">
        <v>84</v>
      </c>
      <c r="H10" s="330">
        <v>54.205964459999997</v>
      </c>
      <c r="I10" s="330">
        <v>29.669258660000001</v>
      </c>
      <c r="J10" s="330">
        <v>83.875223120000001</v>
      </c>
    </row>
    <row r="11" spans="1:13" ht="14.1" customHeight="1" x14ac:dyDescent="0.2">
      <c r="A11" s="334" t="s">
        <v>119</v>
      </c>
      <c r="B11" s="471">
        <v>360.01599981999999</v>
      </c>
      <c r="C11" s="471">
        <v>849.68843781999999</v>
      </c>
      <c r="D11" s="471">
        <v>505.42359716999999</v>
      </c>
      <c r="E11" s="471">
        <v>184.30580476</v>
      </c>
      <c r="F11" s="471">
        <v>26.949131319999999</v>
      </c>
      <c r="G11" s="471" t="s">
        <v>84</v>
      </c>
      <c r="H11" s="472">
        <v>1209.7044376399999</v>
      </c>
      <c r="I11" s="472">
        <v>716.67853324999999</v>
      </c>
      <c r="J11" s="472">
        <v>1926.38297089</v>
      </c>
    </row>
    <row r="12" spans="1:13" ht="14.1" customHeight="1" x14ac:dyDescent="0.2">
      <c r="A12" s="333" t="s">
        <v>120</v>
      </c>
      <c r="B12" s="470">
        <v>79.134005810000005</v>
      </c>
      <c r="C12" s="470">
        <v>180.27536968000001</v>
      </c>
      <c r="D12" s="470">
        <v>116.24434411</v>
      </c>
      <c r="E12" s="470">
        <v>30.893488959999999</v>
      </c>
      <c r="F12" s="470">
        <v>2.6857262899999998</v>
      </c>
      <c r="G12" s="470" t="s">
        <v>84</v>
      </c>
      <c r="H12" s="330">
        <v>259.40937549</v>
      </c>
      <c r="I12" s="330">
        <v>149.82355935999999</v>
      </c>
      <c r="J12" s="330">
        <v>409.23293484999999</v>
      </c>
    </row>
    <row r="13" spans="1:13" ht="14.1" customHeight="1" x14ac:dyDescent="0.25">
      <c r="A13" s="335" t="s">
        <v>121</v>
      </c>
      <c r="B13" s="473">
        <v>1544.5299797099999</v>
      </c>
      <c r="C13" s="473">
        <v>3991.7891408199998</v>
      </c>
      <c r="D13" s="473">
        <v>2587.3285491900001</v>
      </c>
      <c r="E13" s="473">
        <v>913.26133020999998</v>
      </c>
      <c r="F13" s="473">
        <v>104.74846648</v>
      </c>
      <c r="G13" s="473" t="s">
        <v>84</v>
      </c>
      <c r="H13" s="474">
        <v>5536.31912053</v>
      </c>
      <c r="I13" s="474">
        <v>3605.3383458799999</v>
      </c>
      <c r="J13" s="474">
        <v>9141.6574664100008</v>
      </c>
    </row>
    <row r="14" spans="1:13" ht="14.1" customHeight="1" x14ac:dyDescent="0.2">
      <c r="A14" s="333" t="s">
        <v>63</v>
      </c>
      <c r="B14" s="470">
        <v>948.21684793999998</v>
      </c>
      <c r="C14" s="470">
        <v>2356.2712849099998</v>
      </c>
      <c r="D14" s="470">
        <v>1470.7756045799999</v>
      </c>
      <c r="E14" s="470">
        <v>563.33698268000001</v>
      </c>
      <c r="F14" s="470">
        <v>59.614721930000002</v>
      </c>
      <c r="G14" s="470" t="s">
        <v>84</v>
      </c>
      <c r="H14" s="330">
        <v>3304.4881328500001</v>
      </c>
      <c r="I14" s="330">
        <v>2093.7273091900001</v>
      </c>
      <c r="J14" s="330">
        <v>5398.2154420400002</v>
      </c>
    </row>
    <row r="15" spans="1:13" ht="14.1" customHeight="1" x14ac:dyDescent="0.2">
      <c r="A15" s="334" t="s">
        <v>122</v>
      </c>
      <c r="B15" s="471">
        <v>389.09774669000001</v>
      </c>
      <c r="C15" s="471">
        <v>725.92601755999999</v>
      </c>
      <c r="D15" s="471">
        <v>360.62964674</v>
      </c>
      <c r="E15" s="471">
        <v>121.17671747999999</v>
      </c>
      <c r="F15" s="471">
        <v>18.26828811</v>
      </c>
      <c r="G15" s="471" t="s">
        <v>84</v>
      </c>
      <c r="H15" s="472">
        <v>1115.0237642500001</v>
      </c>
      <c r="I15" s="472">
        <v>500.07465232999999</v>
      </c>
      <c r="J15" s="472">
        <v>1615.09841658</v>
      </c>
    </row>
    <row r="16" spans="1:13" ht="14.25" x14ac:dyDescent="0.2">
      <c r="A16" s="539" t="s">
        <v>123</v>
      </c>
      <c r="B16" s="540">
        <v>559.11910124999997</v>
      </c>
      <c r="C16" s="540">
        <v>1630.3452673500001</v>
      </c>
      <c r="D16" s="540">
        <v>1110.1459578399999</v>
      </c>
      <c r="E16" s="540">
        <v>442.16026520000003</v>
      </c>
      <c r="F16" s="540">
        <v>41.346433820000001</v>
      </c>
      <c r="G16" s="540" t="s">
        <v>84</v>
      </c>
      <c r="H16" s="370">
        <v>2189.4643685999999</v>
      </c>
      <c r="I16" s="370">
        <v>1593.65265686</v>
      </c>
      <c r="J16" s="370">
        <v>3783.1170254600001</v>
      </c>
    </row>
    <row r="17" spans="1:10" ht="14.25" x14ac:dyDescent="0.2">
      <c r="A17" s="541" t="s">
        <v>124</v>
      </c>
      <c r="B17" s="542">
        <v>265.47592861999999</v>
      </c>
      <c r="C17" s="542">
        <v>807.66965286000004</v>
      </c>
      <c r="D17" s="542">
        <v>573.06670369000005</v>
      </c>
      <c r="E17" s="542">
        <v>199.71795648</v>
      </c>
      <c r="F17" s="542">
        <v>32.804525740000003</v>
      </c>
      <c r="G17" s="542" t="s">
        <v>84</v>
      </c>
      <c r="H17" s="543">
        <v>1073.1455814799999</v>
      </c>
      <c r="I17" s="543">
        <v>805.58918590999997</v>
      </c>
      <c r="J17" s="543">
        <v>1878.7347673899999</v>
      </c>
    </row>
    <row r="18" spans="1:10" ht="14.25" x14ac:dyDescent="0.2">
      <c r="A18" s="539" t="s">
        <v>125</v>
      </c>
      <c r="B18" s="540">
        <v>143.85650899000001</v>
      </c>
      <c r="C18" s="540">
        <v>417.78030570999999</v>
      </c>
      <c r="D18" s="540">
        <v>320.84224956000003</v>
      </c>
      <c r="E18" s="540">
        <v>106.07967600000001</v>
      </c>
      <c r="F18" s="540">
        <v>11.373046</v>
      </c>
      <c r="G18" s="540" t="s">
        <v>84</v>
      </c>
      <c r="H18" s="370">
        <v>561.63681469999995</v>
      </c>
      <c r="I18" s="370">
        <v>438.29497156000002</v>
      </c>
      <c r="J18" s="370">
        <v>999.93178625999997</v>
      </c>
    </row>
    <row r="19" spans="1:10" ht="14.25" x14ac:dyDescent="0.2">
      <c r="A19" s="560" t="s">
        <v>126</v>
      </c>
      <c r="B19" s="561">
        <v>6.43210119</v>
      </c>
      <c r="C19" s="561">
        <v>12.449476990000001</v>
      </c>
      <c r="D19" s="561">
        <v>7.3703299800000002</v>
      </c>
      <c r="E19" s="561">
        <v>1.7162902</v>
      </c>
      <c r="F19" s="561">
        <v>0.60168425000000003</v>
      </c>
      <c r="G19" s="561" t="s">
        <v>84</v>
      </c>
      <c r="H19" s="562">
        <v>18.881578180000002</v>
      </c>
      <c r="I19" s="562">
        <v>9.6883044300000005</v>
      </c>
      <c r="J19" s="562">
        <v>28.569882610000001</v>
      </c>
    </row>
    <row r="20" spans="1:10" ht="14.25" x14ac:dyDescent="0.2">
      <c r="A20" s="676" t="s">
        <v>469</v>
      </c>
      <c r="B20" s="540">
        <v>115.18731844</v>
      </c>
      <c r="C20" s="540">
        <v>377.43987016</v>
      </c>
      <c r="D20" s="540">
        <v>244.85412414999999</v>
      </c>
      <c r="E20" s="540">
        <v>91.921990280000003</v>
      </c>
      <c r="F20" s="540">
        <v>20.829795489999999</v>
      </c>
      <c r="G20" s="540" t="s">
        <v>84</v>
      </c>
      <c r="H20" s="370">
        <v>492.62718860000001</v>
      </c>
      <c r="I20" s="370">
        <v>357.60590991999999</v>
      </c>
      <c r="J20" s="370">
        <v>850.23309852</v>
      </c>
    </row>
    <row r="21" spans="1:10" ht="14.25" x14ac:dyDescent="0.2">
      <c r="A21" s="560" t="s">
        <v>127</v>
      </c>
      <c r="B21" s="561">
        <v>123.45023795</v>
      </c>
      <c r="C21" s="561">
        <v>326.8884951</v>
      </c>
      <c r="D21" s="561">
        <v>214.80088834</v>
      </c>
      <c r="E21" s="561">
        <v>68.228650700000003</v>
      </c>
      <c r="F21" s="561">
        <v>6.40477293</v>
      </c>
      <c r="G21" s="561" t="s">
        <v>84</v>
      </c>
      <c r="H21" s="562">
        <v>450.33873304999997</v>
      </c>
      <c r="I21" s="562">
        <v>289.43431197000001</v>
      </c>
      <c r="J21" s="562">
        <v>739.77304502000004</v>
      </c>
    </row>
    <row r="22" spans="1:10" ht="14.25" x14ac:dyDescent="0.2">
      <c r="A22" s="539" t="s">
        <v>128</v>
      </c>
      <c r="B22" s="540">
        <v>158.61585503000001</v>
      </c>
      <c r="C22" s="540">
        <v>401.70079708999998</v>
      </c>
      <c r="D22" s="540">
        <v>266.10693853999999</v>
      </c>
      <c r="E22" s="540">
        <v>57.595142719999998</v>
      </c>
      <c r="F22" s="540">
        <v>4.5964650699999998</v>
      </c>
      <c r="G22" s="540" t="s">
        <v>84</v>
      </c>
      <c r="H22" s="370">
        <v>560.31665211999996</v>
      </c>
      <c r="I22" s="370">
        <v>328.29854633000002</v>
      </c>
      <c r="J22" s="370">
        <v>888.61519844999998</v>
      </c>
    </row>
    <row r="23" spans="1:10" ht="14.25" x14ac:dyDescent="0.2">
      <c r="A23" s="563" t="s">
        <v>129</v>
      </c>
      <c r="B23" s="564">
        <v>48.77111017</v>
      </c>
      <c r="C23" s="564">
        <v>99.25891086</v>
      </c>
      <c r="D23" s="564">
        <v>62.578414039999998</v>
      </c>
      <c r="E23" s="564">
        <v>24.382597629999999</v>
      </c>
      <c r="F23" s="564">
        <v>1.3279808099999999</v>
      </c>
      <c r="G23" s="564" t="s">
        <v>84</v>
      </c>
      <c r="H23" s="565">
        <v>148.03002103</v>
      </c>
      <c r="I23" s="565">
        <v>88.288992480000005</v>
      </c>
      <c r="J23" s="565">
        <v>236.31901350999999</v>
      </c>
    </row>
    <row r="24" spans="1:10" ht="15" x14ac:dyDescent="0.25">
      <c r="A24" s="547" t="s">
        <v>130</v>
      </c>
      <c r="B24" s="548">
        <v>224.1717424</v>
      </c>
      <c r="C24" s="548">
        <v>641.22839235000004</v>
      </c>
      <c r="D24" s="548">
        <v>440.26352808000001</v>
      </c>
      <c r="E24" s="548">
        <v>182.20521833999999</v>
      </c>
      <c r="F24" s="548">
        <v>23.821139710000001</v>
      </c>
      <c r="G24" s="548" t="s">
        <v>84</v>
      </c>
      <c r="H24" s="354">
        <v>865.40013475000001</v>
      </c>
      <c r="I24" s="354">
        <v>646.28988613000001</v>
      </c>
      <c r="J24" s="354">
        <v>1511.69002088</v>
      </c>
    </row>
    <row r="25" spans="1:10" ht="15" x14ac:dyDescent="0.25">
      <c r="A25" s="566" t="s">
        <v>131</v>
      </c>
      <c r="B25" s="567">
        <v>135.12574712</v>
      </c>
      <c r="C25" s="567">
        <v>457.40650048999998</v>
      </c>
      <c r="D25" s="567">
        <v>316.85456024000001</v>
      </c>
      <c r="E25" s="567">
        <v>148.07456721</v>
      </c>
      <c r="F25" s="567">
        <v>21.197002609999998</v>
      </c>
      <c r="G25" s="567" t="s">
        <v>84</v>
      </c>
      <c r="H25" s="568">
        <v>592.53224761000001</v>
      </c>
      <c r="I25" s="568">
        <v>486.12613005999998</v>
      </c>
      <c r="J25" s="568">
        <v>1078.6583776699999</v>
      </c>
    </row>
    <row r="26" spans="1:10" ht="15" x14ac:dyDescent="0.25">
      <c r="A26" s="547" t="s">
        <v>132</v>
      </c>
      <c r="B26" s="548">
        <v>450.15815034000002</v>
      </c>
      <c r="C26" s="548">
        <v>947.18934804000003</v>
      </c>
      <c r="D26" s="548">
        <v>664.43418801999997</v>
      </c>
      <c r="E26" s="548">
        <v>218.24287240999999</v>
      </c>
      <c r="F26" s="548">
        <v>37.095699119999999</v>
      </c>
      <c r="G26" s="548" t="s">
        <v>84</v>
      </c>
      <c r="H26" s="354">
        <v>1397.3474983799999</v>
      </c>
      <c r="I26" s="354">
        <v>919.77275955000005</v>
      </c>
      <c r="J26" s="354">
        <v>2317.1202579300002</v>
      </c>
    </row>
    <row r="27" spans="1:10" ht="14.25" x14ac:dyDescent="0.2">
      <c r="A27" s="560" t="s">
        <v>133</v>
      </c>
      <c r="B27" s="561">
        <v>376.91648880999998</v>
      </c>
      <c r="C27" s="561">
        <v>756.74419883999997</v>
      </c>
      <c r="D27" s="561">
        <v>521.15158171999997</v>
      </c>
      <c r="E27" s="561">
        <v>166.23468115</v>
      </c>
      <c r="F27" s="561">
        <v>27.772715860000002</v>
      </c>
      <c r="G27" s="561" t="s">
        <v>84</v>
      </c>
      <c r="H27" s="562">
        <v>1133.66068765</v>
      </c>
      <c r="I27" s="562">
        <v>715.15897872999994</v>
      </c>
      <c r="J27" s="562">
        <v>1848.8196663799999</v>
      </c>
    </row>
    <row r="28" spans="1:10" ht="14.25" x14ac:dyDescent="0.2">
      <c r="A28" s="539" t="s">
        <v>134</v>
      </c>
      <c r="B28" s="540">
        <v>35.704639200000003</v>
      </c>
      <c r="C28" s="540">
        <v>117.68794669</v>
      </c>
      <c r="D28" s="540">
        <v>103.69377350000001</v>
      </c>
      <c r="E28" s="540">
        <v>38.253866960000003</v>
      </c>
      <c r="F28" s="540">
        <v>8.4021215599999994</v>
      </c>
      <c r="G28" s="540" t="s">
        <v>84</v>
      </c>
      <c r="H28" s="370">
        <v>153.39258588999999</v>
      </c>
      <c r="I28" s="370">
        <v>150.34976201999999</v>
      </c>
      <c r="J28" s="370">
        <v>303.74234790999998</v>
      </c>
    </row>
    <row r="29" spans="1:10" ht="14.25" x14ac:dyDescent="0.2">
      <c r="A29" s="560" t="s">
        <v>135</v>
      </c>
      <c r="B29" s="561">
        <v>37.537022329999999</v>
      </c>
      <c r="C29" s="561">
        <v>72.757202509999999</v>
      </c>
      <c r="D29" s="561">
        <v>39.588832799999999</v>
      </c>
      <c r="E29" s="561">
        <v>13.7543243</v>
      </c>
      <c r="F29" s="561">
        <v>0.92086170000000001</v>
      </c>
      <c r="G29" s="561" t="s">
        <v>84</v>
      </c>
      <c r="H29" s="562">
        <v>110.29422484</v>
      </c>
      <c r="I29" s="562">
        <v>54.264018800000002</v>
      </c>
      <c r="J29" s="562">
        <v>164.55824364</v>
      </c>
    </row>
    <row r="30" spans="1:10" ht="15" x14ac:dyDescent="0.25">
      <c r="A30" s="547" t="s">
        <v>136</v>
      </c>
      <c r="B30" s="548">
        <v>234.81677288</v>
      </c>
      <c r="C30" s="548">
        <v>444.16809443</v>
      </c>
      <c r="D30" s="548">
        <v>278.38866295000003</v>
      </c>
      <c r="E30" s="548">
        <v>102.05549015</v>
      </c>
      <c r="F30" s="548">
        <v>11.86270318</v>
      </c>
      <c r="G30" s="548" t="s">
        <v>84</v>
      </c>
      <c r="H30" s="354">
        <v>678.98486731000003</v>
      </c>
      <c r="I30" s="354">
        <v>392.30685627999998</v>
      </c>
      <c r="J30" s="354">
        <v>1071.2917235899999</v>
      </c>
    </row>
    <row r="31" spans="1:10" ht="14.25" x14ac:dyDescent="0.2">
      <c r="A31" s="560" t="s">
        <v>137</v>
      </c>
      <c r="B31" s="561">
        <v>53.588093950000001</v>
      </c>
      <c r="C31" s="561">
        <v>103.76846768999999</v>
      </c>
      <c r="D31" s="561">
        <v>71.402741410000004</v>
      </c>
      <c r="E31" s="561">
        <v>21.804579400000001</v>
      </c>
      <c r="F31" s="561">
        <v>4.4101493700000001</v>
      </c>
      <c r="G31" s="561" t="s">
        <v>84</v>
      </c>
      <c r="H31" s="562">
        <v>157.35656164</v>
      </c>
      <c r="I31" s="562">
        <v>97.617470179999998</v>
      </c>
      <c r="J31" s="562">
        <v>254.97403181999999</v>
      </c>
    </row>
    <row r="32" spans="1:10" ht="14.25" x14ac:dyDescent="0.2">
      <c r="A32" s="539" t="s">
        <v>138</v>
      </c>
      <c r="B32" s="540">
        <v>143.75269008000001</v>
      </c>
      <c r="C32" s="540">
        <v>249.23278400000001</v>
      </c>
      <c r="D32" s="540">
        <v>146.78358022</v>
      </c>
      <c r="E32" s="540">
        <v>49.106714930000003</v>
      </c>
      <c r="F32" s="540">
        <v>4.3277690800000004</v>
      </c>
      <c r="G32" s="540" t="s">
        <v>84</v>
      </c>
      <c r="H32" s="370">
        <v>392.98547408000002</v>
      </c>
      <c r="I32" s="370">
        <v>200.21806423000001</v>
      </c>
      <c r="J32" s="370">
        <v>593.20353831</v>
      </c>
    </row>
    <row r="33" spans="1:10" ht="14.25" x14ac:dyDescent="0.2">
      <c r="A33" s="563" t="s">
        <v>139</v>
      </c>
      <c r="B33" s="564">
        <v>37.47598885</v>
      </c>
      <c r="C33" s="564">
        <v>91.166842740000007</v>
      </c>
      <c r="D33" s="564">
        <v>60.202341320000002</v>
      </c>
      <c r="E33" s="564">
        <v>31.14419582</v>
      </c>
      <c r="F33" s="564">
        <v>3.12478473</v>
      </c>
      <c r="G33" s="564" t="s">
        <v>84</v>
      </c>
      <c r="H33" s="565">
        <v>128.64283158999999</v>
      </c>
      <c r="I33" s="565">
        <v>94.471321869999997</v>
      </c>
      <c r="J33" s="565">
        <v>223.11415346000001</v>
      </c>
    </row>
    <row r="34" spans="1:10" ht="15" x14ac:dyDescent="0.25">
      <c r="A34" s="552" t="s">
        <v>140</v>
      </c>
      <c r="B34" s="548">
        <v>1770.5163876500001</v>
      </c>
      <c r="C34" s="548">
        <v>4297.7500965099998</v>
      </c>
      <c r="D34" s="548">
        <v>2811.4992091300001</v>
      </c>
      <c r="E34" s="548">
        <v>949.29898428000001</v>
      </c>
      <c r="F34" s="548">
        <v>118.02302589</v>
      </c>
      <c r="G34" s="548" t="s">
        <v>84</v>
      </c>
      <c r="H34" s="354">
        <v>6068.2664841599999</v>
      </c>
      <c r="I34" s="354">
        <v>3878.8212192999999</v>
      </c>
      <c r="J34" s="354">
        <v>9947.0877034599998</v>
      </c>
    </row>
    <row r="35" spans="1:10" ht="15" x14ac:dyDescent="0.25">
      <c r="A35" s="569" t="s">
        <v>141</v>
      </c>
      <c r="B35" s="570">
        <v>1779.3467525900001</v>
      </c>
      <c r="C35" s="570">
        <v>4435.9572352499999</v>
      </c>
      <c r="D35" s="570">
        <v>2865.7172121399999</v>
      </c>
      <c r="E35" s="570">
        <v>1015.31682036</v>
      </c>
      <c r="F35" s="570">
        <v>116.61116966</v>
      </c>
      <c r="G35" s="570" t="s">
        <v>84</v>
      </c>
      <c r="H35" s="571">
        <v>6215.3039878400004</v>
      </c>
      <c r="I35" s="571">
        <v>3997.6452021599998</v>
      </c>
      <c r="J35" s="571">
        <v>10212.949189999999</v>
      </c>
    </row>
    <row r="36" spans="1:10" ht="15" x14ac:dyDescent="0.25">
      <c r="A36" s="549" t="s">
        <v>142</v>
      </c>
      <c r="B36" s="550">
        <v>8.8303649400000008</v>
      </c>
      <c r="C36" s="550">
        <v>138.20713874</v>
      </c>
      <c r="D36" s="550">
        <v>54.218003009999997</v>
      </c>
      <c r="E36" s="550">
        <v>66.017836079999995</v>
      </c>
      <c r="F36" s="550">
        <v>-1.4118562299999999</v>
      </c>
      <c r="G36" s="550" t="s">
        <v>84</v>
      </c>
      <c r="H36" s="551">
        <v>147.03750367999999</v>
      </c>
      <c r="I36" s="551">
        <v>118.82398286</v>
      </c>
      <c r="J36" s="551">
        <v>265.86148653999999</v>
      </c>
    </row>
    <row r="37" spans="1:10" ht="14.25" x14ac:dyDescent="0.2">
      <c r="A37" s="560" t="s">
        <v>143</v>
      </c>
      <c r="B37" s="561">
        <v>89.04599528</v>
      </c>
      <c r="C37" s="561">
        <v>183.82189185999999</v>
      </c>
      <c r="D37" s="561">
        <v>123.40896784</v>
      </c>
      <c r="E37" s="561">
        <v>34.130651129999997</v>
      </c>
      <c r="F37" s="561">
        <v>2.6241371</v>
      </c>
      <c r="G37" s="561" t="s">
        <v>84</v>
      </c>
      <c r="H37" s="562">
        <v>272.86788713999999</v>
      </c>
      <c r="I37" s="562">
        <v>160.16375607000001</v>
      </c>
      <c r="J37" s="562">
        <v>433.03164321000003</v>
      </c>
    </row>
    <row r="38" spans="1:10" ht="14.25" x14ac:dyDescent="0.2">
      <c r="A38" s="539" t="s">
        <v>144</v>
      </c>
      <c r="B38" s="540">
        <v>109.64809827000001</v>
      </c>
      <c r="C38" s="540">
        <v>241.99788705</v>
      </c>
      <c r="D38" s="540">
        <v>155.39402229000001</v>
      </c>
      <c r="E38" s="540">
        <v>32.13085426</v>
      </c>
      <c r="F38" s="540">
        <v>6.7136874999999998</v>
      </c>
      <c r="G38" s="540" t="s">
        <v>84</v>
      </c>
      <c r="H38" s="370">
        <v>351.64598532000002</v>
      </c>
      <c r="I38" s="370">
        <v>194.23856405000001</v>
      </c>
      <c r="J38" s="370">
        <v>545.88454936999995</v>
      </c>
    </row>
    <row r="39" spans="1:10" ht="14.25" x14ac:dyDescent="0.2">
      <c r="A39" s="563" t="s">
        <v>145</v>
      </c>
      <c r="B39" s="564">
        <v>20.602102989999999</v>
      </c>
      <c r="C39" s="564">
        <v>58.175995190000002</v>
      </c>
      <c r="D39" s="564">
        <v>31.98505445</v>
      </c>
      <c r="E39" s="564">
        <v>-1.9997968699999999</v>
      </c>
      <c r="F39" s="564">
        <v>4.0895504000000003</v>
      </c>
      <c r="G39" s="564" t="s">
        <v>84</v>
      </c>
      <c r="H39" s="565">
        <v>78.778098180000001</v>
      </c>
      <c r="I39" s="565">
        <v>34.074807980000003</v>
      </c>
      <c r="J39" s="565">
        <v>112.85290616</v>
      </c>
    </row>
    <row r="40" spans="1:10" ht="15" x14ac:dyDescent="0.25">
      <c r="A40" s="552" t="s">
        <v>146</v>
      </c>
      <c r="B40" s="548">
        <v>1859.56238293</v>
      </c>
      <c r="C40" s="548">
        <v>4481.5719883700003</v>
      </c>
      <c r="D40" s="548">
        <v>2934.9081769700001</v>
      </c>
      <c r="E40" s="548">
        <v>983.42963540999995</v>
      </c>
      <c r="F40" s="548">
        <v>120.64716299</v>
      </c>
      <c r="G40" s="548" t="s">
        <v>84</v>
      </c>
      <c r="H40" s="354">
        <v>6341.1343712999997</v>
      </c>
      <c r="I40" s="354">
        <v>4038.98497537</v>
      </c>
      <c r="J40" s="354">
        <v>10380.119346670001</v>
      </c>
    </row>
    <row r="41" spans="1:10" ht="15" x14ac:dyDescent="0.25">
      <c r="A41" s="569" t="s">
        <v>147</v>
      </c>
      <c r="B41" s="570">
        <v>1888.99485086</v>
      </c>
      <c r="C41" s="570">
        <v>4677.9551222999999</v>
      </c>
      <c r="D41" s="570">
        <v>3021.11123443</v>
      </c>
      <c r="E41" s="570">
        <v>1047.44767462</v>
      </c>
      <c r="F41" s="570">
        <v>123.32485715999999</v>
      </c>
      <c r="G41" s="570" t="s">
        <v>84</v>
      </c>
      <c r="H41" s="571">
        <v>6566.9499731599999</v>
      </c>
      <c r="I41" s="571">
        <v>4191.8837662100004</v>
      </c>
      <c r="J41" s="571">
        <v>10758.83373937</v>
      </c>
    </row>
    <row r="42" spans="1:10" ht="14.25" x14ac:dyDescent="0.2">
      <c r="A42" s="544" t="s">
        <v>148</v>
      </c>
      <c r="B42" s="545">
        <v>29.432467930000001</v>
      </c>
      <c r="C42" s="545">
        <v>196.38313393000001</v>
      </c>
      <c r="D42" s="545">
        <v>86.203057459999997</v>
      </c>
      <c r="E42" s="545">
        <v>64.018039209999998</v>
      </c>
      <c r="F42" s="545">
        <v>2.6776941700000001</v>
      </c>
      <c r="G42" s="545" t="s">
        <v>84</v>
      </c>
      <c r="H42" s="546">
        <v>225.81560185999999</v>
      </c>
      <c r="I42" s="546">
        <v>152.89879084</v>
      </c>
      <c r="J42" s="546">
        <v>378.71439270000002</v>
      </c>
    </row>
    <row r="43" spans="1:10" s="439" customFormat="1" ht="15" x14ac:dyDescent="0.25">
      <c r="A43" s="572" t="s">
        <v>253</v>
      </c>
      <c r="B43" s="567">
        <v>778.94417344999999</v>
      </c>
      <c r="C43" s="567">
        <v>2014.3828588900001</v>
      </c>
      <c r="D43" s="567">
        <v>1217.11915628</v>
      </c>
      <c r="E43" s="567">
        <v>384.55952065000002</v>
      </c>
      <c r="F43" s="567">
        <v>33.171082689999999</v>
      </c>
      <c r="G43" s="567" t="s">
        <v>84</v>
      </c>
      <c r="H43" s="568">
        <v>2793.3270323400002</v>
      </c>
      <c r="I43" s="568">
        <v>1634.84975962</v>
      </c>
      <c r="J43" s="568">
        <v>4428.1767919599997</v>
      </c>
    </row>
    <row r="44" spans="1:10" ht="14.25" x14ac:dyDescent="0.2">
      <c r="A44" s="553" t="s">
        <v>149</v>
      </c>
      <c r="B44" s="540"/>
      <c r="C44" s="540"/>
      <c r="D44" s="540"/>
      <c r="E44" s="540"/>
      <c r="F44" s="540"/>
      <c r="G44" s="540"/>
      <c r="H44" s="554"/>
      <c r="I44" s="554"/>
      <c r="J44" s="554"/>
    </row>
    <row r="45" spans="1:10" ht="14.25" x14ac:dyDescent="0.2">
      <c r="A45" s="573" t="s">
        <v>150</v>
      </c>
      <c r="B45" s="574">
        <v>0.145139133</v>
      </c>
      <c r="C45" s="574">
        <v>0.16063684</v>
      </c>
      <c r="D45" s="574">
        <v>0.170161431</v>
      </c>
      <c r="E45" s="574">
        <v>0.19951049300000001</v>
      </c>
      <c r="F45" s="574">
        <v>0.22741277800000001</v>
      </c>
      <c r="G45" s="574" t="s">
        <v>84</v>
      </c>
      <c r="H45" s="575">
        <v>0.15631326800000001</v>
      </c>
      <c r="I45" s="575">
        <v>0.17925915000000001</v>
      </c>
      <c r="J45" s="575">
        <v>0.16536279400000001</v>
      </c>
    </row>
    <row r="46" spans="1:10" ht="14.25" x14ac:dyDescent="0.2">
      <c r="A46" s="555" t="s">
        <v>151</v>
      </c>
      <c r="B46" s="556">
        <v>8.7486646000000001E-2</v>
      </c>
      <c r="C46" s="556">
        <v>0.114586839</v>
      </c>
      <c r="D46" s="556">
        <v>0.122463983</v>
      </c>
      <c r="E46" s="556">
        <v>0.162138221</v>
      </c>
      <c r="F46" s="556">
        <v>0.20236098299999999</v>
      </c>
      <c r="G46" s="556" t="s">
        <v>84</v>
      </c>
      <c r="H46" s="557">
        <v>0.10702639</v>
      </c>
      <c r="I46" s="557">
        <v>0.13483509299999999</v>
      </c>
      <c r="J46" s="557">
        <v>0.117993743</v>
      </c>
    </row>
    <row r="47" spans="1:10" ht="14.25" x14ac:dyDescent="0.2">
      <c r="A47" s="573" t="s">
        <v>152</v>
      </c>
      <c r="B47" s="574">
        <v>0.504324412</v>
      </c>
      <c r="C47" s="574">
        <v>0.504631579</v>
      </c>
      <c r="D47" s="574">
        <v>0.47041538500000002</v>
      </c>
      <c r="E47" s="574">
        <v>0.42108376600000003</v>
      </c>
      <c r="F47" s="574">
        <v>0.31667368299999998</v>
      </c>
      <c r="G47" s="574" t="s">
        <v>84</v>
      </c>
      <c r="H47" s="575">
        <v>0.50454588499999997</v>
      </c>
      <c r="I47" s="575">
        <v>0.45345252000000003</v>
      </c>
      <c r="J47" s="575">
        <v>0.48439539599999998</v>
      </c>
    </row>
    <row r="48" spans="1:10" ht="14.25" x14ac:dyDescent="0.2">
      <c r="A48" s="531" t="s">
        <v>534</v>
      </c>
      <c r="B48" s="558">
        <v>3.4747652179999999</v>
      </c>
      <c r="C48" s="558">
        <v>3.1414436459999999</v>
      </c>
      <c r="D48" s="558">
        <v>2.7645241509999998</v>
      </c>
      <c r="E48" s="558">
        <v>2.1105845599999999</v>
      </c>
      <c r="F48" s="558">
        <v>1.3925061139999999</v>
      </c>
      <c r="G48" s="558" t="s">
        <v>84</v>
      </c>
      <c r="H48" s="559">
        <v>3.2277866849999999</v>
      </c>
      <c r="I48" s="559">
        <v>2.529592053</v>
      </c>
      <c r="J48" s="559">
        <v>2.9292888960000001</v>
      </c>
    </row>
    <row r="49" spans="1:11" ht="14.25" x14ac:dyDescent="0.2">
      <c r="A49" s="576" t="s">
        <v>277</v>
      </c>
      <c r="B49" s="577">
        <v>0.40425634700000002</v>
      </c>
      <c r="C49" s="577">
        <v>0.40826718699999998</v>
      </c>
      <c r="D49" s="577">
        <v>0.42684533699999999</v>
      </c>
      <c r="E49" s="577">
        <v>0.36333459000000001</v>
      </c>
      <c r="F49" s="577">
        <v>0.412866399</v>
      </c>
      <c r="G49" s="577" t="s">
        <v>84</v>
      </c>
      <c r="H49" s="578">
        <v>0.407133417</v>
      </c>
      <c r="I49" s="578">
        <v>0.41077219799999998</v>
      </c>
      <c r="J49" s="578">
        <v>0.408544607</v>
      </c>
    </row>
    <row r="50" spans="1:11" ht="14.25" x14ac:dyDescent="0.2">
      <c r="A50" s="531" t="s">
        <v>278</v>
      </c>
      <c r="B50" s="349">
        <v>0.910228025</v>
      </c>
      <c r="C50" s="349">
        <v>0.88411840900000005</v>
      </c>
      <c r="D50" s="349">
        <v>0.87673083100000004</v>
      </c>
      <c r="E50" s="349">
        <v>0.83739969299999995</v>
      </c>
      <c r="F50" s="349">
        <v>0.79763901699999995</v>
      </c>
      <c r="G50" s="349" t="s">
        <v>84</v>
      </c>
      <c r="H50" s="350">
        <v>0.89140250600000004</v>
      </c>
      <c r="I50" s="350">
        <v>0.86447002500000003</v>
      </c>
      <c r="J50" s="350">
        <v>0.88078072200000002</v>
      </c>
    </row>
    <row r="51" spans="1:11" ht="14.25" x14ac:dyDescent="0.2">
      <c r="A51" s="579" t="s">
        <v>508</v>
      </c>
      <c r="B51" s="580">
        <v>0.26015537</v>
      </c>
      <c r="C51" s="580">
        <v>0.19792243600000001</v>
      </c>
      <c r="D51" s="580">
        <v>0.20871926399999999</v>
      </c>
      <c r="E51" s="580">
        <v>0.185741619</v>
      </c>
      <c r="F51" s="580">
        <v>0.26981238800000001</v>
      </c>
      <c r="G51" s="580" t="s">
        <v>84</v>
      </c>
      <c r="H51" s="581">
        <v>0.215284266</v>
      </c>
      <c r="I51" s="581">
        <v>0.204673823</v>
      </c>
      <c r="J51" s="581">
        <v>0.21109965999999999</v>
      </c>
    </row>
    <row r="52" spans="1:11" customFormat="1" x14ac:dyDescent="0.2">
      <c r="A52" s="22" t="s">
        <v>475</v>
      </c>
    </row>
    <row r="53" spans="1:11" x14ac:dyDescent="0.2">
      <c r="A53" s="242" t="s">
        <v>216</v>
      </c>
    </row>
    <row r="54" spans="1:11" x14ac:dyDescent="0.2">
      <c r="A54" s="442" t="s">
        <v>759</v>
      </c>
    </row>
    <row r="55" spans="1:11" x14ac:dyDescent="0.2">
      <c r="A55" s="443" t="s">
        <v>736</v>
      </c>
      <c r="B55" s="441"/>
      <c r="D55" s="444"/>
    </row>
    <row r="57" spans="1:11" ht="18" x14ac:dyDescent="0.25">
      <c r="A57" s="434" t="s">
        <v>757</v>
      </c>
    </row>
    <row r="58" spans="1:11" ht="13.5" thickBot="1" x14ac:dyDescent="0.25">
      <c r="J58" s="435" t="s">
        <v>81</v>
      </c>
    </row>
    <row r="59" spans="1:11" ht="14.25" x14ac:dyDescent="0.2">
      <c r="A59" s="436" t="s">
        <v>734</v>
      </c>
      <c r="B59" s="480" t="s">
        <v>34</v>
      </c>
      <c r="C59" s="480" t="s">
        <v>458</v>
      </c>
      <c r="D59" s="480" t="s">
        <v>460</v>
      </c>
      <c r="E59" s="480" t="s">
        <v>97</v>
      </c>
      <c r="F59" s="480" t="s">
        <v>269</v>
      </c>
      <c r="G59" s="481">
        <v>300000</v>
      </c>
      <c r="H59" s="482" t="s">
        <v>360</v>
      </c>
      <c r="I59" s="482" t="s">
        <v>360</v>
      </c>
      <c r="J59" s="482" t="s">
        <v>61</v>
      </c>
    </row>
    <row r="60" spans="1:11" x14ac:dyDescent="0.2">
      <c r="A60" s="437" t="s">
        <v>153</v>
      </c>
      <c r="B60" s="483" t="s">
        <v>457</v>
      </c>
      <c r="C60" s="483" t="s">
        <v>35</v>
      </c>
      <c r="D60" s="483" t="s">
        <v>35</v>
      </c>
      <c r="E60" s="483" t="s">
        <v>35</v>
      </c>
      <c r="F60" s="483" t="s">
        <v>35</v>
      </c>
      <c r="G60" s="483" t="s">
        <v>36</v>
      </c>
      <c r="H60" s="484" t="s">
        <v>283</v>
      </c>
      <c r="I60" s="484" t="s">
        <v>474</v>
      </c>
      <c r="J60" s="484" t="s">
        <v>106</v>
      </c>
    </row>
    <row r="61" spans="1:11" ht="13.5" thickBot="1" x14ac:dyDescent="0.25">
      <c r="A61" s="438" t="s">
        <v>65</v>
      </c>
      <c r="B61" s="485" t="s">
        <v>36</v>
      </c>
      <c r="C61" s="485" t="s">
        <v>459</v>
      </c>
      <c r="D61" s="485" t="s">
        <v>99</v>
      </c>
      <c r="E61" s="485" t="s">
        <v>100</v>
      </c>
      <c r="F61" s="485" t="s">
        <v>270</v>
      </c>
      <c r="G61" s="485" t="s">
        <v>101</v>
      </c>
      <c r="H61" s="486" t="s">
        <v>459</v>
      </c>
      <c r="I61" s="486" t="s">
        <v>101</v>
      </c>
      <c r="J61" s="486" t="s">
        <v>267</v>
      </c>
    </row>
    <row r="62" spans="1:11" x14ac:dyDescent="0.2">
      <c r="A62" s="445" t="s">
        <v>154</v>
      </c>
      <c r="B62" s="423"/>
      <c r="C62" s="423"/>
      <c r="D62" s="423"/>
      <c r="E62" s="423"/>
      <c r="F62" s="423"/>
      <c r="G62" s="423"/>
      <c r="H62" s="423"/>
      <c r="I62" s="423"/>
      <c r="J62" s="423"/>
    </row>
    <row r="63" spans="1:11" ht="15" x14ac:dyDescent="0.25">
      <c r="A63" s="446" t="s">
        <v>115</v>
      </c>
      <c r="B63" s="424">
        <f t="shared" ref="B63:C63" si="0">B7/B$7</f>
        <v>1</v>
      </c>
      <c r="C63" s="424">
        <f t="shared" si="0"/>
        <v>1</v>
      </c>
      <c r="D63" s="424">
        <f t="shared" ref="D63:F68" si="1">D7/D$7</f>
        <v>1</v>
      </c>
      <c r="E63" s="424">
        <f t="shared" si="1"/>
        <v>1</v>
      </c>
      <c r="F63" s="424">
        <f t="shared" si="1"/>
        <v>1</v>
      </c>
      <c r="G63" s="424" t="s">
        <v>84</v>
      </c>
      <c r="H63" s="447">
        <f t="shared" ref="H63:J68" si="2">H7/H$7</f>
        <v>1</v>
      </c>
      <c r="I63" s="447">
        <f t="shared" si="2"/>
        <v>1</v>
      </c>
      <c r="J63" s="447">
        <f t="shared" si="2"/>
        <v>1</v>
      </c>
    </row>
    <row r="64" spans="1:11" ht="14.25" x14ac:dyDescent="0.2">
      <c r="A64" s="448" t="s">
        <v>116</v>
      </c>
      <c r="B64" s="425">
        <f t="shared" ref="B64:C64" si="3">B8/B$7</f>
        <v>0.25132570065686577</v>
      </c>
      <c r="C64" s="425">
        <f t="shared" si="3"/>
        <v>0.27281166002657969</v>
      </c>
      <c r="D64" s="425">
        <f t="shared" si="1"/>
        <v>0.27337096045957576</v>
      </c>
      <c r="E64" s="425">
        <f t="shared" si="1"/>
        <v>0.33245924807098765</v>
      </c>
      <c r="F64" s="425">
        <f t="shared" si="1"/>
        <v>0.2148925181901199</v>
      </c>
      <c r="G64" s="425" t="s">
        <v>84</v>
      </c>
      <c r="H64" s="440">
        <f t="shared" si="2"/>
        <v>0.26673808788228093</v>
      </c>
      <c r="I64" s="440">
        <f t="shared" si="2"/>
        <v>0.2863698519326015</v>
      </c>
      <c r="J64" s="440">
        <f t="shared" si="2"/>
        <v>0.27435166442634717</v>
      </c>
      <c r="K64" s="449"/>
    </row>
    <row r="65" spans="1:10" ht="14.25" x14ac:dyDescent="0.2">
      <c r="A65" s="450" t="s">
        <v>117</v>
      </c>
      <c r="B65" s="426">
        <f t="shared" ref="B65:C65" si="4">B9/B$7</f>
        <v>0.40425634703309732</v>
      </c>
      <c r="C65" s="426">
        <f t="shared" si="4"/>
        <v>0.40826718694912451</v>
      </c>
      <c r="D65" s="426">
        <f t="shared" si="1"/>
        <v>0.42684533708541422</v>
      </c>
      <c r="E65" s="426">
        <f t="shared" si="1"/>
        <v>0.36333458977665112</v>
      </c>
      <c r="F65" s="426">
        <f t="shared" si="1"/>
        <v>0.41286639931848085</v>
      </c>
      <c r="G65" s="426" t="s">
        <v>84</v>
      </c>
      <c r="H65" s="451">
        <f t="shared" si="2"/>
        <v>0.40713341744085846</v>
      </c>
      <c r="I65" s="451">
        <f t="shared" si="2"/>
        <v>0.41077219779722463</v>
      </c>
      <c r="J65" s="451">
        <f t="shared" si="2"/>
        <v>0.40854460660853731</v>
      </c>
    </row>
    <row r="66" spans="1:10" ht="14.25" x14ac:dyDescent="0.2">
      <c r="A66" s="448" t="s">
        <v>118</v>
      </c>
      <c r="B66" s="425">
        <f t="shared" ref="B66:C66" si="5">B10/B$7</f>
        <v>1.1818818816772502E-2</v>
      </c>
      <c r="C66" s="425">
        <f t="shared" si="5"/>
        <v>1.1520725209243471E-2</v>
      </c>
      <c r="D66" s="425">
        <f t="shared" si="1"/>
        <v>1.024056558316663E-2</v>
      </c>
      <c r="E66" s="425">
        <f t="shared" si="1"/>
        <v>9.8384792538045319E-3</v>
      </c>
      <c r="F66" s="425">
        <f t="shared" si="1"/>
        <v>6.0500961732187471E-3</v>
      </c>
      <c r="G66" s="425" t="s">
        <v>84</v>
      </c>
      <c r="H66" s="440">
        <f t="shared" si="2"/>
        <v>1.1604989216259786E-2</v>
      </c>
      <c r="I66" s="440">
        <f t="shared" si="2"/>
        <v>1.0026621416841094E-2</v>
      </c>
      <c r="J66" s="440">
        <f t="shared" si="2"/>
        <v>1.0992867757140709E-2</v>
      </c>
    </row>
    <row r="67" spans="1:10" ht="14.25" x14ac:dyDescent="0.2">
      <c r="A67" s="450" t="s">
        <v>119</v>
      </c>
      <c r="B67" s="426">
        <f t="shared" ref="B67:C67" si="6">B11/B$7</f>
        <v>0.27266539462310613</v>
      </c>
      <c r="C67" s="426">
        <f t="shared" si="6"/>
        <v>0.25359589083946671</v>
      </c>
      <c r="D67" s="426">
        <f t="shared" si="1"/>
        <v>0.2354020917860716</v>
      </c>
      <c r="E67" s="426">
        <f t="shared" si="1"/>
        <v>0.25210897189349285</v>
      </c>
      <c r="F67" s="426">
        <f t="shared" si="1"/>
        <v>0.33300409633683986</v>
      </c>
      <c r="G67" s="426" t="s">
        <v>84</v>
      </c>
      <c r="H67" s="451">
        <f t="shared" si="2"/>
        <v>0.25898638818673292</v>
      </c>
      <c r="I67" s="451">
        <f t="shared" si="2"/>
        <v>0.24219898490967928</v>
      </c>
      <c r="J67" s="451">
        <f t="shared" si="2"/>
        <v>0.25247590958183802</v>
      </c>
    </row>
    <row r="68" spans="1:10" ht="14.25" x14ac:dyDescent="0.2">
      <c r="A68" s="452" t="s">
        <v>120</v>
      </c>
      <c r="B68" s="427">
        <f t="shared" ref="B68:C68" si="7">B12/B$7</f>
        <v>5.9933738870158265E-2</v>
      </c>
      <c r="C68" s="427">
        <f t="shared" si="7"/>
        <v>5.380453697558564E-2</v>
      </c>
      <c r="D68" s="427">
        <f t="shared" si="1"/>
        <v>5.4141045085771757E-2</v>
      </c>
      <c r="E68" s="427">
        <f t="shared" si="1"/>
        <v>4.2258711005063905E-2</v>
      </c>
      <c r="F68" s="427">
        <f t="shared" si="1"/>
        <v>3.3186889981340728E-2</v>
      </c>
      <c r="G68" s="427" t="s">
        <v>84</v>
      </c>
      <c r="H68" s="453">
        <f t="shared" si="2"/>
        <v>5.5537117273867904E-2</v>
      </c>
      <c r="I68" s="453">
        <f t="shared" si="2"/>
        <v>5.0632343943653457E-2</v>
      </c>
      <c r="J68" s="453">
        <f t="shared" si="2"/>
        <v>5.3634951626136781E-2</v>
      </c>
    </row>
    <row r="69" spans="1:10" ht="15" x14ac:dyDescent="0.25">
      <c r="A69" s="454" t="s">
        <v>121</v>
      </c>
      <c r="B69" s="428">
        <f t="shared" ref="B69:C69" si="8">B13/B$13</f>
        <v>1</v>
      </c>
      <c r="C69" s="428">
        <f t="shared" si="8"/>
        <v>1</v>
      </c>
      <c r="D69" s="428">
        <f t="shared" ref="D69:F71" si="9">D13/D$13</f>
        <v>1</v>
      </c>
      <c r="E69" s="428">
        <f t="shared" si="9"/>
        <v>1</v>
      </c>
      <c r="F69" s="428">
        <f t="shared" si="9"/>
        <v>1</v>
      </c>
      <c r="G69" s="428" t="s">
        <v>84</v>
      </c>
      <c r="H69" s="455">
        <f t="shared" ref="H69:J71" si="10">H13/H$13</f>
        <v>1</v>
      </c>
      <c r="I69" s="455">
        <f t="shared" si="10"/>
        <v>1</v>
      </c>
      <c r="J69" s="455">
        <f t="shared" si="10"/>
        <v>1</v>
      </c>
    </row>
    <row r="70" spans="1:10" ht="14.25" x14ac:dyDescent="0.2">
      <c r="A70" s="448" t="s">
        <v>63</v>
      </c>
      <c r="B70" s="425">
        <f t="shared" ref="B70:C70" si="11">B14/B$13</f>
        <v>0.61391935436438516</v>
      </c>
      <c r="C70" s="425">
        <f t="shared" si="11"/>
        <v>0.59027949668352742</v>
      </c>
      <c r="D70" s="425">
        <f t="shared" si="9"/>
        <v>0.56845335898312843</v>
      </c>
      <c r="E70" s="425">
        <f t="shared" si="9"/>
        <v>0.61684094578981397</v>
      </c>
      <c r="F70" s="425">
        <f t="shared" si="9"/>
        <v>0.56912262234772149</v>
      </c>
      <c r="G70" s="425" t="s">
        <v>84</v>
      </c>
      <c r="H70" s="440">
        <f t="shared" si="10"/>
        <v>0.59687457693617496</v>
      </c>
      <c r="I70" s="440">
        <f t="shared" si="10"/>
        <v>0.58072977022603356</v>
      </c>
      <c r="J70" s="440">
        <f t="shared" si="10"/>
        <v>0.59050729715865424</v>
      </c>
    </row>
    <row r="71" spans="1:10" ht="14.25" x14ac:dyDescent="0.2">
      <c r="A71" s="450" t="s">
        <v>122</v>
      </c>
      <c r="B71" s="426">
        <f t="shared" ref="B71:C71" si="12">B15/B$13</f>
        <v>0.2519198408586778</v>
      </c>
      <c r="C71" s="426">
        <f t="shared" si="12"/>
        <v>0.18185480042938318</v>
      </c>
      <c r="D71" s="426">
        <f t="shared" si="9"/>
        <v>0.13938301220109839</v>
      </c>
      <c r="E71" s="426">
        <f t="shared" si="9"/>
        <v>0.13268569846501219</v>
      </c>
      <c r="F71" s="426">
        <f t="shared" si="9"/>
        <v>0.17440148504215122</v>
      </c>
      <c r="G71" s="426" t="s">
        <v>84</v>
      </c>
      <c r="H71" s="451">
        <f t="shared" si="10"/>
        <v>0.2014016424947804</v>
      </c>
      <c r="I71" s="451">
        <f t="shared" si="10"/>
        <v>0.13870394519323276</v>
      </c>
      <c r="J71" s="451">
        <f t="shared" si="10"/>
        <v>0.17667457159869518</v>
      </c>
    </row>
    <row r="72" spans="1:10" ht="14.25" x14ac:dyDescent="0.2">
      <c r="A72" s="582" t="s">
        <v>123</v>
      </c>
      <c r="B72" s="583">
        <f t="shared" ref="B72:C72" si="13">B16/B$13</f>
        <v>0.3619995135057073</v>
      </c>
      <c r="C72" s="583">
        <f t="shared" si="13"/>
        <v>0.40842469625414429</v>
      </c>
      <c r="D72" s="583">
        <f t="shared" ref="D72:F74" si="14">D16/D$13</f>
        <v>0.42907034678202999</v>
      </c>
      <c r="E72" s="583">
        <f t="shared" si="14"/>
        <v>0.48415524732480181</v>
      </c>
      <c r="F72" s="583">
        <f t="shared" si="14"/>
        <v>0.39472113730557024</v>
      </c>
      <c r="G72" s="583" t="s">
        <v>84</v>
      </c>
      <c r="H72" s="584">
        <f t="shared" ref="H72:J79" si="15">H16/H$13</f>
        <v>0.39547293444139459</v>
      </c>
      <c r="I72" s="584">
        <f t="shared" si="15"/>
        <v>0.44202582503280069</v>
      </c>
      <c r="J72" s="584">
        <f t="shared" si="15"/>
        <v>0.41383272555995904</v>
      </c>
    </row>
    <row r="73" spans="1:10" ht="14.25" x14ac:dyDescent="0.2">
      <c r="A73" s="585" t="s">
        <v>124</v>
      </c>
      <c r="B73" s="586">
        <f t="shared" ref="B73:C75" si="16">B17/B$13</f>
        <v>0.17188136980665511</v>
      </c>
      <c r="C73" s="586">
        <f t="shared" si="16"/>
        <v>0.20233274463342199</v>
      </c>
      <c r="D73" s="586">
        <f t="shared" si="14"/>
        <v>0.22148973073767794</v>
      </c>
      <c r="E73" s="586">
        <f t="shared" si="14"/>
        <v>0.21868653568642377</v>
      </c>
      <c r="F73" s="586">
        <f t="shared" si="14"/>
        <v>0.3131742816135975</v>
      </c>
      <c r="G73" s="586" t="s">
        <v>84</v>
      </c>
      <c r="H73" s="587">
        <f t="shared" si="15"/>
        <v>0.19383737788895125</v>
      </c>
      <c r="I73" s="587">
        <f t="shared" si="15"/>
        <v>0.22344343543528639</v>
      </c>
      <c r="J73" s="587">
        <f t="shared" si="15"/>
        <v>0.20551358156802538</v>
      </c>
    </row>
    <row r="74" spans="1:10" ht="14.25" x14ac:dyDescent="0.2">
      <c r="A74" s="582" t="s">
        <v>125</v>
      </c>
      <c r="B74" s="583">
        <f t="shared" ref="B74:C74" si="17">B18/B$13</f>
        <v>9.3139343929737398E-2</v>
      </c>
      <c r="C74" s="583">
        <f t="shared" si="17"/>
        <v>0.10465991338013883</v>
      </c>
      <c r="D74" s="583">
        <f t="shared" si="14"/>
        <v>0.12400522139348875</v>
      </c>
      <c r="E74" s="583">
        <f t="shared" si="14"/>
        <v>0.11615478778194573</v>
      </c>
      <c r="F74" s="583">
        <f t="shared" si="14"/>
        <v>0.10857482101822938</v>
      </c>
      <c r="G74" s="583" t="s">
        <v>84</v>
      </c>
      <c r="H74" s="584">
        <f t="shared" si="15"/>
        <v>0.1014458889512557</v>
      </c>
      <c r="I74" s="584">
        <f t="shared" si="15"/>
        <v>0.12156833270887366</v>
      </c>
      <c r="J74" s="584">
        <f t="shared" si="15"/>
        <v>0.10938189162459189</v>
      </c>
    </row>
    <row r="75" spans="1:10" ht="14.25" x14ac:dyDescent="0.2">
      <c r="A75" s="585" t="s">
        <v>126</v>
      </c>
      <c r="B75" s="586">
        <f t="shared" si="16"/>
        <v>4.1644391980061712E-3</v>
      </c>
      <c r="C75" s="586">
        <f t="shared" ref="C75:E75" si="18">C19/C$13</f>
        <v>3.1187711952747606E-3</v>
      </c>
      <c r="D75" s="586">
        <f t="shared" si="18"/>
        <v>2.8486254605382014E-3</v>
      </c>
      <c r="E75" s="586">
        <f t="shared" si="18"/>
        <v>1.8792980094814126E-3</v>
      </c>
      <c r="F75" s="586" t="s">
        <v>84</v>
      </c>
      <c r="G75" s="586" t="s">
        <v>84</v>
      </c>
      <c r="H75" s="587">
        <f t="shared" si="15"/>
        <v>3.4104931036187162E-3</v>
      </c>
      <c r="I75" s="587">
        <f t="shared" si="15"/>
        <v>2.6872108802413258E-3</v>
      </c>
      <c r="J75" s="587">
        <f t="shared" si="15"/>
        <v>3.1252409877505082E-3</v>
      </c>
    </row>
    <row r="76" spans="1:10" ht="14.25" x14ac:dyDescent="0.2">
      <c r="A76" s="676" t="s">
        <v>469</v>
      </c>
      <c r="B76" s="583">
        <f t="shared" ref="B76:C76" si="19">B20/B$13</f>
        <v>7.4577586678911539E-2</v>
      </c>
      <c r="C76" s="583">
        <f t="shared" si="19"/>
        <v>9.4554060058008399E-2</v>
      </c>
      <c r="D76" s="583">
        <f t="shared" ref="D76:F79" si="20">D20/D$13</f>
        <v>9.4635883883650976E-2</v>
      </c>
      <c r="E76" s="583">
        <f t="shared" si="20"/>
        <v>0.10065244989499664</v>
      </c>
      <c r="F76" s="583">
        <f t="shared" si="20"/>
        <v>0.19885537411640394</v>
      </c>
      <c r="G76" s="583" t="s">
        <v>84</v>
      </c>
      <c r="H76" s="584">
        <f t="shared" si="15"/>
        <v>8.898099583407687E-2</v>
      </c>
      <c r="I76" s="584">
        <f t="shared" si="15"/>
        <v>9.9187891846171411E-2</v>
      </c>
      <c r="J76" s="584">
        <f t="shared" si="15"/>
        <v>9.3006448955682983E-2</v>
      </c>
    </row>
    <row r="77" spans="1:10" ht="14.25" x14ac:dyDescent="0.2">
      <c r="A77" s="585" t="s">
        <v>127</v>
      </c>
      <c r="B77" s="586">
        <f t="shared" ref="B77:C77" si="21">B21/B$13</f>
        <v>7.9927382162681582E-2</v>
      </c>
      <c r="C77" s="586">
        <f t="shared" si="21"/>
        <v>8.1890221043301403E-2</v>
      </c>
      <c r="D77" s="586">
        <f t="shared" si="20"/>
        <v>8.3020337099146704E-2</v>
      </c>
      <c r="E77" s="586">
        <f t="shared" si="20"/>
        <v>7.4708791933970481E-2</v>
      </c>
      <c r="F77" s="586">
        <f t="shared" si="20"/>
        <v>6.1144312133895401E-2</v>
      </c>
      <c r="G77" s="586" t="s">
        <v>84</v>
      </c>
      <c r="H77" s="587">
        <f t="shared" si="15"/>
        <v>8.134262553255571E-2</v>
      </c>
      <c r="I77" s="587">
        <f t="shared" si="15"/>
        <v>8.0279375804146388E-2</v>
      </c>
      <c r="J77" s="587">
        <f t="shared" si="15"/>
        <v>8.0923295117785093E-2</v>
      </c>
    </row>
    <row r="78" spans="1:10" ht="14.25" x14ac:dyDescent="0.2">
      <c r="A78" s="582" t="s">
        <v>128</v>
      </c>
      <c r="B78" s="583">
        <f t="shared" ref="B78:C78" si="22">B22/B$13</f>
        <v>0.10269522580570539</v>
      </c>
      <c r="C78" s="583">
        <f t="shared" si="22"/>
        <v>0.10063176759068039</v>
      </c>
      <c r="D78" s="583">
        <f t="shared" si="20"/>
        <v>0.10285007623918058</v>
      </c>
      <c r="E78" s="583">
        <f t="shared" si="20"/>
        <v>6.3065347031343449E-2</v>
      </c>
      <c r="F78" s="583">
        <f t="shared" si="20"/>
        <v>4.3880977206264105E-2</v>
      </c>
      <c r="G78" s="583" t="s">
        <v>84</v>
      </c>
      <c r="H78" s="584">
        <f t="shared" si="15"/>
        <v>0.10120743402276276</v>
      </c>
      <c r="I78" s="584">
        <f t="shared" si="15"/>
        <v>9.1059011619578828E-2</v>
      </c>
      <c r="J78" s="584">
        <f t="shared" si="15"/>
        <v>9.720504205228836E-2</v>
      </c>
    </row>
    <row r="79" spans="1:10" ht="14.25" x14ac:dyDescent="0.2">
      <c r="A79" s="588" t="s">
        <v>129</v>
      </c>
      <c r="B79" s="589">
        <f t="shared" ref="B79:C79" si="23">B23/B$13</f>
        <v>3.1576667860572859E-2</v>
      </c>
      <c r="C79" s="589">
        <f t="shared" si="23"/>
        <v>2.4865770049068793E-2</v>
      </c>
      <c r="D79" s="589">
        <f t="shared" si="20"/>
        <v>2.4186496940866307E-2</v>
      </c>
      <c r="E79" s="589">
        <f t="shared" si="20"/>
        <v>2.6698379558448337E-2</v>
      </c>
      <c r="F79" s="589">
        <f t="shared" si="20"/>
        <v>1.267780669852151E-2</v>
      </c>
      <c r="G79" s="589" t="s">
        <v>84</v>
      </c>
      <c r="H79" s="590">
        <f t="shared" si="15"/>
        <v>2.6737985619555267E-2</v>
      </c>
      <c r="I79" s="590">
        <f t="shared" si="15"/>
        <v>2.4488406914954942E-2</v>
      </c>
      <c r="J79" s="590">
        <f t="shared" si="15"/>
        <v>2.5850784103246902E-2</v>
      </c>
    </row>
    <row r="80" spans="1:10" ht="15" x14ac:dyDescent="0.25">
      <c r="A80" s="456" t="s">
        <v>155</v>
      </c>
      <c r="B80" s="429"/>
      <c r="C80" s="429"/>
      <c r="D80" s="429"/>
      <c r="E80" s="429"/>
      <c r="F80" s="429"/>
      <c r="G80" s="429"/>
      <c r="H80" s="457"/>
      <c r="I80" s="457"/>
      <c r="J80" s="457"/>
    </row>
    <row r="81" spans="1:10" ht="15" x14ac:dyDescent="0.25">
      <c r="A81" s="458" t="s">
        <v>132</v>
      </c>
      <c r="B81" s="430">
        <f t="shared" ref="B81:C81" si="24">B26/B$26</f>
        <v>1</v>
      </c>
      <c r="C81" s="430">
        <f t="shared" si="24"/>
        <v>1</v>
      </c>
      <c r="D81" s="430">
        <f t="shared" ref="D81:F84" si="25">D26/D$26</f>
        <v>1</v>
      </c>
      <c r="E81" s="430">
        <f t="shared" si="25"/>
        <v>1</v>
      </c>
      <c r="F81" s="430">
        <f t="shared" si="25"/>
        <v>1</v>
      </c>
      <c r="G81" s="430" t="s">
        <v>84</v>
      </c>
      <c r="H81" s="459">
        <f t="shared" ref="H81:J84" si="26">H26/H$26</f>
        <v>1</v>
      </c>
      <c r="I81" s="459">
        <f t="shared" si="26"/>
        <v>1</v>
      </c>
      <c r="J81" s="459">
        <f t="shared" si="26"/>
        <v>1</v>
      </c>
    </row>
    <row r="82" spans="1:10" ht="14.25" x14ac:dyDescent="0.2">
      <c r="A82" s="460" t="s">
        <v>133</v>
      </c>
      <c r="B82" s="431">
        <f t="shared" ref="B82:C82" si="27">B27/B$26</f>
        <v>0.83729793301602706</v>
      </c>
      <c r="C82" s="431">
        <f t="shared" si="27"/>
        <v>0.7989365594175184</v>
      </c>
      <c r="D82" s="431">
        <f t="shared" si="25"/>
        <v>0.78435395275643605</v>
      </c>
      <c r="E82" s="431">
        <f t="shared" si="25"/>
        <v>0.76169580850138707</v>
      </c>
      <c r="F82" s="431">
        <f t="shared" si="25"/>
        <v>0.74867751569147412</v>
      </c>
      <c r="G82" s="431" t="s">
        <v>84</v>
      </c>
      <c r="H82" s="461">
        <f t="shared" si="26"/>
        <v>0.81129474877530283</v>
      </c>
      <c r="I82" s="461">
        <f t="shared" si="26"/>
        <v>0.77753876846699865</v>
      </c>
      <c r="J82" s="461">
        <f t="shared" si="26"/>
        <v>0.79789543078426295</v>
      </c>
    </row>
    <row r="83" spans="1:10" ht="14.25" x14ac:dyDescent="0.2">
      <c r="A83" s="448" t="s">
        <v>134</v>
      </c>
      <c r="B83" s="425">
        <f t="shared" ref="B83:C83" si="28">B28/B$26</f>
        <v>7.9315767520887134E-2</v>
      </c>
      <c r="C83" s="425">
        <f t="shared" si="28"/>
        <v>0.12424965180777139</v>
      </c>
      <c r="D83" s="425">
        <f t="shared" si="25"/>
        <v>0.15606327213385165</v>
      </c>
      <c r="E83" s="425">
        <f t="shared" si="25"/>
        <v>0.17528117430627801</v>
      </c>
      <c r="F83" s="425">
        <f t="shared" si="25"/>
        <v>0.22649853646969087</v>
      </c>
      <c r="G83" s="425" t="s">
        <v>84</v>
      </c>
      <c r="H83" s="440">
        <f t="shared" si="26"/>
        <v>0.10977411564971067</v>
      </c>
      <c r="I83" s="440">
        <f t="shared" si="26"/>
        <v>0.16346403006494648</v>
      </c>
      <c r="J83" s="440">
        <f t="shared" si="26"/>
        <v>0.13108613887021481</v>
      </c>
    </row>
    <row r="84" spans="1:10" ht="14.25" x14ac:dyDescent="0.2">
      <c r="A84" s="462" t="s">
        <v>135</v>
      </c>
      <c r="B84" s="432">
        <f t="shared" ref="B84:C84" si="29">B29/B$26</f>
        <v>8.3386299463085706E-2</v>
      </c>
      <c r="C84" s="432">
        <f t="shared" si="29"/>
        <v>7.6813788774710165E-2</v>
      </c>
      <c r="D84" s="432">
        <f t="shared" si="25"/>
        <v>5.9582775109712362E-2</v>
      </c>
      <c r="E84" s="432">
        <f t="shared" si="25"/>
        <v>6.3023017192334982E-2</v>
      </c>
      <c r="F84" s="432">
        <f t="shared" si="25"/>
        <v>2.482394783883507E-2</v>
      </c>
      <c r="G84" s="432" t="s">
        <v>84</v>
      </c>
      <c r="H84" s="463">
        <f t="shared" si="26"/>
        <v>7.8931135574986502E-2</v>
      </c>
      <c r="I84" s="463">
        <f t="shared" si="26"/>
        <v>5.8997201468054719E-2</v>
      </c>
      <c r="J84" s="463">
        <f t="shared" si="26"/>
        <v>7.1018430345522132E-2</v>
      </c>
    </row>
    <row r="85" spans="1:10" ht="15" x14ac:dyDescent="0.25">
      <c r="A85" s="458" t="s">
        <v>136</v>
      </c>
      <c r="B85" s="430">
        <f t="shared" ref="B85:C85" si="30">B30/B$30</f>
        <v>1</v>
      </c>
      <c r="C85" s="430">
        <f t="shared" si="30"/>
        <v>1</v>
      </c>
      <c r="D85" s="430">
        <f t="shared" ref="D85:F88" si="31">D30/D$30</f>
        <v>1</v>
      </c>
      <c r="E85" s="430">
        <f t="shared" si="31"/>
        <v>1</v>
      </c>
      <c r="F85" s="430">
        <f t="shared" si="31"/>
        <v>1</v>
      </c>
      <c r="G85" s="430" t="s">
        <v>84</v>
      </c>
      <c r="H85" s="459">
        <f t="shared" ref="H85:J88" si="32">H30/H$30</f>
        <v>1</v>
      </c>
      <c r="I85" s="459">
        <f t="shared" si="32"/>
        <v>1</v>
      </c>
      <c r="J85" s="459">
        <f t="shared" si="32"/>
        <v>1</v>
      </c>
    </row>
    <row r="86" spans="1:10" ht="14.25" x14ac:dyDescent="0.2">
      <c r="A86" s="460" t="s">
        <v>137</v>
      </c>
      <c r="B86" s="431">
        <f t="shared" ref="B86:C86" si="33">B31/B$30</f>
        <v>0.22821237721968646</v>
      </c>
      <c r="C86" s="431">
        <f t="shared" si="33"/>
        <v>0.23362431699009326</v>
      </c>
      <c r="D86" s="431">
        <f t="shared" si="31"/>
        <v>0.25648580891681028</v>
      </c>
      <c r="E86" s="431">
        <f t="shared" si="31"/>
        <v>0.21365415391128767</v>
      </c>
      <c r="F86" s="431">
        <f t="shared" si="31"/>
        <v>0.37176597130368394</v>
      </c>
      <c r="G86" s="431" t="s">
        <v>84</v>
      </c>
      <c r="H86" s="461">
        <f t="shared" si="32"/>
        <v>0.2317526784704565</v>
      </c>
      <c r="I86" s="461">
        <f t="shared" si="32"/>
        <v>0.24882937582494805</v>
      </c>
      <c r="J86" s="461">
        <f t="shared" si="32"/>
        <v>0.23800616228561711</v>
      </c>
    </row>
    <row r="87" spans="1:10" ht="14.25" x14ac:dyDescent="0.2">
      <c r="A87" s="448" t="s">
        <v>138</v>
      </c>
      <c r="B87" s="425">
        <f t="shared" ref="B87:C87" si="34">B32/B$30</f>
        <v>0.61219089384838332</v>
      </c>
      <c r="C87" s="425">
        <f t="shared" si="34"/>
        <v>0.56112266307610392</v>
      </c>
      <c r="D87" s="425">
        <f t="shared" si="31"/>
        <v>0.52726134270188674</v>
      </c>
      <c r="E87" s="425">
        <f t="shared" si="31"/>
        <v>0.48117661144759105</v>
      </c>
      <c r="F87" s="425">
        <f t="shared" si="31"/>
        <v>0.3648214925664186</v>
      </c>
      <c r="G87" s="425" t="s">
        <v>84</v>
      </c>
      <c r="H87" s="440">
        <f t="shared" si="32"/>
        <v>0.57878384777105352</v>
      </c>
      <c r="I87" s="440">
        <f t="shared" si="32"/>
        <v>0.51036085917167606</v>
      </c>
      <c r="J87" s="440">
        <f t="shared" si="32"/>
        <v>0.553727360388932</v>
      </c>
    </row>
    <row r="88" spans="1:10" ht="14.25" x14ac:dyDescent="0.2">
      <c r="A88" s="464" t="s">
        <v>139</v>
      </c>
      <c r="B88" s="433">
        <f t="shared" ref="B88:C88" si="35">B33/B$30</f>
        <v>0.1595967289319303</v>
      </c>
      <c r="C88" s="433">
        <f t="shared" si="35"/>
        <v>0.20525301993380282</v>
      </c>
      <c r="D88" s="433">
        <f t="shared" si="31"/>
        <v>0.21625284838130293</v>
      </c>
      <c r="E88" s="433">
        <f t="shared" si="31"/>
        <v>0.30516923464112139</v>
      </c>
      <c r="F88" s="433">
        <f t="shared" si="31"/>
        <v>0.26341253612989751</v>
      </c>
      <c r="G88" s="433" t="s">
        <v>84</v>
      </c>
      <c r="H88" s="465">
        <f t="shared" si="32"/>
        <v>0.18946347375848996</v>
      </c>
      <c r="I88" s="465">
        <f t="shared" si="32"/>
        <v>0.240809765003376</v>
      </c>
      <c r="J88" s="465">
        <f t="shared" si="32"/>
        <v>0.20826647732545098</v>
      </c>
    </row>
    <row r="89" spans="1:10" customFormat="1" ht="14.25" x14ac:dyDescent="0.2">
      <c r="A89" s="725" t="s">
        <v>475</v>
      </c>
      <c r="B89" s="653"/>
      <c r="C89" s="653"/>
      <c r="D89" s="653"/>
      <c r="E89" s="653"/>
      <c r="F89" s="653"/>
      <c r="G89" s="653"/>
      <c r="H89" s="654"/>
      <c r="I89" s="654"/>
      <c r="J89" s="654"/>
    </row>
    <row r="90" spans="1:10" customFormat="1" x14ac:dyDescent="0.2">
      <c r="A90" s="242" t="s">
        <v>216</v>
      </c>
      <c r="B90" s="196"/>
      <c r="C90" s="196"/>
      <c r="D90" s="211"/>
      <c r="E90" s="196"/>
      <c r="F90" s="196"/>
      <c r="G90" s="211"/>
      <c r="H90" s="196"/>
      <c r="I90" s="196"/>
      <c r="J90" s="196"/>
    </row>
    <row r="91" spans="1:10" x14ac:dyDescent="0.2">
      <c r="A91" s="442" t="s">
        <v>760</v>
      </c>
    </row>
    <row r="92" spans="1:10" x14ac:dyDescent="0.2">
      <c r="A92" s="443" t="s">
        <v>736</v>
      </c>
    </row>
    <row r="94" spans="1:10" ht="12.75" customHeight="1" x14ac:dyDescent="0.2">
      <c r="A94" s="731" t="s">
        <v>159</v>
      </c>
      <c r="B94" s="732"/>
      <c r="C94" s="732"/>
      <c r="D94" s="733"/>
      <c r="E94" s="733"/>
      <c r="F94" s="733"/>
      <c r="G94" s="733"/>
      <c r="H94" s="733"/>
      <c r="I94" s="733"/>
      <c r="J94" s="733"/>
    </row>
    <row r="95" spans="1:10" ht="39" customHeight="1" x14ac:dyDescent="0.2">
      <c r="A95" s="810" t="s">
        <v>160</v>
      </c>
      <c r="B95" s="810"/>
      <c r="C95" s="810"/>
      <c r="D95" s="810"/>
      <c r="E95" s="810"/>
      <c r="F95" s="810"/>
      <c r="G95" s="810"/>
      <c r="H95" s="810"/>
      <c r="I95" s="810"/>
      <c r="J95" s="810"/>
    </row>
    <row r="96" spans="1:10" ht="12.75" customHeight="1" x14ac:dyDescent="0.3">
      <c r="A96" s="467"/>
      <c r="B96" s="732"/>
      <c r="C96" s="732"/>
      <c r="D96" s="733"/>
      <c r="E96" s="733"/>
      <c r="F96" s="733"/>
      <c r="G96" s="733"/>
      <c r="H96" s="733"/>
      <c r="I96" s="733"/>
      <c r="J96" s="733"/>
    </row>
    <row r="97" spans="1:10" ht="24.75" customHeight="1" x14ac:dyDescent="0.2">
      <c r="A97" s="811" t="s">
        <v>566</v>
      </c>
      <c r="B97" s="811"/>
      <c r="C97" s="811"/>
      <c r="D97" s="811"/>
      <c r="E97" s="811"/>
      <c r="F97" s="811"/>
      <c r="G97" s="811"/>
      <c r="H97" s="811"/>
      <c r="I97" s="811"/>
      <c r="J97" s="811"/>
    </row>
    <row r="98" spans="1:10" ht="12.75" customHeight="1" x14ac:dyDescent="0.3">
      <c r="A98" s="467"/>
      <c r="B98" s="732"/>
      <c r="C98" s="732"/>
      <c r="D98" s="733"/>
      <c r="E98" s="733"/>
      <c r="F98" s="733"/>
      <c r="G98" s="733"/>
      <c r="H98" s="733"/>
      <c r="I98" s="733"/>
      <c r="J98" s="733"/>
    </row>
    <row r="99" spans="1:10" customFormat="1" ht="26.25" customHeight="1" x14ac:dyDescent="0.2">
      <c r="A99" s="812" t="s">
        <v>567</v>
      </c>
      <c r="B99" s="812"/>
      <c r="C99" s="812"/>
      <c r="D99" s="812"/>
      <c r="E99" s="812"/>
      <c r="F99" s="812"/>
      <c r="G99" s="812"/>
      <c r="H99" s="812"/>
      <c r="I99" s="812"/>
      <c r="J99" s="812"/>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2" t="s">
        <v>568</v>
      </c>
      <c r="B101" s="812"/>
      <c r="C101" s="812"/>
      <c r="D101" s="812"/>
      <c r="E101" s="812"/>
      <c r="F101" s="812"/>
      <c r="G101" s="812"/>
      <c r="H101" s="812"/>
      <c r="I101" s="812"/>
      <c r="J101" s="812"/>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2" t="s">
        <v>569</v>
      </c>
      <c r="B103" s="812"/>
      <c r="C103" s="812"/>
      <c r="D103" s="812"/>
      <c r="E103" s="812"/>
      <c r="F103" s="812"/>
      <c r="G103" s="812"/>
      <c r="H103" s="812"/>
      <c r="I103" s="812"/>
      <c r="J103" s="812"/>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2" t="s">
        <v>570</v>
      </c>
      <c r="B105" s="812"/>
      <c r="C105" s="812"/>
      <c r="D105" s="812"/>
      <c r="E105" s="812"/>
      <c r="F105" s="812"/>
      <c r="G105" s="812"/>
      <c r="H105" s="812"/>
      <c r="I105" s="812"/>
      <c r="J105" s="812"/>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2" t="s">
        <v>592</v>
      </c>
      <c r="B107" s="812"/>
      <c r="C107" s="812"/>
      <c r="D107" s="812"/>
      <c r="E107" s="812"/>
      <c r="F107" s="812"/>
      <c r="G107" s="812"/>
      <c r="H107" s="812"/>
      <c r="I107" s="812"/>
      <c r="J107" s="812"/>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2" t="s">
        <v>571</v>
      </c>
      <c r="B109" s="812"/>
      <c r="C109" s="812"/>
      <c r="D109" s="812"/>
      <c r="E109" s="812"/>
      <c r="F109" s="812"/>
      <c r="G109" s="812"/>
      <c r="H109" s="812"/>
      <c r="I109" s="812"/>
      <c r="J109" s="812"/>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2" t="s">
        <v>572</v>
      </c>
      <c r="B111" s="812"/>
      <c r="C111" s="812"/>
      <c r="D111" s="812"/>
      <c r="E111" s="812"/>
      <c r="F111" s="812"/>
      <c r="G111" s="812"/>
      <c r="H111" s="812"/>
      <c r="I111" s="812"/>
      <c r="J111" s="812"/>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2" t="s">
        <v>573</v>
      </c>
      <c r="B113" s="812"/>
      <c r="C113" s="812"/>
      <c r="D113" s="812"/>
      <c r="E113" s="812"/>
      <c r="F113" s="812"/>
      <c r="G113" s="812"/>
      <c r="H113" s="812"/>
      <c r="I113" s="812"/>
      <c r="J113" s="812"/>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2" t="s">
        <v>574</v>
      </c>
      <c r="B115" s="812"/>
      <c r="C115" s="812"/>
      <c r="D115" s="812"/>
      <c r="E115" s="812"/>
      <c r="F115" s="812"/>
      <c r="G115" s="812"/>
      <c r="H115" s="812"/>
      <c r="I115" s="812"/>
      <c r="J115" s="812"/>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2" t="s">
        <v>575</v>
      </c>
      <c r="B117" s="812"/>
      <c r="C117" s="812"/>
      <c r="D117" s="812"/>
      <c r="E117" s="812"/>
      <c r="F117" s="812"/>
      <c r="G117" s="812"/>
      <c r="H117" s="812"/>
      <c r="I117" s="812"/>
      <c r="J117" s="812"/>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2" t="s">
        <v>576</v>
      </c>
      <c r="B119" s="812"/>
      <c r="C119" s="812"/>
      <c r="D119" s="812"/>
      <c r="E119" s="812"/>
      <c r="F119" s="812"/>
      <c r="G119" s="812"/>
      <c r="H119" s="812"/>
      <c r="I119" s="812"/>
      <c r="J119" s="812"/>
    </row>
    <row r="120" spans="1:10" ht="12.75" customHeight="1" x14ac:dyDescent="0.2">
      <c r="A120" s="736"/>
      <c r="B120" s="732"/>
      <c r="C120" s="732"/>
      <c r="D120" s="733"/>
      <c r="E120" s="733"/>
      <c r="F120" s="733"/>
      <c r="G120" s="733"/>
      <c r="H120" s="733"/>
      <c r="I120" s="733"/>
      <c r="J120" s="733"/>
    </row>
    <row r="121" spans="1:10" ht="14.25" customHeight="1" x14ac:dyDescent="0.2">
      <c r="A121" s="809" t="s">
        <v>161</v>
      </c>
      <c r="B121" s="809"/>
      <c r="C121" s="809"/>
      <c r="D121" s="809"/>
      <c r="E121" s="809"/>
      <c r="F121" s="809"/>
      <c r="G121" s="809"/>
      <c r="H121" s="809"/>
      <c r="I121" s="809"/>
      <c r="J121" s="809"/>
    </row>
    <row r="122" spans="1:10" ht="12.75" customHeight="1" x14ac:dyDescent="0.2">
      <c r="A122" s="737" t="s">
        <v>162</v>
      </c>
      <c r="B122" s="732"/>
      <c r="C122" s="732"/>
      <c r="D122" s="733"/>
      <c r="E122" s="733"/>
      <c r="F122" s="733"/>
      <c r="G122" s="733"/>
      <c r="H122" s="733"/>
      <c r="I122" s="733"/>
      <c r="J122" s="733"/>
    </row>
    <row r="124" spans="1:10" customFormat="1" ht="29.25" customHeight="1" x14ac:dyDescent="0.2">
      <c r="A124" s="806" t="s">
        <v>564</v>
      </c>
      <c r="B124" s="806"/>
      <c r="C124" s="806"/>
      <c r="D124" s="806"/>
      <c r="E124" s="806"/>
      <c r="F124" s="806"/>
      <c r="G124" s="806"/>
      <c r="H124" s="806"/>
      <c r="I124" s="806"/>
      <c r="J124" s="806"/>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5" fitToWidth="0" fitToHeight="2" orientation="landscape" useFirstPageNumber="1" r:id="rId1"/>
  <headerFooter>
    <oddHeader>&amp;RLes groupements à fiscalité propre en 2022</oddHeader>
    <oddFooter>&amp;LDirection Générale des Collectivités Locales / DESL&amp;C&amp;P&amp;RMise à jour : janvier 2024</oddFooter>
    <evenHeader>&amp;RLes groupements à fiscalité propre en 2019</evenHeader>
    <evenFooter>&amp;LDirection Générale des Collectivités Locales / DESL&amp;C26&amp;RMise en ligne : mai 2021</evenFooter>
    <firstHeader>&amp;RLes groupements à fiscalité propre en 2019</firstHeader>
    <firstFooter>&amp;LDirection Générale des Collectivités Locales&amp;C25&amp;RMise en ligne : mai 2021</firstFooter>
  </headerFooter>
  <rowBreaks count="2" manualBreakCount="2">
    <brk id="55" max="9" man="1"/>
    <brk id="92" max="9"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7"/>
  <sheetViews>
    <sheetView zoomScaleNormal="100" workbookViewId="0">
      <selection activeCell="A22" sqref="A22"/>
    </sheetView>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21" x14ac:dyDescent="0.25">
      <c r="A1" s="9" t="s">
        <v>758</v>
      </c>
    </row>
    <row r="2" spans="1:10" ht="13.5" thickBot="1" x14ac:dyDescent="0.25">
      <c r="A2" s="202"/>
      <c r="J2" s="19" t="s">
        <v>156</v>
      </c>
    </row>
    <row r="3" spans="1:10" ht="14.25" x14ac:dyDescent="0.2">
      <c r="A3" s="17" t="s">
        <v>734</v>
      </c>
      <c r="B3" s="480" t="s">
        <v>34</v>
      </c>
      <c r="C3" s="480" t="s">
        <v>458</v>
      </c>
      <c r="D3" s="480" t="s">
        <v>460</v>
      </c>
      <c r="E3" s="480" t="s">
        <v>97</v>
      </c>
      <c r="F3" s="480" t="s">
        <v>269</v>
      </c>
      <c r="G3" s="481">
        <v>300000</v>
      </c>
      <c r="H3" s="482" t="s">
        <v>355</v>
      </c>
      <c r="I3" s="482" t="s">
        <v>355</v>
      </c>
      <c r="J3" s="482" t="s">
        <v>61</v>
      </c>
    </row>
    <row r="4" spans="1:10" x14ac:dyDescent="0.2">
      <c r="A4" s="16" t="s">
        <v>153</v>
      </c>
      <c r="B4" s="483" t="s">
        <v>457</v>
      </c>
      <c r="C4" s="483" t="s">
        <v>35</v>
      </c>
      <c r="D4" s="483" t="s">
        <v>35</v>
      </c>
      <c r="E4" s="483" t="s">
        <v>35</v>
      </c>
      <c r="F4" s="483" t="s">
        <v>35</v>
      </c>
      <c r="G4" s="483" t="s">
        <v>36</v>
      </c>
      <c r="H4" s="484" t="s">
        <v>283</v>
      </c>
      <c r="I4" s="484" t="s">
        <v>474</v>
      </c>
      <c r="J4" s="484" t="s">
        <v>106</v>
      </c>
    </row>
    <row r="5" spans="1:10" ht="13.5" thickBot="1" x14ac:dyDescent="0.25">
      <c r="A5" s="195" t="s">
        <v>65</v>
      </c>
      <c r="B5" s="485" t="s">
        <v>36</v>
      </c>
      <c r="C5" s="485" t="s">
        <v>459</v>
      </c>
      <c r="D5" s="485" t="s">
        <v>99</v>
      </c>
      <c r="E5" s="485" t="s">
        <v>100</v>
      </c>
      <c r="F5" s="485" t="s">
        <v>270</v>
      </c>
      <c r="G5" s="485" t="s">
        <v>101</v>
      </c>
      <c r="H5" s="486" t="s">
        <v>459</v>
      </c>
      <c r="I5" s="486" t="s">
        <v>101</v>
      </c>
      <c r="J5" s="486" t="s">
        <v>267</v>
      </c>
    </row>
    <row r="6" spans="1:10" x14ac:dyDescent="0.2">
      <c r="A6" s="201"/>
    </row>
    <row r="7" spans="1:10" ht="15" x14ac:dyDescent="0.25">
      <c r="A7" s="332" t="s">
        <v>115</v>
      </c>
      <c r="B7" s="468">
        <v>409.70801556499998</v>
      </c>
      <c r="C7" s="468">
        <v>355.01118240800002</v>
      </c>
      <c r="D7" s="468">
        <v>323.732381261</v>
      </c>
      <c r="E7" s="468">
        <v>309.094638643</v>
      </c>
      <c r="F7" s="468">
        <v>385.340698379</v>
      </c>
      <c r="G7" s="468" t="s">
        <v>84</v>
      </c>
      <c r="H7" s="469">
        <v>368.933957131</v>
      </c>
      <c r="I7" s="469">
        <v>321.37755213499997</v>
      </c>
      <c r="J7" s="469">
        <v>348.91059384099998</v>
      </c>
    </row>
    <row r="8" spans="1:10" ht="14.25" x14ac:dyDescent="0.2">
      <c r="A8" s="333" t="s">
        <v>116</v>
      </c>
      <c r="B8" s="470">
        <v>102.970154077</v>
      </c>
      <c r="C8" s="470">
        <v>96.851190001000006</v>
      </c>
      <c r="D8" s="470">
        <v>88.499031997000003</v>
      </c>
      <c r="E8" s="470">
        <v>102.761371146</v>
      </c>
      <c r="F8" s="470">
        <v>82.806833036</v>
      </c>
      <c r="G8" s="470" t="s">
        <v>84</v>
      </c>
      <c r="H8" s="330">
        <v>98.408738279999994</v>
      </c>
      <c r="I8" s="330">
        <v>92.032842019</v>
      </c>
      <c r="J8" s="330">
        <v>95.724202156000004</v>
      </c>
    </row>
    <row r="9" spans="1:10" ht="14.25" x14ac:dyDescent="0.2">
      <c r="A9" s="334" t="s">
        <v>117</v>
      </c>
      <c r="B9" s="471">
        <v>165.62706572299999</v>
      </c>
      <c r="C9" s="471">
        <v>144.93941677699999</v>
      </c>
      <c r="D9" s="471">
        <v>138.18365740499999</v>
      </c>
      <c r="E9" s="471">
        <v>112.304773733</v>
      </c>
      <c r="F9" s="471">
        <v>159.09422665</v>
      </c>
      <c r="G9" s="471" t="s">
        <v>84</v>
      </c>
      <c r="H9" s="472">
        <v>150.205342777</v>
      </c>
      <c r="I9" s="472">
        <v>132.01296341299999</v>
      </c>
      <c r="J9" s="472">
        <v>142.545541302</v>
      </c>
    </row>
    <row r="10" spans="1:10" ht="14.25" x14ac:dyDescent="0.2">
      <c r="A10" s="333" t="s">
        <v>118</v>
      </c>
      <c r="B10" s="470">
        <v>4.842264804</v>
      </c>
      <c r="C10" s="470">
        <v>4.0899862789999997</v>
      </c>
      <c r="D10" s="470">
        <v>3.3152026819999998</v>
      </c>
      <c r="E10" s="470">
        <v>3.0410211899999999</v>
      </c>
      <c r="F10" s="470">
        <v>2.3313482849999998</v>
      </c>
      <c r="G10" s="470" t="s">
        <v>84</v>
      </c>
      <c r="H10" s="330">
        <v>4.2814745939999996</v>
      </c>
      <c r="I10" s="330">
        <v>3.2223310469999999</v>
      </c>
      <c r="J10" s="330">
        <v>3.8355280170000001</v>
      </c>
    </row>
    <row r="11" spans="1:10" ht="14.25" x14ac:dyDescent="0.2">
      <c r="A11" s="334" t="s">
        <v>119</v>
      </c>
      <c r="B11" s="471">
        <v>111.713197744</v>
      </c>
      <c r="C11" s="471">
        <v>90.029377061000005</v>
      </c>
      <c r="D11" s="471">
        <v>76.207279728000003</v>
      </c>
      <c r="E11" s="471">
        <v>77.925531566000004</v>
      </c>
      <c r="F11" s="471">
        <v>128.32003104500001</v>
      </c>
      <c r="G11" s="471" t="s">
        <v>84</v>
      </c>
      <c r="H11" s="472">
        <v>95.548873037000007</v>
      </c>
      <c r="I11" s="472">
        <v>77.837316900000005</v>
      </c>
      <c r="J11" s="472">
        <v>88.091519543000004</v>
      </c>
    </row>
    <row r="12" spans="1:10" ht="14.25" x14ac:dyDescent="0.2">
      <c r="A12" s="333" t="s">
        <v>120</v>
      </c>
      <c r="B12" s="470">
        <v>24.555333218000001</v>
      </c>
      <c r="C12" s="470">
        <v>19.101212291</v>
      </c>
      <c r="D12" s="470">
        <v>17.527209450000001</v>
      </c>
      <c r="E12" s="470">
        <v>13.061941008</v>
      </c>
      <c r="F12" s="470">
        <v>12.788259362</v>
      </c>
      <c r="G12" s="470" t="s">
        <v>84</v>
      </c>
      <c r="H12" s="330">
        <v>20.489528444000001</v>
      </c>
      <c r="I12" s="330">
        <v>16.272098754999998</v>
      </c>
      <c r="J12" s="330">
        <v>18.713802823000002</v>
      </c>
    </row>
    <row r="13" spans="1:10" ht="15" x14ac:dyDescent="0.25">
      <c r="A13" s="335" t="s">
        <v>121</v>
      </c>
      <c r="B13" s="473">
        <v>479.268652315</v>
      </c>
      <c r="C13" s="473">
        <v>422.953018671</v>
      </c>
      <c r="D13" s="473">
        <v>390.11488897499999</v>
      </c>
      <c r="E13" s="473">
        <v>386.13203044800002</v>
      </c>
      <c r="F13" s="473">
        <v>498.76659514800002</v>
      </c>
      <c r="G13" s="473" t="s">
        <v>84</v>
      </c>
      <c r="H13" s="474">
        <v>437.28785005600002</v>
      </c>
      <c r="I13" s="474">
        <v>391.57006989799999</v>
      </c>
      <c r="J13" s="474">
        <v>418.03862966200001</v>
      </c>
    </row>
    <row r="14" spans="1:10" ht="14.25" x14ac:dyDescent="0.2">
      <c r="A14" s="333" t="s">
        <v>63</v>
      </c>
      <c r="B14" s="470">
        <v>294.23230159600001</v>
      </c>
      <c r="C14" s="470">
        <v>249.66049498199999</v>
      </c>
      <c r="D14" s="470">
        <v>221.76211902700001</v>
      </c>
      <c r="E14" s="470">
        <v>238.182046861</v>
      </c>
      <c r="F14" s="470">
        <v>283.85935257</v>
      </c>
      <c r="G14" s="470" t="s">
        <v>84</v>
      </c>
      <c r="H14" s="330">
        <v>261.00600050200001</v>
      </c>
      <c r="I14" s="330">
        <v>227.39639671899999</v>
      </c>
      <c r="J14" s="330">
        <v>246.85486130999999</v>
      </c>
    </row>
    <row r="15" spans="1:10" ht="14.25" x14ac:dyDescent="0.2">
      <c r="A15" s="334" t="s">
        <v>122</v>
      </c>
      <c r="B15" s="471">
        <v>120.73728262</v>
      </c>
      <c r="C15" s="471">
        <v>76.916036801000004</v>
      </c>
      <c r="D15" s="471">
        <v>54.37538833</v>
      </c>
      <c r="E15" s="471">
        <v>51.234198159999998</v>
      </c>
      <c r="F15" s="471">
        <v>86.985634883000003</v>
      </c>
      <c r="G15" s="471" t="s">
        <v>84</v>
      </c>
      <c r="H15" s="472">
        <v>88.070491243999996</v>
      </c>
      <c r="I15" s="472">
        <v>54.312313514000003</v>
      </c>
      <c r="J15" s="472">
        <v>73.856795806999997</v>
      </c>
    </row>
    <row r="16" spans="1:10" ht="14.25" x14ac:dyDescent="0.2">
      <c r="A16" s="539" t="s">
        <v>123</v>
      </c>
      <c r="B16" s="540">
        <v>173.49501897600001</v>
      </c>
      <c r="C16" s="540">
        <v>172.74445818000001</v>
      </c>
      <c r="D16" s="540">
        <v>167.38673069699999</v>
      </c>
      <c r="E16" s="540">
        <v>186.94784870199999</v>
      </c>
      <c r="F16" s="540">
        <v>196.87371768700001</v>
      </c>
      <c r="G16" s="540" t="s">
        <v>84</v>
      </c>
      <c r="H16" s="370">
        <v>172.93550925700001</v>
      </c>
      <c r="I16" s="370">
        <v>173.08408320500001</v>
      </c>
      <c r="J16" s="370">
        <v>172.998065502</v>
      </c>
    </row>
    <row r="17" spans="1:10" ht="14.25" x14ac:dyDescent="0.2">
      <c r="A17" s="541" t="s">
        <v>124</v>
      </c>
      <c r="B17" s="542">
        <v>82.377352465000001</v>
      </c>
      <c r="C17" s="542">
        <v>85.577245118999997</v>
      </c>
      <c r="D17" s="542">
        <v>86.406441716000003</v>
      </c>
      <c r="E17" s="542">
        <v>84.441876055999998</v>
      </c>
      <c r="F17" s="542">
        <v>156.20087012799999</v>
      </c>
      <c r="G17" s="542" t="s">
        <v>84</v>
      </c>
      <c r="H17" s="543">
        <v>84.762730238000003</v>
      </c>
      <c r="I17" s="543">
        <v>87.493761632000002</v>
      </c>
      <c r="J17" s="543">
        <v>85.912616016000001</v>
      </c>
    </row>
    <row r="18" spans="1:10" ht="14.25" x14ac:dyDescent="0.2">
      <c r="A18" s="539" t="s">
        <v>125</v>
      </c>
      <c r="B18" s="540">
        <v>44.638767842999997</v>
      </c>
      <c r="C18" s="540">
        <v>44.266226297999999</v>
      </c>
      <c r="D18" s="540">
        <v>48.376283176000001</v>
      </c>
      <c r="E18" s="540">
        <v>44.851084051999997</v>
      </c>
      <c r="F18" s="540">
        <v>54.153493798</v>
      </c>
      <c r="G18" s="540" t="s">
        <v>84</v>
      </c>
      <c r="H18" s="370">
        <v>44.361054676999998</v>
      </c>
      <c r="I18" s="370">
        <v>47.602520536</v>
      </c>
      <c r="J18" s="370">
        <v>45.725856084999997</v>
      </c>
    </row>
    <row r="19" spans="1:10" ht="14.25" x14ac:dyDescent="0.2">
      <c r="A19" s="560" t="s">
        <v>126</v>
      </c>
      <c r="B19" s="561">
        <v>1.995885162</v>
      </c>
      <c r="C19" s="561">
        <v>1.319093692</v>
      </c>
      <c r="D19" s="561">
        <v>1.1112912049999999</v>
      </c>
      <c r="E19" s="561">
        <v>0.72565715600000003</v>
      </c>
      <c r="F19" s="561">
        <v>2.864958455</v>
      </c>
      <c r="G19" s="561" t="s">
        <v>84</v>
      </c>
      <c r="H19" s="562">
        <v>1.491367197</v>
      </c>
      <c r="I19" s="562">
        <v>1.052231352</v>
      </c>
      <c r="J19" s="562">
        <v>1.30647146</v>
      </c>
    </row>
    <row r="20" spans="1:10" ht="14.25" x14ac:dyDescent="0.2">
      <c r="A20" s="676" t="s">
        <v>469</v>
      </c>
      <c r="B20" s="540">
        <v>35.742699459999997</v>
      </c>
      <c r="C20" s="540">
        <v>39.991925129000002</v>
      </c>
      <c r="D20" s="540">
        <v>36.918867333999998</v>
      </c>
      <c r="E20" s="540">
        <v>38.865134847999997</v>
      </c>
      <c r="F20" s="540">
        <v>99.182417874999999</v>
      </c>
      <c r="G20" s="540" t="s">
        <v>84</v>
      </c>
      <c r="H20" s="370">
        <v>38.910308364000002</v>
      </c>
      <c r="I20" s="370">
        <v>38.839009742999998</v>
      </c>
      <c r="J20" s="370">
        <v>38.880288471</v>
      </c>
    </row>
    <row r="21" spans="1:10" ht="14.25" x14ac:dyDescent="0.2">
      <c r="A21" s="560" t="s">
        <v>127</v>
      </c>
      <c r="B21" s="561">
        <v>38.306688731999998</v>
      </c>
      <c r="C21" s="561">
        <v>34.635716189999997</v>
      </c>
      <c r="D21" s="561">
        <v>32.387469590000002</v>
      </c>
      <c r="E21" s="561">
        <v>28.847457521999999</v>
      </c>
      <c r="F21" s="561">
        <v>30.496740376000002</v>
      </c>
      <c r="G21" s="561" t="s">
        <v>84</v>
      </c>
      <c r="H21" s="562">
        <v>35.570141837000001</v>
      </c>
      <c r="I21" s="562">
        <v>31.435000795000001</v>
      </c>
      <c r="J21" s="562">
        <v>33.829063398999999</v>
      </c>
    </row>
    <row r="22" spans="1:10" ht="14.25" x14ac:dyDescent="0.2">
      <c r="A22" s="539" t="s">
        <v>128</v>
      </c>
      <c r="B22" s="540">
        <v>49.218602470999997</v>
      </c>
      <c r="C22" s="540">
        <v>42.562509876999997</v>
      </c>
      <c r="D22" s="540">
        <v>40.123346073</v>
      </c>
      <c r="E22" s="540">
        <v>24.351550499999998</v>
      </c>
      <c r="F22" s="540">
        <v>21.886365593000001</v>
      </c>
      <c r="G22" s="540" t="s">
        <v>84</v>
      </c>
      <c r="H22" s="370">
        <v>44.256781234000002</v>
      </c>
      <c r="I22" s="370">
        <v>35.655983544999998</v>
      </c>
      <c r="J22" s="370">
        <v>40.635462576000002</v>
      </c>
    </row>
    <row r="23" spans="1:10" ht="14.25" x14ac:dyDescent="0.2">
      <c r="A23" s="563" t="s">
        <v>129</v>
      </c>
      <c r="B23" s="564">
        <v>15.13370705</v>
      </c>
      <c r="C23" s="564">
        <v>10.517052504</v>
      </c>
      <c r="D23" s="564">
        <v>9.4355125690000001</v>
      </c>
      <c r="E23" s="564">
        <v>10.309099508999999</v>
      </c>
      <c r="F23" s="564">
        <v>6.3232664810000001</v>
      </c>
      <c r="G23" s="564" t="s">
        <v>84</v>
      </c>
      <c r="H23" s="565">
        <v>11.692196246</v>
      </c>
      <c r="I23" s="565">
        <v>9.5889272069999993</v>
      </c>
      <c r="J23" s="565">
        <v>10.806626361999999</v>
      </c>
    </row>
    <row r="24" spans="1:10" ht="15" x14ac:dyDescent="0.25">
      <c r="A24" s="547" t="s">
        <v>130</v>
      </c>
      <c r="B24" s="548">
        <v>69.560636748999997</v>
      </c>
      <c r="C24" s="548">
        <v>67.941836262999999</v>
      </c>
      <c r="D24" s="548">
        <v>66.382507715000003</v>
      </c>
      <c r="E24" s="548">
        <v>77.037391804999999</v>
      </c>
      <c r="F24" s="548">
        <v>113.425896769</v>
      </c>
      <c r="G24" s="548" t="s">
        <v>84</v>
      </c>
      <c r="H24" s="354">
        <v>68.353892924999997</v>
      </c>
      <c r="I24" s="354">
        <v>70.192517762999998</v>
      </c>
      <c r="J24" s="354">
        <v>69.128035820999997</v>
      </c>
    </row>
    <row r="25" spans="1:10" ht="15" x14ac:dyDescent="0.25">
      <c r="A25" s="566" t="s">
        <v>131</v>
      </c>
      <c r="B25" s="567">
        <v>41.929606784000001</v>
      </c>
      <c r="C25" s="567">
        <v>48.464849549</v>
      </c>
      <c r="D25" s="567">
        <v>47.775023249</v>
      </c>
      <c r="E25" s="567">
        <v>62.606760413000003</v>
      </c>
      <c r="F25" s="567">
        <v>100.930898317</v>
      </c>
      <c r="G25" s="567" t="s">
        <v>84</v>
      </c>
      <c r="H25" s="568">
        <v>46.801339843999997</v>
      </c>
      <c r="I25" s="568">
        <v>52.797386670999998</v>
      </c>
      <c r="J25" s="568">
        <v>49.325942449000003</v>
      </c>
    </row>
    <row r="26" spans="1:10" ht="15" x14ac:dyDescent="0.25">
      <c r="A26" s="547" t="s">
        <v>132</v>
      </c>
      <c r="B26" s="548">
        <v>139.68436539000001</v>
      </c>
      <c r="C26" s="548">
        <v>100.36015928499999</v>
      </c>
      <c r="D26" s="548">
        <v>100.182742378</v>
      </c>
      <c r="E26" s="548">
        <v>92.274314774000004</v>
      </c>
      <c r="F26" s="548">
        <v>176.63356960199999</v>
      </c>
      <c r="G26" s="548" t="s">
        <v>84</v>
      </c>
      <c r="H26" s="354">
        <v>110.369917276</v>
      </c>
      <c r="I26" s="354">
        <v>99.895058160000005</v>
      </c>
      <c r="J26" s="354">
        <v>105.95953534100001</v>
      </c>
    </row>
    <row r="27" spans="1:10" ht="14.25" x14ac:dyDescent="0.2">
      <c r="A27" s="560" t="s">
        <v>133</v>
      </c>
      <c r="B27" s="561">
        <v>116.95743041599999</v>
      </c>
      <c r="C27" s="561">
        <v>80.181400362000005</v>
      </c>
      <c r="D27" s="561">
        <v>78.578729981999999</v>
      </c>
      <c r="E27" s="561">
        <v>70.284958794999994</v>
      </c>
      <c r="F27" s="561">
        <v>132.241582077</v>
      </c>
      <c r="G27" s="561" t="s">
        <v>84</v>
      </c>
      <c r="H27" s="562">
        <v>89.542534309000004</v>
      </c>
      <c r="I27" s="562">
        <v>77.672280498000006</v>
      </c>
      <c r="J27" s="562">
        <v>84.544629096999998</v>
      </c>
    </row>
    <row r="28" spans="1:10" ht="14.25" x14ac:dyDescent="0.2">
      <c r="A28" s="539" t="s">
        <v>134</v>
      </c>
      <c r="B28" s="540">
        <v>11.079172652</v>
      </c>
      <c r="C28" s="540">
        <v>12.469714847000001</v>
      </c>
      <c r="D28" s="540">
        <v>15.634846587</v>
      </c>
      <c r="E28" s="540">
        <v>16.173950252000001</v>
      </c>
      <c r="F28" s="540">
        <v>40.007245005999998</v>
      </c>
      <c r="G28" s="540" t="s">
        <v>84</v>
      </c>
      <c r="H28" s="370">
        <v>12.115760063</v>
      </c>
      <c r="I28" s="370">
        <v>16.329248790000001</v>
      </c>
      <c r="J28" s="370">
        <v>13.889826363999999</v>
      </c>
    </row>
    <row r="29" spans="1:10" ht="14.25" x14ac:dyDescent="0.2">
      <c r="A29" s="560" t="s">
        <v>135</v>
      </c>
      <c r="B29" s="561">
        <v>11.647762323</v>
      </c>
      <c r="C29" s="561">
        <v>7.7090440769999997</v>
      </c>
      <c r="D29" s="561">
        <v>5.9691658089999997</v>
      </c>
      <c r="E29" s="561">
        <v>5.8154057259999998</v>
      </c>
      <c r="F29" s="561">
        <v>4.3847425180000004</v>
      </c>
      <c r="G29" s="561" t="s">
        <v>84</v>
      </c>
      <c r="H29" s="562">
        <v>8.7116229040000004</v>
      </c>
      <c r="I29" s="562">
        <v>5.8935288720000001</v>
      </c>
      <c r="J29" s="562">
        <v>7.5250798799999998</v>
      </c>
    </row>
    <row r="30" spans="1:10" ht="15" x14ac:dyDescent="0.25">
      <c r="A30" s="547" t="s">
        <v>136</v>
      </c>
      <c r="B30" s="548">
        <v>72.863796597000004</v>
      </c>
      <c r="C30" s="548">
        <v>47.062164285000001</v>
      </c>
      <c r="D30" s="548">
        <v>41.975172567000001</v>
      </c>
      <c r="E30" s="548">
        <v>43.149635625999998</v>
      </c>
      <c r="F30" s="548">
        <v>56.485028116999999</v>
      </c>
      <c r="G30" s="548" t="s">
        <v>84</v>
      </c>
      <c r="H30" s="354">
        <v>53.629826313000002</v>
      </c>
      <c r="I30" s="354">
        <v>42.607824397999998</v>
      </c>
      <c r="J30" s="354">
        <v>48.989072905</v>
      </c>
    </row>
    <row r="31" spans="1:10" ht="14.25" x14ac:dyDescent="0.2">
      <c r="A31" s="560" t="s">
        <v>137</v>
      </c>
      <c r="B31" s="561">
        <v>16.628420235</v>
      </c>
      <c r="C31" s="561">
        <v>10.994865987000001</v>
      </c>
      <c r="D31" s="561">
        <v>10.76603609</v>
      </c>
      <c r="E31" s="561">
        <v>9.2190988909999998</v>
      </c>
      <c r="F31" s="561">
        <v>20.999211341999999</v>
      </c>
      <c r="G31" s="561" t="s">
        <v>84</v>
      </c>
      <c r="H31" s="562">
        <v>12.428855894</v>
      </c>
      <c r="I31" s="562">
        <v>10.602078349999999</v>
      </c>
      <c r="J31" s="562">
        <v>11.659701236</v>
      </c>
    </row>
    <row r="32" spans="1:10" ht="14.25" x14ac:dyDescent="0.2">
      <c r="A32" s="539" t="s">
        <v>138</v>
      </c>
      <c r="B32" s="540">
        <v>44.606552768</v>
      </c>
      <c r="C32" s="540">
        <v>26.407646954000001</v>
      </c>
      <c r="D32" s="540">
        <v>22.131885848</v>
      </c>
      <c r="E32" s="540">
        <v>20.762595456</v>
      </c>
      <c r="F32" s="540">
        <v>20.606952265</v>
      </c>
      <c r="G32" s="540" t="s">
        <v>84</v>
      </c>
      <c r="H32" s="370">
        <v>31.040077229000001</v>
      </c>
      <c r="I32" s="370">
        <v>21.745365867</v>
      </c>
      <c r="J32" s="370">
        <v>27.126590027999999</v>
      </c>
    </row>
    <row r="33" spans="1:10" ht="14.25" x14ac:dyDescent="0.2">
      <c r="A33" s="563" t="s">
        <v>139</v>
      </c>
      <c r="B33" s="564">
        <v>11.628823594</v>
      </c>
      <c r="C33" s="564">
        <v>9.6596513440000003</v>
      </c>
      <c r="D33" s="564">
        <v>9.0772506289999999</v>
      </c>
      <c r="E33" s="564">
        <v>13.167941279000001</v>
      </c>
      <c r="F33" s="564">
        <v>14.87886451</v>
      </c>
      <c r="G33" s="564" t="s">
        <v>84</v>
      </c>
      <c r="H33" s="565">
        <v>10.160893189999999</v>
      </c>
      <c r="I33" s="565">
        <v>10.26038018</v>
      </c>
      <c r="J33" s="565">
        <v>10.202781641</v>
      </c>
    </row>
    <row r="34" spans="1:10" ht="15" x14ac:dyDescent="0.25">
      <c r="A34" s="552" t="s">
        <v>140</v>
      </c>
      <c r="B34" s="548">
        <v>549.39238095500002</v>
      </c>
      <c r="C34" s="548">
        <v>455.37134169299998</v>
      </c>
      <c r="D34" s="548">
        <v>423.915123639</v>
      </c>
      <c r="E34" s="548">
        <v>401.368953417</v>
      </c>
      <c r="F34" s="548">
        <v>561.97426798100003</v>
      </c>
      <c r="G34" s="548" t="s">
        <v>84</v>
      </c>
      <c r="H34" s="354">
        <v>479.30387440800001</v>
      </c>
      <c r="I34" s="354">
        <v>421.27261029499999</v>
      </c>
      <c r="J34" s="354">
        <v>454.87012918200003</v>
      </c>
    </row>
    <row r="35" spans="1:10" ht="15" x14ac:dyDescent="0.25">
      <c r="A35" s="569" t="s">
        <v>141</v>
      </c>
      <c r="B35" s="570">
        <v>552.13244891099998</v>
      </c>
      <c r="C35" s="570">
        <v>470.01518295599999</v>
      </c>
      <c r="D35" s="570">
        <v>432.090061542</v>
      </c>
      <c r="E35" s="570">
        <v>429.28166607399999</v>
      </c>
      <c r="F35" s="570">
        <v>555.25162326500003</v>
      </c>
      <c r="G35" s="570" t="s">
        <v>84</v>
      </c>
      <c r="H35" s="571">
        <v>490.91767636899999</v>
      </c>
      <c r="I35" s="571">
        <v>434.17789429599998</v>
      </c>
      <c r="J35" s="571">
        <v>467.027702568</v>
      </c>
    </row>
    <row r="36" spans="1:10" ht="15" x14ac:dyDescent="0.25">
      <c r="A36" s="549" t="s">
        <v>142</v>
      </c>
      <c r="B36" s="550">
        <v>2.7400679559999999</v>
      </c>
      <c r="C36" s="550">
        <v>14.643841263000001</v>
      </c>
      <c r="D36" s="550">
        <v>8.174937903</v>
      </c>
      <c r="E36" s="550">
        <v>27.912712657</v>
      </c>
      <c r="F36" s="550">
        <v>-6.7226447159999996</v>
      </c>
      <c r="G36" s="550" t="s">
        <v>84</v>
      </c>
      <c r="H36" s="551">
        <v>11.613801962</v>
      </c>
      <c r="I36" s="551">
        <v>12.905284001</v>
      </c>
      <c r="J36" s="551">
        <v>12.157573385999999</v>
      </c>
    </row>
    <row r="37" spans="1:10" ht="14.25" x14ac:dyDescent="0.2">
      <c r="A37" s="560" t="s">
        <v>143</v>
      </c>
      <c r="B37" s="561">
        <v>27.631029965</v>
      </c>
      <c r="C37" s="561">
        <v>19.476986713999999</v>
      </c>
      <c r="D37" s="561">
        <v>18.607484465999999</v>
      </c>
      <c r="E37" s="561">
        <v>14.430631393000001</v>
      </c>
      <c r="F37" s="561">
        <v>12.494998452000001</v>
      </c>
      <c r="G37" s="561" t="s">
        <v>84</v>
      </c>
      <c r="H37" s="562">
        <v>21.552553080999999</v>
      </c>
      <c r="I37" s="562">
        <v>17.395131093</v>
      </c>
      <c r="J37" s="562">
        <v>19.802093372000002</v>
      </c>
    </row>
    <row r="38" spans="1:10" ht="14.25" x14ac:dyDescent="0.2">
      <c r="A38" s="539" t="s">
        <v>144</v>
      </c>
      <c r="B38" s="540">
        <v>34.023875857</v>
      </c>
      <c r="C38" s="540">
        <v>25.641068010000001</v>
      </c>
      <c r="D38" s="540">
        <v>23.430159951</v>
      </c>
      <c r="E38" s="540">
        <v>13.585106021</v>
      </c>
      <c r="F38" s="540">
        <v>31.967657072000002</v>
      </c>
      <c r="G38" s="540" t="s">
        <v>84</v>
      </c>
      <c r="H38" s="370">
        <v>27.774865131999999</v>
      </c>
      <c r="I38" s="370">
        <v>21.095941851999999</v>
      </c>
      <c r="J38" s="370">
        <v>24.962741144999999</v>
      </c>
    </row>
    <row r="39" spans="1:10" ht="14.25" x14ac:dyDescent="0.2">
      <c r="A39" s="563" t="s">
        <v>145</v>
      </c>
      <c r="B39" s="564">
        <v>6.3928458910000003</v>
      </c>
      <c r="C39" s="564">
        <v>6.164081296</v>
      </c>
      <c r="D39" s="564">
        <v>4.8226754850000004</v>
      </c>
      <c r="E39" s="564">
        <v>-0.845525372</v>
      </c>
      <c r="F39" s="564">
        <v>19.472658620000001</v>
      </c>
      <c r="G39" s="564" t="s">
        <v>84</v>
      </c>
      <c r="H39" s="565">
        <v>6.2223120520000004</v>
      </c>
      <c r="I39" s="565">
        <v>3.70081076</v>
      </c>
      <c r="J39" s="565">
        <v>5.160647773</v>
      </c>
    </row>
    <row r="40" spans="1:10" ht="15" x14ac:dyDescent="0.25">
      <c r="A40" s="552" t="s">
        <v>146</v>
      </c>
      <c r="B40" s="548">
        <v>577.02341092100005</v>
      </c>
      <c r="C40" s="548">
        <v>474.848328407</v>
      </c>
      <c r="D40" s="548">
        <v>442.52260810500002</v>
      </c>
      <c r="E40" s="548">
        <v>415.79958480900001</v>
      </c>
      <c r="F40" s="548">
        <v>574.46926643300003</v>
      </c>
      <c r="G40" s="548" t="s">
        <v>84</v>
      </c>
      <c r="H40" s="354">
        <v>500.85642748800001</v>
      </c>
      <c r="I40" s="354">
        <v>438.66774138699998</v>
      </c>
      <c r="J40" s="354">
        <v>474.67222255399997</v>
      </c>
    </row>
    <row r="41" spans="1:10" ht="15" x14ac:dyDescent="0.25">
      <c r="A41" s="569" t="s">
        <v>147</v>
      </c>
      <c r="B41" s="570">
        <v>586.15632476799999</v>
      </c>
      <c r="C41" s="570">
        <v>495.65625096600002</v>
      </c>
      <c r="D41" s="570">
        <v>455.52022149300001</v>
      </c>
      <c r="E41" s="570">
        <v>442.86677209499999</v>
      </c>
      <c r="F41" s="570">
        <v>587.21928033699999</v>
      </c>
      <c r="G41" s="570" t="s">
        <v>84</v>
      </c>
      <c r="H41" s="571">
        <v>518.69254150100005</v>
      </c>
      <c r="I41" s="571">
        <v>455.27383614799999</v>
      </c>
      <c r="J41" s="571">
        <v>491.99044371299999</v>
      </c>
    </row>
    <row r="42" spans="1:10" ht="14.25" x14ac:dyDescent="0.2">
      <c r="A42" s="544" t="s">
        <v>148</v>
      </c>
      <c r="B42" s="545">
        <v>9.1329138469999993</v>
      </c>
      <c r="C42" s="545">
        <v>20.807922558000001</v>
      </c>
      <c r="D42" s="545">
        <v>12.997613388</v>
      </c>
      <c r="E42" s="545">
        <v>27.067187285999999</v>
      </c>
      <c r="F42" s="545">
        <v>12.750013903999999</v>
      </c>
      <c r="G42" s="545" t="s">
        <v>84</v>
      </c>
      <c r="H42" s="546">
        <v>17.836114013</v>
      </c>
      <c r="I42" s="546">
        <v>16.606094761000001</v>
      </c>
      <c r="J42" s="546">
        <v>17.318221158</v>
      </c>
    </row>
    <row r="43" spans="1:10" s="7" customFormat="1" ht="15" x14ac:dyDescent="0.25">
      <c r="A43" s="572" t="s">
        <v>203</v>
      </c>
      <c r="B43" s="567">
        <v>241.70688114999999</v>
      </c>
      <c r="C43" s="567">
        <v>213.43544983699999</v>
      </c>
      <c r="D43" s="567">
        <v>183.51604579599999</v>
      </c>
      <c r="E43" s="567">
        <v>162.59392971599999</v>
      </c>
      <c r="F43" s="567">
        <v>157.94625474399999</v>
      </c>
      <c r="G43" s="567" t="s">
        <v>84</v>
      </c>
      <c r="H43" s="568">
        <v>220.63178546699999</v>
      </c>
      <c r="I43" s="568">
        <v>177.55843508500001</v>
      </c>
      <c r="J43" s="568">
        <v>202.49598771500001</v>
      </c>
    </row>
    <row r="44" spans="1:10" ht="15" x14ac:dyDescent="0.25">
      <c r="A44" s="547" t="s">
        <v>149</v>
      </c>
      <c r="B44" s="540"/>
      <c r="C44" s="540"/>
      <c r="D44" s="540"/>
      <c r="E44" s="540"/>
      <c r="F44" s="540"/>
      <c r="G44" s="540"/>
      <c r="H44" s="554"/>
      <c r="I44" s="554"/>
      <c r="J44" s="554"/>
    </row>
    <row r="45" spans="1:10" ht="15" x14ac:dyDescent="0.25">
      <c r="A45" s="334" t="s">
        <v>279</v>
      </c>
      <c r="B45" s="471">
        <v>408.61272882700001</v>
      </c>
      <c r="C45" s="471">
        <v>354.46356331800001</v>
      </c>
      <c r="D45" s="471">
        <v>323.41826623399999</v>
      </c>
      <c r="E45" s="471">
        <v>308.91621217300002</v>
      </c>
      <c r="F45" s="471">
        <v>385.340698379</v>
      </c>
      <c r="G45" s="574" t="s">
        <v>84</v>
      </c>
      <c r="H45" s="472">
        <v>368.24693228699999</v>
      </c>
      <c r="I45" s="472">
        <v>321.10545694899997</v>
      </c>
      <c r="J45" s="472">
        <v>348.39827285199999</v>
      </c>
    </row>
    <row r="46" spans="1:10" ht="15" x14ac:dyDescent="0.25">
      <c r="A46" s="333" t="s">
        <v>338</v>
      </c>
      <c r="B46" s="470">
        <v>217.202471073</v>
      </c>
      <c r="C46" s="470">
        <v>194.889155507</v>
      </c>
      <c r="D46" s="470">
        <v>188.56833880600001</v>
      </c>
      <c r="E46" s="470">
        <v>180.36203627</v>
      </c>
      <c r="F46" s="470">
        <v>248.51421088999999</v>
      </c>
      <c r="G46" s="556" t="s">
        <v>84</v>
      </c>
      <c r="H46" s="330">
        <v>200.568885905</v>
      </c>
      <c r="I46" s="330">
        <v>187.82766976299999</v>
      </c>
      <c r="J46" s="330">
        <v>195.204266784</v>
      </c>
    </row>
    <row r="47" spans="1:10" ht="15" x14ac:dyDescent="0.25">
      <c r="A47" s="334" t="s">
        <v>280</v>
      </c>
      <c r="B47" s="471">
        <v>120.73728262</v>
      </c>
      <c r="C47" s="471">
        <v>76.916036801000004</v>
      </c>
      <c r="D47" s="471">
        <v>54.37538833</v>
      </c>
      <c r="E47" s="471">
        <v>51.234198159999998</v>
      </c>
      <c r="F47" s="471">
        <v>86.985634883000003</v>
      </c>
      <c r="G47" s="574" t="s">
        <v>84</v>
      </c>
      <c r="H47" s="472">
        <v>88.070491243999996</v>
      </c>
      <c r="I47" s="472">
        <v>54.312313514000003</v>
      </c>
      <c r="J47" s="472">
        <v>73.856795806999997</v>
      </c>
    </row>
    <row r="48" spans="1:10" ht="15" x14ac:dyDescent="0.25">
      <c r="A48" s="333" t="s">
        <v>281</v>
      </c>
      <c r="B48" s="470">
        <v>479.268652315</v>
      </c>
      <c r="C48" s="470">
        <v>422.953018671</v>
      </c>
      <c r="D48" s="470">
        <v>390.11488897499999</v>
      </c>
      <c r="E48" s="470">
        <v>386.13203044800002</v>
      </c>
      <c r="F48" s="470">
        <v>498.76659514800002</v>
      </c>
      <c r="G48" s="558" t="s">
        <v>84</v>
      </c>
      <c r="H48" s="330">
        <v>437.28785005600002</v>
      </c>
      <c r="I48" s="330">
        <v>391.57006989799999</v>
      </c>
      <c r="J48" s="330">
        <v>418.03862966200001</v>
      </c>
    </row>
    <row r="49" spans="1:10" ht="15" x14ac:dyDescent="0.25">
      <c r="A49" s="334" t="s">
        <v>509</v>
      </c>
      <c r="B49" s="471">
        <v>124.684313741</v>
      </c>
      <c r="C49" s="471">
        <v>83.711891797999996</v>
      </c>
      <c r="D49" s="471">
        <v>81.424492596999997</v>
      </c>
      <c r="E49" s="471">
        <v>71.720788626000001</v>
      </c>
      <c r="F49" s="471">
        <v>134.57340608999999</v>
      </c>
      <c r="G49" s="577" t="s">
        <v>84</v>
      </c>
      <c r="H49" s="472">
        <v>94.141193964999999</v>
      </c>
      <c r="I49" s="472">
        <v>80.144143280999998</v>
      </c>
      <c r="J49" s="472">
        <v>88.247812603</v>
      </c>
    </row>
    <row r="50" spans="1:10" ht="15" x14ac:dyDescent="0.25">
      <c r="A50" s="536" t="s">
        <v>282</v>
      </c>
      <c r="B50" s="537">
        <v>241.70688114999999</v>
      </c>
      <c r="C50" s="537">
        <v>213.43544983699999</v>
      </c>
      <c r="D50" s="537">
        <v>183.51604579599999</v>
      </c>
      <c r="E50" s="537">
        <v>162.59392971599999</v>
      </c>
      <c r="F50" s="537">
        <v>157.94625474399999</v>
      </c>
      <c r="G50" s="349" t="s">
        <v>84</v>
      </c>
      <c r="H50" s="538">
        <v>220.63178546699999</v>
      </c>
      <c r="I50" s="538">
        <v>177.55843508500001</v>
      </c>
      <c r="J50" s="538">
        <v>202.49598771500001</v>
      </c>
    </row>
    <row r="51" spans="1:10" ht="15" x14ac:dyDescent="0.25">
      <c r="A51" s="563" t="s">
        <v>339</v>
      </c>
      <c r="B51" s="564">
        <v>44.638767842999997</v>
      </c>
      <c r="C51" s="564">
        <v>44.266226297999999</v>
      </c>
      <c r="D51" s="564">
        <v>48.376283176000001</v>
      </c>
      <c r="E51" s="564">
        <v>44.851084051999997</v>
      </c>
      <c r="F51" s="564">
        <v>54.153493798</v>
      </c>
      <c r="G51" s="580" t="s">
        <v>84</v>
      </c>
      <c r="H51" s="565">
        <v>44.361054676999998</v>
      </c>
      <c r="I51" s="565">
        <v>47.602520536</v>
      </c>
      <c r="J51" s="565">
        <v>45.725856084999997</v>
      </c>
    </row>
    <row r="52" spans="1:10" x14ac:dyDescent="0.2">
      <c r="A52" s="22" t="s">
        <v>208</v>
      </c>
    </row>
    <row r="53" spans="1:10" x14ac:dyDescent="0.2">
      <c r="A53" s="22" t="s">
        <v>476</v>
      </c>
    </row>
    <row r="54" spans="1:10" x14ac:dyDescent="0.2">
      <c r="A54" s="242" t="s">
        <v>216</v>
      </c>
      <c r="B54" s="196"/>
      <c r="C54" s="196"/>
      <c r="D54" s="211"/>
      <c r="E54" s="196"/>
      <c r="F54" s="196"/>
      <c r="G54" s="211"/>
      <c r="H54" s="196"/>
      <c r="I54" s="196"/>
      <c r="J54" s="196"/>
    </row>
    <row r="55" spans="1:10" x14ac:dyDescent="0.2">
      <c r="A55" s="242" t="s">
        <v>739</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0" t="s">
        <v>160</v>
      </c>
      <c r="B58" s="810"/>
      <c r="C58" s="810"/>
      <c r="D58" s="810"/>
      <c r="E58" s="810"/>
      <c r="F58" s="810"/>
      <c r="G58" s="810"/>
      <c r="H58" s="810"/>
      <c r="I58" s="810"/>
      <c r="J58" s="810"/>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1" t="s">
        <v>566</v>
      </c>
      <c r="B60" s="811"/>
      <c r="C60" s="811"/>
      <c r="D60" s="811"/>
      <c r="E60" s="811"/>
      <c r="F60" s="811"/>
      <c r="G60" s="811"/>
      <c r="H60" s="811"/>
      <c r="I60" s="811"/>
      <c r="J60" s="811"/>
    </row>
    <row r="61" spans="1:10" s="421" customFormat="1" ht="12.75" customHeight="1" x14ac:dyDescent="0.3">
      <c r="A61" s="467"/>
      <c r="B61" s="732"/>
      <c r="C61" s="732"/>
      <c r="D61" s="733"/>
      <c r="E61" s="733"/>
      <c r="F61" s="733"/>
      <c r="G61" s="733"/>
      <c r="H61" s="733"/>
      <c r="I61" s="733"/>
      <c r="J61" s="733"/>
    </row>
    <row r="62" spans="1:10" ht="26.25" customHeight="1" x14ac:dyDescent="0.2">
      <c r="A62" s="812" t="s">
        <v>567</v>
      </c>
      <c r="B62" s="812"/>
      <c r="C62" s="812"/>
      <c r="D62" s="812"/>
      <c r="E62" s="812"/>
      <c r="F62" s="812"/>
      <c r="G62" s="812"/>
      <c r="H62" s="812"/>
      <c r="I62" s="812"/>
      <c r="J62" s="812"/>
    </row>
    <row r="63" spans="1:10" ht="12.75" customHeight="1" x14ac:dyDescent="0.2">
      <c r="A63" s="734"/>
      <c r="B63" s="728"/>
      <c r="C63" s="728"/>
      <c r="D63" s="728"/>
      <c r="E63" s="728"/>
      <c r="F63" s="728"/>
      <c r="G63" s="47"/>
      <c r="H63" s="47"/>
      <c r="I63" s="47"/>
      <c r="J63" s="47"/>
    </row>
    <row r="64" spans="1:10" ht="12.75" customHeight="1" x14ac:dyDescent="0.2">
      <c r="A64" s="812" t="s">
        <v>568</v>
      </c>
      <c r="B64" s="812"/>
      <c r="C64" s="812"/>
      <c r="D64" s="812"/>
      <c r="E64" s="812"/>
      <c r="F64" s="812"/>
      <c r="G64" s="812"/>
      <c r="H64" s="812"/>
      <c r="I64" s="812"/>
      <c r="J64" s="812"/>
    </row>
    <row r="65" spans="1:10" ht="12.75" customHeight="1" x14ac:dyDescent="0.2">
      <c r="A65" s="729"/>
      <c r="B65" s="729"/>
      <c r="C65" s="729"/>
      <c r="D65" s="729"/>
      <c r="E65" s="729"/>
      <c r="F65" s="729"/>
      <c r="G65" s="47"/>
      <c r="H65" s="47"/>
      <c r="I65" s="47"/>
      <c r="J65" s="47"/>
    </row>
    <row r="66" spans="1:10" ht="24.75" customHeight="1" x14ac:dyDescent="0.2">
      <c r="A66" s="812" t="s">
        <v>569</v>
      </c>
      <c r="B66" s="812"/>
      <c r="C66" s="812"/>
      <c r="D66" s="812"/>
      <c r="E66" s="812"/>
      <c r="F66" s="812"/>
      <c r="G66" s="812"/>
      <c r="H66" s="812"/>
      <c r="I66" s="812"/>
      <c r="J66" s="812"/>
    </row>
    <row r="67" spans="1:10" ht="12.75" customHeight="1" x14ac:dyDescent="0.2">
      <c r="A67" s="728"/>
      <c r="B67" s="728"/>
      <c r="C67" s="728"/>
      <c r="D67" s="728"/>
      <c r="E67" s="728"/>
      <c r="F67" s="728"/>
      <c r="G67" s="47"/>
      <c r="H67" s="47"/>
      <c r="I67" s="47"/>
      <c r="J67" s="47"/>
    </row>
    <row r="68" spans="1:10" ht="21" customHeight="1" x14ac:dyDescent="0.2">
      <c r="A68" s="812" t="s">
        <v>570</v>
      </c>
      <c r="B68" s="812"/>
      <c r="C68" s="812"/>
      <c r="D68" s="812"/>
      <c r="E68" s="812"/>
      <c r="F68" s="812"/>
      <c r="G68" s="812"/>
      <c r="H68" s="812"/>
      <c r="I68" s="812"/>
      <c r="J68" s="812"/>
    </row>
    <row r="69" spans="1:10" ht="12.75" customHeight="1" x14ac:dyDescent="0.2">
      <c r="A69" s="728"/>
      <c r="B69" s="728"/>
      <c r="C69" s="728"/>
      <c r="D69" s="728"/>
      <c r="E69" s="728"/>
      <c r="F69" s="728"/>
      <c r="G69" s="47"/>
      <c r="H69" s="47"/>
      <c r="I69" s="47"/>
      <c r="J69" s="47"/>
    </row>
    <row r="70" spans="1:10" ht="48.75" customHeight="1" x14ac:dyDescent="0.2">
      <c r="A70" s="812" t="s">
        <v>592</v>
      </c>
      <c r="B70" s="812"/>
      <c r="C70" s="812"/>
      <c r="D70" s="812"/>
      <c r="E70" s="812"/>
      <c r="F70" s="812"/>
      <c r="G70" s="812"/>
      <c r="H70" s="812"/>
      <c r="I70" s="812"/>
      <c r="J70" s="812"/>
    </row>
    <row r="71" spans="1:10" ht="12.75" customHeight="1" x14ac:dyDescent="0.2">
      <c r="A71" s="734"/>
      <c r="B71" s="728"/>
      <c r="C71" s="728"/>
      <c r="D71" s="728"/>
      <c r="E71" s="728"/>
      <c r="F71" s="728"/>
      <c r="G71" s="47"/>
      <c r="H71" s="47"/>
      <c r="I71" s="47"/>
      <c r="J71" s="47"/>
    </row>
    <row r="72" spans="1:10" ht="27" customHeight="1" x14ac:dyDescent="0.2">
      <c r="A72" s="812" t="s">
        <v>571</v>
      </c>
      <c r="B72" s="812"/>
      <c r="C72" s="812"/>
      <c r="D72" s="812"/>
      <c r="E72" s="812"/>
      <c r="F72" s="812"/>
      <c r="G72" s="812"/>
      <c r="H72" s="812"/>
      <c r="I72" s="812"/>
      <c r="J72" s="812"/>
    </row>
    <row r="73" spans="1:10" ht="12.75" customHeight="1" x14ac:dyDescent="0.2">
      <c r="A73" s="735"/>
      <c r="B73" s="728"/>
      <c r="C73" s="728"/>
      <c r="D73" s="728"/>
      <c r="E73" s="728"/>
      <c r="F73" s="728"/>
      <c r="G73" s="47"/>
      <c r="H73" s="47"/>
      <c r="I73" s="47"/>
      <c r="J73" s="47"/>
    </row>
    <row r="74" spans="1:10" ht="19.5" customHeight="1" x14ac:dyDescent="0.2">
      <c r="A74" s="812" t="s">
        <v>572</v>
      </c>
      <c r="B74" s="812"/>
      <c r="C74" s="812"/>
      <c r="D74" s="812"/>
      <c r="E74" s="812"/>
      <c r="F74" s="812"/>
      <c r="G74" s="812"/>
      <c r="H74" s="812"/>
      <c r="I74" s="812"/>
      <c r="J74" s="812"/>
    </row>
    <row r="75" spans="1:10" ht="12.75" customHeight="1" x14ac:dyDescent="0.2">
      <c r="A75" s="735"/>
      <c r="B75" s="728"/>
      <c r="C75" s="728"/>
      <c r="D75" s="728"/>
      <c r="E75" s="728"/>
      <c r="F75" s="728"/>
      <c r="G75" s="47"/>
      <c r="H75" s="47"/>
      <c r="I75" s="47"/>
      <c r="J75" s="47"/>
    </row>
    <row r="76" spans="1:10" ht="22.5" customHeight="1" x14ac:dyDescent="0.2">
      <c r="A76" s="812" t="s">
        <v>573</v>
      </c>
      <c r="B76" s="812"/>
      <c r="C76" s="812"/>
      <c r="D76" s="812"/>
      <c r="E76" s="812"/>
      <c r="F76" s="812"/>
      <c r="G76" s="812"/>
      <c r="H76" s="812"/>
      <c r="I76" s="812"/>
      <c r="J76" s="812"/>
    </row>
    <row r="77" spans="1:10" ht="12" customHeight="1" x14ac:dyDescent="0.2">
      <c r="A77" s="729"/>
      <c r="B77" s="729"/>
      <c r="C77" s="729"/>
      <c r="D77" s="729"/>
      <c r="E77" s="729"/>
      <c r="F77" s="729"/>
      <c r="G77" s="47"/>
      <c r="H77" s="47"/>
      <c r="I77" s="47"/>
      <c r="J77" s="47"/>
    </row>
    <row r="78" spans="1:10" ht="39.75" customHeight="1" x14ac:dyDescent="0.2">
      <c r="A78" s="812" t="s">
        <v>574</v>
      </c>
      <c r="B78" s="812"/>
      <c r="C78" s="812"/>
      <c r="D78" s="812"/>
      <c r="E78" s="812"/>
      <c r="F78" s="812"/>
      <c r="G78" s="812"/>
      <c r="H78" s="812"/>
      <c r="I78" s="812"/>
      <c r="J78" s="812"/>
    </row>
    <row r="79" spans="1:10" ht="12.75" customHeight="1" x14ac:dyDescent="0.2">
      <c r="A79" s="735"/>
      <c r="B79" s="728"/>
      <c r="C79" s="728"/>
      <c r="D79" s="728"/>
      <c r="E79" s="728"/>
      <c r="F79" s="728"/>
      <c r="G79" s="47"/>
      <c r="H79" s="47"/>
      <c r="I79" s="47"/>
      <c r="J79" s="47"/>
    </row>
    <row r="80" spans="1:10" ht="33.75" customHeight="1" x14ac:dyDescent="0.2">
      <c r="A80" s="812" t="s">
        <v>575</v>
      </c>
      <c r="B80" s="812"/>
      <c r="C80" s="812"/>
      <c r="D80" s="812"/>
      <c r="E80" s="812"/>
      <c r="F80" s="812"/>
      <c r="G80" s="812"/>
      <c r="H80" s="812"/>
      <c r="I80" s="812"/>
      <c r="J80" s="812"/>
    </row>
    <row r="81" spans="1:10" ht="12.75" customHeight="1" x14ac:dyDescent="0.2">
      <c r="A81" s="735"/>
      <c r="B81" s="728"/>
      <c r="C81" s="728"/>
      <c r="D81" s="728"/>
      <c r="E81" s="728"/>
      <c r="F81" s="728"/>
      <c r="G81" s="47"/>
      <c r="H81" s="47"/>
      <c r="I81" s="47"/>
      <c r="J81" s="47"/>
    </row>
    <row r="82" spans="1:10" ht="21" customHeight="1" x14ac:dyDescent="0.2">
      <c r="A82" s="812" t="s">
        <v>576</v>
      </c>
      <c r="B82" s="812"/>
      <c r="C82" s="812"/>
      <c r="D82" s="812"/>
      <c r="E82" s="812"/>
      <c r="F82" s="812"/>
      <c r="G82" s="812"/>
      <c r="H82" s="812"/>
      <c r="I82" s="812"/>
      <c r="J82" s="812"/>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09" t="s">
        <v>161</v>
      </c>
      <c r="B84" s="809"/>
      <c r="C84" s="809"/>
      <c r="D84" s="809"/>
      <c r="E84" s="809"/>
      <c r="F84" s="809"/>
      <c r="G84" s="809"/>
      <c r="H84" s="809"/>
      <c r="I84" s="809"/>
      <c r="J84" s="809"/>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9.25" customHeight="1" x14ac:dyDescent="0.2">
      <c r="A87" s="806" t="s">
        <v>564</v>
      </c>
      <c r="B87" s="806"/>
      <c r="C87" s="806"/>
      <c r="D87" s="806"/>
      <c r="E87" s="806"/>
      <c r="F87" s="806"/>
      <c r="G87" s="806"/>
      <c r="H87" s="806"/>
      <c r="I87" s="806"/>
      <c r="J87" s="806"/>
    </row>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8" fitToHeight="2" orientation="landscape" useFirstPageNumber="1" r:id="rId1"/>
  <headerFooter>
    <oddHeader>&amp;RLes groupements à fiscalité propre en 2022</oddHeader>
    <oddFooter>&amp;LDirection Générales des Collectivités Locales / DESL&amp;C&amp;P&amp;RMise en ligne : janvier 2024</oddFooter>
    <evenHeader>&amp;RLes groupements à fiscalité propre en 2019</evenHeader>
    <evenFooter>&amp;LDirection Générale des Collectivités Locales / DESL&amp;C29&amp;RMise en ligne : mai 2021</evenFoot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3"/>
  <sheetViews>
    <sheetView zoomScaleNormal="100" zoomScalePageLayoutView="85" workbookViewId="0"/>
  </sheetViews>
  <sheetFormatPr baseColWidth="10" defaultRowHeight="12.75" x14ac:dyDescent="0.2"/>
  <cols>
    <col min="1" max="1" width="82.85546875" customWidth="1"/>
    <col min="2" max="7" width="14.7109375" customWidth="1"/>
    <col min="8" max="9" width="15.5703125" customWidth="1"/>
    <col min="10" max="10" width="14.28515625" customWidth="1"/>
    <col min="12" max="12" width="11.5703125" bestFit="1" customWidth="1"/>
  </cols>
  <sheetData>
    <row r="1" spans="1:12" ht="22.5" customHeight="1" x14ac:dyDescent="0.2">
      <c r="A1" s="27" t="s">
        <v>761</v>
      </c>
    </row>
    <row r="2" spans="1:12" ht="13.5" thickBot="1" x14ac:dyDescent="0.25">
      <c r="A2" s="421"/>
      <c r="B2" s="421"/>
      <c r="C2" s="421"/>
      <c r="D2" s="421"/>
      <c r="E2" s="421"/>
      <c r="F2" s="421"/>
      <c r="G2" s="421"/>
      <c r="H2" s="421"/>
      <c r="I2" s="421"/>
      <c r="J2" s="435" t="s">
        <v>64</v>
      </c>
    </row>
    <row r="3" spans="1:12" ht="12.75" customHeight="1" x14ac:dyDescent="0.2">
      <c r="A3" s="436" t="s">
        <v>734</v>
      </c>
      <c r="B3" s="480" t="s">
        <v>34</v>
      </c>
      <c r="C3" s="480" t="s">
        <v>458</v>
      </c>
      <c r="D3" s="480" t="s">
        <v>460</v>
      </c>
      <c r="E3" s="480" t="s">
        <v>97</v>
      </c>
      <c r="F3" s="480" t="s">
        <v>269</v>
      </c>
      <c r="G3" s="481">
        <v>300000</v>
      </c>
      <c r="H3" s="482" t="s">
        <v>285</v>
      </c>
      <c r="I3" s="482" t="s">
        <v>285</v>
      </c>
      <c r="J3" s="482" t="s">
        <v>61</v>
      </c>
    </row>
    <row r="4" spans="1:12" x14ac:dyDescent="0.2">
      <c r="A4" s="437" t="s">
        <v>153</v>
      </c>
      <c r="B4" s="483" t="s">
        <v>457</v>
      </c>
      <c r="C4" s="483" t="s">
        <v>35</v>
      </c>
      <c r="D4" s="483" t="s">
        <v>35</v>
      </c>
      <c r="E4" s="483" t="s">
        <v>35</v>
      </c>
      <c r="F4" s="483" t="s">
        <v>35</v>
      </c>
      <c r="G4" s="483" t="s">
        <v>36</v>
      </c>
      <c r="H4" s="484" t="s">
        <v>283</v>
      </c>
      <c r="I4" s="484" t="s">
        <v>284</v>
      </c>
      <c r="J4" s="484" t="s">
        <v>106</v>
      </c>
    </row>
    <row r="5" spans="1:12" ht="15" customHeight="1" thickBot="1" x14ac:dyDescent="0.25">
      <c r="A5" s="438" t="s">
        <v>65</v>
      </c>
      <c r="B5" s="485" t="s">
        <v>36</v>
      </c>
      <c r="C5" s="485" t="s">
        <v>459</v>
      </c>
      <c r="D5" s="485" t="s">
        <v>99</v>
      </c>
      <c r="E5" s="485" t="s">
        <v>100</v>
      </c>
      <c r="F5" s="485" t="s">
        <v>270</v>
      </c>
      <c r="G5" s="485" t="s">
        <v>101</v>
      </c>
      <c r="H5" s="486" t="s">
        <v>100</v>
      </c>
      <c r="I5" s="486" t="s">
        <v>101</v>
      </c>
      <c r="J5" s="486" t="s">
        <v>267</v>
      </c>
    </row>
    <row r="6" spans="1:12" ht="12.75" customHeight="1" x14ac:dyDescent="0.2">
      <c r="A6" s="421"/>
      <c r="B6" s="422"/>
      <c r="C6" s="422"/>
      <c r="D6" s="422"/>
      <c r="E6" s="422"/>
      <c r="F6" s="422"/>
      <c r="G6" s="422"/>
      <c r="H6" s="422"/>
      <c r="I6" s="422"/>
      <c r="J6" s="422"/>
    </row>
    <row r="7" spans="1:12" ht="15.75" customHeight="1" x14ac:dyDescent="0.25">
      <c r="A7" s="332" t="s">
        <v>115</v>
      </c>
      <c r="B7" s="468">
        <v>594.74762143999999</v>
      </c>
      <c r="C7" s="468">
        <v>529.15287879000005</v>
      </c>
      <c r="D7" s="468">
        <v>328.18637805999998</v>
      </c>
      <c r="E7" s="468">
        <v>624.98643311000001</v>
      </c>
      <c r="F7" s="468">
        <v>1006.16891713</v>
      </c>
      <c r="G7" s="468">
        <v>894.66105144999995</v>
      </c>
      <c r="H7" s="469">
        <v>2077.0733114</v>
      </c>
      <c r="I7" s="469">
        <v>1900.82996858</v>
      </c>
      <c r="J7" s="469">
        <v>3977.9032799800002</v>
      </c>
      <c r="L7" s="534"/>
    </row>
    <row r="8" spans="1:12" ht="15.75" customHeight="1" x14ac:dyDescent="0.2">
      <c r="A8" s="333" t="s">
        <v>116</v>
      </c>
      <c r="B8" s="470">
        <v>156.12214693999999</v>
      </c>
      <c r="C8" s="470">
        <v>141.21282821</v>
      </c>
      <c r="D8" s="470">
        <v>93.201559669999995</v>
      </c>
      <c r="E8" s="470">
        <v>211.48345538000001</v>
      </c>
      <c r="F8" s="470">
        <v>430.77615536000002</v>
      </c>
      <c r="G8" s="470">
        <v>187.01693685000001</v>
      </c>
      <c r="H8" s="330">
        <v>602.01999020000005</v>
      </c>
      <c r="I8" s="330">
        <v>617.79309221000005</v>
      </c>
      <c r="J8" s="330">
        <v>1219.8130824100001</v>
      </c>
      <c r="L8" s="534"/>
    </row>
    <row r="9" spans="1:12" ht="15.75" customHeight="1" x14ac:dyDescent="0.2">
      <c r="A9" s="334" t="s">
        <v>117</v>
      </c>
      <c r="B9" s="471">
        <v>223.27289938999999</v>
      </c>
      <c r="C9" s="471">
        <v>196.50105969000001</v>
      </c>
      <c r="D9" s="471">
        <v>130.17193979999999</v>
      </c>
      <c r="E9" s="471">
        <v>209.37095327</v>
      </c>
      <c r="F9" s="471">
        <v>300.93349840000002</v>
      </c>
      <c r="G9" s="471">
        <v>372.59944041</v>
      </c>
      <c r="H9" s="472">
        <v>759.31685215000005</v>
      </c>
      <c r="I9" s="472">
        <v>673.53293881000002</v>
      </c>
      <c r="J9" s="472">
        <v>1432.8497909600001</v>
      </c>
      <c r="L9" s="534"/>
    </row>
    <row r="10" spans="1:12" ht="15.75" customHeight="1" x14ac:dyDescent="0.2">
      <c r="A10" s="333" t="s">
        <v>118</v>
      </c>
      <c r="B10" s="470">
        <v>7.44287996</v>
      </c>
      <c r="C10" s="470">
        <v>5.8409045099999997</v>
      </c>
      <c r="D10" s="470">
        <v>3.9391355300000002</v>
      </c>
      <c r="E10" s="470">
        <v>6.1874723700000001</v>
      </c>
      <c r="F10" s="470">
        <v>16.92878318</v>
      </c>
      <c r="G10" s="470">
        <v>34.234510010000001</v>
      </c>
      <c r="H10" s="330">
        <v>23.41039237</v>
      </c>
      <c r="I10" s="330">
        <v>51.163293189999997</v>
      </c>
      <c r="J10" s="330">
        <v>74.573685560000001</v>
      </c>
      <c r="L10" s="534"/>
    </row>
    <row r="11" spans="1:12" ht="15.75" customHeight="1" x14ac:dyDescent="0.2">
      <c r="A11" s="334" t="s">
        <v>119</v>
      </c>
      <c r="B11" s="471">
        <v>172.80951741999999</v>
      </c>
      <c r="C11" s="471">
        <v>162.16783132</v>
      </c>
      <c r="D11" s="471">
        <v>85.606690499999999</v>
      </c>
      <c r="E11" s="471">
        <v>157.90716989000001</v>
      </c>
      <c r="F11" s="471">
        <v>227.22020280000001</v>
      </c>
      <c r="G11" s="471">
        <v>275.72523368999998</v>
      </c>
      <c r="H11" s="472">
        <v>578.49120913000002</v>
      </c>
      <c r="I11" s="472">
        <v>502.94543649000002</v>
      </c>
      <c r="J11" s="472">
        <v>1081.43664562</v>
      </c>
      <c r="L11" s="534"/>
    </row>
    <row r="12" spans="1:12" ht="15.75" customHeight="1" x14ac:dyDescent="0.2">
      <c r="A12" s="333" t="s">
        <v>120</v>
      </c>
      <c r="B12" s="470">
        <v>35.100177729999999</v>
      </c>
      <c r="C12" s="470">
        <v>23.43025506</v>
      </c>
      <c r="D12" s="470">
        <v>15.26705256</v>
      </c>
      <c r="E12" s="470">
        <v>40.037382200000003</v>
      </c>
      <c r="F12" s="470">
        <v>30.31027739</v>
      </c>
      <c r="G12" s="470">
        <v>25.084930490000001</v>
      </c>
      <c r="H12" s="330">
        <v>113.83486755</v>
      </c>
      <c r="I12" s="330">
        <v>55.395207880000001</v>
      </c>
      <c r="J12" s="330">
        <v>169.23007543</v>
      </c>
      <c r="L12" s="534"/>
    </row>
    <row r="13" spans="1:12" ht="15.75" customHeight="1" x14ac:dyDescent="0.25">
      <c r="A13" s="335" t="s">
        <v>121</v>
      </c>
      <c r="B13" s="473">
        <v>702.61098384000002</v>
      </c>
      <c r="C13" s="473">
        <v>620.77073974999996</v>
      </c>
      <c r="D13" s="473">
        <v>378.10008039000002</v>
      </c>
      <c r="E13" s="473">
        <v>735.65370456000005</v>
      </c>
      <c r="F13" s="473">
        <v>1183.0606932799999</v>
      </c>
      <c r="G13" s="473">
        <v>1151.8655872100001</v>
      </c>
      <c r="H13" s="474">
        <v>2437.13550854</v>
      </c>
      <c r="I13" s="474">
        <v>2334.92628049</v>
      </c>
      <c r="J13" s="474">
        <v>4772.06178903</v>
      </c>
      <c r="L13" s="534"/>
    </row>
    <row r="14" spans="1:12" ht="15.75" customHeight="1" x14ac:dyDescent="0.2">
      <c r="A14" s="333" t="s">
        <v>63</v>
      </c>
      <c r="B14" s="470">
        <v>430.32217218</v>
      </c>
      <c r="C14" s="470">
        <v>364.10907229999998</v>
      </c>
      <c r="D14" s="470">
        <v>193.21501584999999</v>
      </c>
      <c r="E14" s="470">
        <v>447.06946108</v>
      </c>
      <c r="F14" s="470">
        <v>745.76334781000003</v>
      </c>
      <c r="G14" s="470">
        <v>518.30071729999997</v>
      </c>
      <c r="H14" s="330">
        <v>1434.71572141</v>
      </c>
      <c r="I14" s="330">
        <v>1264.06406511</v>
      </c>
      <c r="J14" s="330">
        <v>2698.77978652</v>
      </c>
      <c r="L14" s="534"/>
    </row>
    <row r="15" spans="1:12" ht="15.75" customHeight="1" x14ac:dyDescent="0.2">
      <c r="A15" s="334" t="s">
        <v>122</v>
      </c>
      <c r="B15" s="471">
        <v>187.83120223</v>
      </c>
      <c r="C15" s="471">
        <v>101.41795667</v>
      </c>
      <c r="D15" s="471">
        <v>30.97868592</v>
      </c>
      <c r="E15" s="471">
        <v>117.40806597</v>
      </c>
      <c r="F15" s="471">
        <v>115.16221625</v>
      </c>
      <c r="G15" s="471">
        <v>198.86630238999999</v>
      </c>
      <c r="H15" s="472">
        <v>437.63591079000003</v>
      </c>
      <c r="I15" s="472">
        <v>314.02851864000002</v>
      </c>
      <c r="J15" s="472">
        <v>751.66442943000004</v>
      </c>
      <c r="L15" s="591"/>
    </row>
    <row r="16" spans="1:12" ht="15.75" customHeight="1" x14ac:dyDescent="0.2">
      <c r="A16" s="539" t="s">
        <v>123</v>
      </c>
      <c r="B16" s="540">
        <v>242.49096994999999</v>
      </c>
      <c r="C16" s="540">
        <v>262.69111563000001</v>
      </c>
      <c r="D16" s="540">
        <v>162.23632993000001</v>
      </c>
      <c r="E16" s="540">
        <v>329.66139511</v>
      </c>
      <c r="F16" s="540">
        <v>630.60113156</v>
      </c>
      <c r="G16" s="540">
        <v>319.43441490999999</v>
      </c>
      <c r="H16" s="370">
        <v>997.07981061999999</v>
      </c>
      <c r="I16" s="370">
        <v>950.03554646999999</v>
      </c>
      <c r="J16" s="370">
        <v>1947.1153570900001</v>
      </c>
      <c r="L16" s="534"/>
    </row>
    <row r="17" spans="1:12" ht="15.75" customHeight="1" x14ac:dyDescent="0.2">
      <c r="A17" s="541" t="s">
        <v>124</v>
      </c>
      <c r="B17" s="542">
        <v>128.05171851</v>
      </c>
      <c r="C17" s="542">
        <v>127.62456034</v>
      </c>
      <c r="D17" s="542">
        <v>94.215424310000003</v>
      </c>
      <c r="E17" s="542">
        <v>187.14602497000001</v>
      </c>
      <c r="F17" s="542">
        <v>246.68910743000001</v>
      </c>
      <c r="G17" s="542">
        <v>283.54286260999999</v>
      </c>
      <c r="H17" s="543">
        <v>537.03772813</v>
      </c>
      <c r="I17" s="543">
        <v>530.23197003999996</v>
      </c>
      <c r="J17" s="543">
        <v>1067.2696981700001</v>
      </c>
      <c r="L17" s="534"/>
    </row>
    <row r="18" spans="1:12" ht="15.75" customHeight="1" x14ac:dyDescent="0.2">
      <c r="A18" s="539" t="s">
        <v>125</v>
      </c>
      <c r="B18" s="540">
        <v>60.766950000000001</v>
      </c>
      <c r="C18" s="540">
        <v>71.442894920000001</v>
      </c>
      <c r="D18" s="540">
        <v>57.236817000000002</v>
      </c>
      <c r="E18" s="540">
        <v>126.77426800000001</v>
      </c>
      <c r="F18" s="540">
        <v>142.75126624000001</v>
      </c>
      <c r="G18" s="540">
        <v>211.319559</v>
      </c>
      <c r="H18" s="370">
        <v>316.22092992</v>
      </c>
      <c r="I18" s="370">
        <v>354.07082523999998</v>
      </c>
      <c r="J18" s="370">
        <v>670.29175515999998</v>
      </c>
      <c r="L18" s="534"/>
    </row>
    <row r="19" spans="1:12" ht="15.75" customHeight="1" x14ac:dyDescent="0.2">
      <c r="A19" s="560" t="s">
        <v>126</v>
      </c>
      <c r="B19" s="561">
        <v>1.6121172800000001</v>
      </c>
      <c r="C19" s="561">
        <v>1.17680078</v>
      </c>
      <c r="D19" s="561">
        <v>0.43981572000000002</v>
      </c>
      <c r="E19" s="561">
        <v>0.97614290000000004</v>
      </c>
      <c r="F19" s="561">
        <v>11.162082</v>
      </c>
      <c r="G19" s="561">
        <v>4.0312880099999999</v>
      </c>
      <c r="H19" s="562">
        <v>4.2048766799999999</v>
      </c>
      <c r="I19" s="562">
        <v>15.193370010000001</v>
      </c>
      <c r="J19" s="562">
        <v>19.398246690000001</v>
      </c>
      <c r="L19" s="534"/>
    </row>
    <row r="20" spans="1:12" ht="15.75" customHeight="1" x14ac:dyDescent="0.2">
      <c r="A20" s="676" t="s">
        <v>469</v>
      </c>
      <c r="B20" s="540">
        <v>65.67265123</v>
      </c>
      <c r="C20" s="540">
        <v>55.004864640000001</v>
      </c>
      <c r="D20" s="540">
        <v>36.538791590000002</v>
      </c>
      <c r="E20" s="540">
        <v>59.395614070000001</v>
      </c>
      <c r="F20" s="540">
        <v>92.775759190000002</v>
      </c>
      <c r="G20" s="540">
        <v>68.192015600000005</v>
      </c>
      <c r="H20" s="370">
        <v>216.61192152999999</v>
      </c>
      <c r="I20" s="370">
        <v>160.96777478999999</v>
      </c>
      <c r="J20" s="370">
        <v>377.57969631999998</v>
      </c>
      <c r="L20" s="534"/>
    </row>
    <row r="21" spans="1:12" ht="15.75" customHeight="1" x14ac:dyDescent="0.2">
      <c r="A21" s="560" t="s">
        <v>127</v>
      </c>
      <c r="B21" s="561">
        <v>57.544361809999998</v>
      </c>
      <c r="C21" s="561">
        <v>52.22977315</v>
      </c>
      <c r="D21" s="561">
        <v>47.830447599999999</v>
      </c>
      <c r="E21" s="561">
        <v>32.523163680000003</v>
      </c>
      <c r="F21" s="561">
        <v>67.92335448</v>
      </c>
      <c r="G21" s="561">
        <v>115.21153504999999</v>
      </c>
      <c r="H21" s="562">
        <v>190.12774623999999</v>
      </c>
      <c r="I21" s="562">
        <v>183.13488953000001</v>
      </c>
      <c r="J21" s="562">
        <v>373.26263576999997</v>
      </c>
      <c r="L21" s="534"/>
    </row>
    <row r="22" spans="1:12" ht="15.75" customHeight="1" x14ac:dyDescent="0.2">
      <c r="A22" s="539" t="s">
        <v>128</v>
      </c>
      <c r="B22" s="540">
        <v>61.919710909999999</v>
      </c>
      <c r="C22" s="540">
        <v>63.754219620000001</v>
      </c>
      <c r="D22" s="540">
        <v>34.789290100000002</v>
      </c>
      <c r="E22" s="540">
        <v>51.599685180000002</v>
      </c>
      <c r="F22" s="540">
        <v>97.149971530000002</v>
      </c>
      <c r="G22" s="540">
        <v>197.97268223</v>
      </c>
      <c r="H22" s="370">
        <v>212.06290580999999</v>
      </c>
      <c r="I22" s="370">
        <v>295.12265375999999</v>
      </c>
      <c r="J22" s="370">
        <v>507.18555957000001</v>
      </c>
      <c r="L22" s="534"/>
    </row>
    <row r="23" spans="1:12" ht="15.75" customHeight="1" x14ac:dyDescent="0.2">
      <c r="A23" s="563" t="s">
        <v>129</v>
      </c>
      <c r="B23" s="564">
        <v>24.773020429999999</v>
      </c>
      <c r="C23" s="564">
        <v>13.05311434</v>
      </c>
      <c r="D23" s="564">
        <v>8.0499025300000007</v>
      </c>
      <c r="E23" s="564">
        <v>17.315369650000001</v>
      </c>
      <c r="F23" s="564">
        <v>25.534912030000001</v>
      </c>
      <c r="G23" s="564">
        <v>36.83779002</v>
      </c>
      <c r="H23" s="565">
        <v>63.191406950000001</v>
      </c>
      <c r="I23" s="565">
        <v>62.372702050000001</v>
      </c>
      <c r="J23" s="565">
        <v>125.564109</v>
      </c>
      <c r="L23" s="534"/>
    </row>
    <row r="24" spans="1:12" ht="15.75" customHeight="1" x14ac:dyDescent="0.25">
      <c r="A24" s="547" t="s">
        <v>130</v>
      </c>
      <c r="B24" s="548">
        <v>107.8633624</v>
      </c>
      <c r="C24" s="548">
        <v>91.617860960000002</v>
      </c>
      <c r="D24" s="548">
        <v>49.91370233</v>
      </c>
      <c r="E24" s="548">
        <v>110.66727145</v>
      </c>
      <c r="F24" s="548">
        <v>176.89177615</v>
      </c>
      <c r="G24" s="548">
        <v>257.20453576</v>
      </c>
      <c r="H24" s="354">
        <v>360.06219714000002</v>
      </c>
      <c r="I24" s="354">
        <v>434.09631191</v>
      </c>
      <c r="J24" s="354">
        <v>794.15850905000002</v>
      </c>
      <c r="L24" s="534"/>
    </row>
    <row r="25" spans="1:12" ht="15.75" customHeight="1" x14ac:dyDescent="0.25">
      <c r="A25" s="566" t="s">
        <v>131</v>
      </c>
      <c r="B25" s="567">
        <v>69.536051540000003</v>
      </c>
      <c r="C25" s="567">
        <v>64.812918179999997</v>
      </c>
      <c r="D25" s="567">
        <v>29.020623059999998</v>
      </c>
      <c r="E25" s="567">
        <v>77.078704999999999</v>
      </c>
      <c r="F25" s="567">
        <v>85.305850840000005</v>
      </c>
      <c r="G25" s="567">
        <v>102.83758897</v>
      </c>
      <c r="H25" s="568">
        <v>240.44829777999999</v>
      </c>
      <c r="I25" s="568">
        <v>188.14343980999999</v>
      </c>
      <c r="J25" s="568">
        <v>428.59173758999998</v>
      </c>
      <c r="L25" s="534"/>
    </row>
    <row r="26" spans="1:12" ht="15.75" customHeight="1" x14ac:dyDescent="0.25">
      <c r="A26" s="547" t="s">
        <v>132</v>
      </c>
      <c r="B26" s="548">
        <v>200.17347609000001</v>
      </c>
      <c r="C26" s="548">
        <v>139.57231976</v>
      </c>
      <c r="D26" s="548">
        <v>113.89118456</v>
      </c>
      <c r="E26" s="548">
        <v>150.64296027</v>
      </c>
      <c r="F26" s="548">
        <v>267.79767915999997</v>
      </c>
      <c r="G26" s="548">
        <v>567.16119734999995</v>
      </c>
      <c r="H26" s="354">
        <v>604.27994067999998</v>
      </c>
      <c r="I26" s="354">
        <v>834.95887650999998</v>
      </c>
      <c r="J26" s="354">
        <v>1439.23881719</v>
      </c>
      <c r="L26" s="534"/>
    </row>
    <row r="27" spans="1:12" ht="15.75" customHeight="1" x14ac:dyDescent="0.2">
      <c r="A27" s="560" t="s">
        <v>133</v>
      </c>
      <c r="B27" s="561">
        <v>163.35916613000001</v>
      </c>
      <c r="C27" s="561">
        <v>108.87299132</v>
      </c>
      <c r="D27" s="561">
        <v>90.007428669999996</v>
      </c>
      <c r="E27" s="561">
        <v>113.10110804999999</v>
      </c>
      <c r="F27" s="561">
        <v>180.58279981999999</v>
      </c>
      <c r="G27" s="561">
        <v>427.45245113999999</v>
      </c>
      <c r="H27" s="562">
        <v>475.34069417000001</v>
      </c>
      <c r="I27" s="562">
        <v>608.03525095999998</v>
      </c>
      <c r="J27" s="562">
        <v>1083.37594513</v>
      </c>
      <c r="L27" s="534"/>
    </row>
    <row r="28" spans="1:12" ht="15.75" customHeight="1" x14ac:dyDescent="0.2">
      <c r="A28" s="539" t="s">
        <v>134</v>
      </c>
      <c r="B28" s="540">
        <v>16.874967219999998</v>
      </c>
      <c r="C28" s="540">
        <v>14.06645964</v>
      </c>
      <c r="D28" s="540">
        <v>13.66749173</v>
      </c>
      <c r="E28" s="540">
        <v>29.604809169999999</v>
      </c>
      <c r="F28" s="540">
        <v>69.432756749999996</v>
      </c>
      <c r="G28" s="540">
        <v>92.669465709999997</v>
      </c>
      <c r="H28" s="370">
        <v>74.213727759999998</v>
      </c>
      <c r="I28" s="370">
        <v>162.10222246000001</v>
      </c>
      <c r="J28" s="370">
        <v>236.31595021999999</v>
      </c>
      <c r="L28" s="534"/>
    </row>
    <row r="29" spans="1:12" ht="15.75" customHeight="1" x14ac:dyDescent="0.2">
      <c r="A29" s="560" t="s">
        <v>135</v>
      </c>
      <c r="B29" s="561">
        <v>19.939342740000001</v>
      </c>
      <c r="C29" s="561">
        <v>16.632868800000001</v>
      </c>
      <c r="D29" s="561">
        <v>10.21626416</v>
      </c>
      <c r="E29" s="561">
        <v>7.9370430499999998</v>
      </c>
      <c r="F29" s="561">
        <v>17.78212259</v>
      </c>
      <c r="G29" s="561">
        <v>47.039280499999997</v>
      </c>
      <c r="H29" s="562">
        <v>54.725518749999999</v>
      </c>
      <c r="I29" s="562">
        <v>64.821403090000004</v>
      </c>
      <c r="J29" s="562">
        <v>119.54692184</v>
      </c>
      <c r="L29" s="534"/>
    </row>
    <row r="30" spans="1:12" ht="15.75" customHeight="1" x14ac:dyDescent="0.25">
      <c r="A30" s="547" t="s">
        <v>136</v>
      </c>
      <c r="B30" s="548">
        <v>100.35705915</v>
      </c>
      <c r="C30" s="548">
        <v>65.97027464</v>
      </c>
      <c r="D30" s="548">
        <v>47.732278010000002</v>
      </c>
      <c r="E30" s="548">
        <v>61.750185760000001</v>
      </c>
      <c r="F30" s="548">
        <v>101.48724974</v>
      </c>
      <c r="G30" s="548">
        <v>201.13307678000001</v>
      </c>
      <c r="H30" s="354">
        <v>275.80979755999999</v>
      </c>
      <c r="I30" s="354">
        <v>302.62032651999999</v>
      </c>
      <c r="J30" s="354">
        <v>578.43012408000004</v>
      </c>
      <c r="L30" s="534"/>
    </row>
    <row r="31" spans="1:12" ht="15.75" customHeight="1" x14ac:dyDescent="0.2">
      <c r="A31" s="560" t="s">
        <v>137</v>
      </c>
      <c r="B31" s="561">
        <v>22.91626497</v>
      </c>
      <c r="C31" s="561">
        <v>13.85617555</v>
      </c>
      <c r="D31" s="561">
        <v>12.45302766</v>
      </c>
      <c r="E31" s="561">
        <v>14.35538448</v>
      </c>
      <c r="F31" s="561">
        <v>22.27943088</v>
      </c>
      <c r="G31" s="561">
        <v>40.086063719999999</v>
      </c>
      <c r="H31" s="562">
        <v>63.580852659999998</v>
      </c>
      <c r="I31" s="562">
        <v>62.365494599999998</v>
      </c>
      <c r="J31" s="562">
        <v>125.94634726</v>
      </c>
      <c r="L31" s="534"/>
    </row>
    <row r="32" spans="1:12" ht="15.75" customHeight="1" x14ac:dyDescent="0.2">
      <c r="A32" s="539" t="s">
        <v>138</v>
      </c>
      <c r="B32" s="540">
        <v>58.637748070000001</v>
      </c>
      <c r="C32" s="540">
        <v>40.434159889999997</v>
      </c>
      <c r="D32" s="540">
        <v>26.0200058</v>
      </c>
      <c r="E32" s="540">
        <v>34.702981389999998</v>
      </c>
      <c r="F32" s="540">
        <v>63.258019390000001</v>
      </c>
      <c r="G32" s="540">
        <v>114.31346694</v>
      </c>
      <c r="H32" s="370">
        <v>159.79489515</v>
      </c>
      <c r="I32" s="370">
        <v>177.57148633</v>
      </c>
      <c r="J32" s="370">
        <v>337.36638147999997</v>
      </c>
      <c r="L32" s="534"/>
    </row>
    <row r="33" spans="1:12" ht="15.75" customHeight="1" x14ac:dyDescent="0.2">
      <c r="A33" s="563" t="s">
        <v>139</v>
      </c>
      <c r="B33" s="564">
        <v>18.80304611</v>
      </c>
      <c r="C33" s="564">
        <v>11.6799392</v>
      </c>
      <c r="D33" s="564">
        <v>9.25924455</v>
      </c>
      <c r="E33" s="564">
        <v>12.69181989</v>
      </c>
      <c r="F33" s="564">
        <v>15.94979947</v>
      </c>
      <c r="G33" s="564">
        <v>46.73354612</v>
      </c>
      <c r="H33" s="565">
        <v>52.43404975</v>
      </c>
      <c r="I33" s="565">
        <v>62.683345590000002</v>
      </c>
      <c r="J33" s="565">
        <v>115.11739534</v>
      </c>
      <c r="L33" s="534"/>
    </row>
    <row r="34" spans="1:12" ht="15.75" customHeight="1" x14ac:dyDescent="0.25">
      <c r="A34" s="552" t="s">
        <v>140</v>
      </c>
      <c r="B34" s="548">
        <v>794.92109753</v>
      </c>
      <c r="C34" s="548">
        <v>668.72519854999996</v>
      </c>
      <c r="D34" s="548">
        <v>442.07756261999998</v>
      </c>
      <c r="E34" s="548">
        <v>775.62939338000001</v>
      </c>
      <c r="F34" s="548">
        <v>1273.9665962900001</v>
      </c>
      <c r="G34" s="548">
        <v>1461.8222487999999</v>
      </c>
      <c r="H34" s="354">
        <v>2681.3532520799999</v>
      </c>
      <c r="I34" s="354">
        <v>2735.78884509</v>
      </c>
      <c r="J34" s="354">
        <v>5417.1420971699999</v>
      </c>
      <c r="L34" s="534"/>
    </row>
    <row r="35" spans="1:12" ht="15.75" customHeight="1" x14ac:dyDescent="0.25">
      <c r="A35" s="569" t="s">
        <v>141</v>
      </c>
      <c r="B35" s="570">
        <v>802.96804298999996</v>
      </c>
      <c r="C35" s="570">
        <v>686.74101439000003</v>
      </c>
      <c r="D35" s="570">
        <v>425.83235839999998</v>
      </c>
      <c r="E35" s="570">
        <v>797.40389031999996</v>
      </c>
      <c r="F35" s="570">
        <v>1284.54794302</v>
      </c>
      <c r="G35" s="570">
        <v>1352.9986639900001</v>
      </c>
      <c r="H35" s="571">
        <v>2712.9453060999999</v>
      </c>
      <c r="I35" s="571">
        <v>2637.5466070100001</v>
      </c>
      <c r="J35" s="571">
        <v>5350.4919131099996</v>
      </c>
      <c r="L35" s="534"/>
    </row>
    <row r="36" spans="1:12" ht="15.75" customHeight="1" x14ac:dyDescent="0.25">
      <c r="A36" s="549" t="s">
        <v>142</v>
      </c>
      <c r="B36" s="550">
        <v>8.0469454599999999</v>
      </c>
      <c r="C36" s="550">
        <v>18.015815839999998</v>
      </c>
      <c r="D36" s="550">
        <v>-16.245204220000002</v>
      </c>
      <c r="E36" s="550">
        <v>21.774496939999999</v>
      </c>
      <c r="F36" s="550">
        <v>10.58134673</v>
      </c>
      <c r="G36" s="550">
        <v>-108.82358481</v>
      </c>
      <c r="H36" s="551">
        <v>31.592054019999999</v>
      </c>
      <c r="I36" s="551">
        <v>-98.242238080000007</v>
      </c>
      <c r="J36" s="551">
        <v>-66.650184060000001</v>
      </c>
      <c r="L36" s="534"/>
    </row>
    <row r="37" spans="1:12" ht="15.75" customHeight="1" x14ac:dyDescent="0.2">
      <c r="A37" s="560" t="s">
        <v>143</v>
      </c>
      <c r="B37" s="561">
        <v>38.327310859999997</v>
      </c>
      <c r="C37" s="561">
        <v>26.804942780000001</v>
      </c>
      <c r="D37" s="561">
        <v>20.893079270000001</v>
      </c>
      <c r="E37" s="561">
        <v>33.588566450000002</v>
      </c>
      <c r="F37" s="561">
        <v>91.585925309999993</v>
      </c>
      <c r="G37" s="561">
        <v>154.36694678999999</v>
      </c>
      <c r="H37" s="562">
        <v>119.61389936</v>
      </c>
      <c r="I37" s="562">
        <v>245.95287210000001</v>
      </c>
      <c r="J37" s="562">
        <v>365.56677145999998</v>
      </c>
      <c r="L37" s="534"/>
    </row>
    <row r="38" spans="1:12" ht="15.75" customHeight="1" x14ac:dyDescent="0.2">
      <c r="A38" s="539" t="s">
        <v>144</v>
      </c>
      <c r="B38" s="540">
        <v>51.465671239999999</v>
      </c>
      <c r="C38" s="540">
        <v>60.717787600000001</v>
      </c>
      <c r="D38" s="540">
        <v>32.865010159999997</v>
      </c>
      <c r="E38" s="540">
        <v>45.22218033</v>
      </c>
      <c r="F38" s="540">
        <v>101.12261918</v>
      </c>
      <c r="G38" s="540">
        <v>273.0619638</v>
      </c>
      <c r="H38" s="370">
        <v>190.27064933</v>
      </c>
      <c r="I38" s="370">
        <v>374.18458298000002</v>
      </c>
      <c r="J38" s="370">
        <v>564.45523231000004</v>
      </c>
      <c r="L38" s="534"/>
    </row>
    <row r="39" spans="1:12" ht="15.75" customHeight="1" x14ac:dyDescent="0.2">
      <c r="A39" s="563" t="s">
        <v>145</v>
      </c>
      <c r="B39" s="564">
        <v>13.13836038</v>
      </c>
      <c r="C39" s="564">
        <v>33.912844819999997</v>
      </c>
      <c r="D39" s="564">
        <v>11.971930889999999</v>
      </c>
      <c r="E39" s="564">
        <v>11.63361388</v>
      </c>
      <c r="F39" s="564">
        <v>9.5366938700000006</v>
      </c>
      <c r="G39" s="564">
        <v>118.69501701</v>
      </c>
      <c r="H39" s="565">
        <v>70.656749970000007</v>
      </c>
      <c r="I39" s="565">
        <v>128.23171088000001</v>
      </c>
      <c r="J39" s="565">
        <v>198.88846085</v>
      </c>
      <c r="L39" s="534"/>
    </row>
    <row r="40" spans="1:12" ht="15.75" customHeight="1" x14ac:dyDescent="0.25">
      <c r="A40" s="552" t="s">
        <v>146</v>
      </c>
      <c r="B40" s="548">
        <v>833.24840839000001</v>
      </c>
      <c r="C40" s="548">
        <v>695.53014132999999</v>
      </c>
      <c r="D40" s="548">
        <v>462.97064189000002</v>
      </c>
      <c r="E40" s="548">
        <v>809.21795983000004</v>
      </c>
      <c r="F40" s="548">
        <v>1365.5525216000001</v>
      </c>
      <c r="G40" s="548">
        <v>1616.1891955900001</v>
      </c>
      <c r="H40" s="354">
        <v>2800.9671514400002</v>
      </c>
      <c r="I40" s="354">
        <v>2981.7417171900001</v>
      </c>
      <c r="J40" s="354">
        <v>5782.7088686300003</v>
      </c>
      <c r="L40" s="534"/>
    </row>
    <row r="41" spans="1:12" ht="15.75" customHeight="1" x14ac:dyDescent="0.25">
      <c r="A41" s="569" t="s">
        <v>147</v>
      </c>
      <c r="B41" s="570">
        <v>854.43371422999996</v>
      </c>
      <c r="C41" s="570">
        <v>747.45880198999998</v>
      </c>
      <c r="D41" s="570">
        <v>458.69736855999997</v>
      </c>
      <c r="E41" s="570">
        <v>842.62607064999997</v>
      </c>
      <c r="F41" s="570">
        <v>1385.6705621999999</v>
      </c>
      <c r="G41" s="570">
        <v>1626.0606277899999</v>
      </c>
      <c r="H41" s="571">
        <v>2903.2159554300001</v>
      </c>
      <c r="I41" s="571">
        <v>3011.7311899900001</v>
      </c>
      <c r="J41" s="571">
        <v>5914.9471454200002</v>
      </c>
      <c r="L41" s="534"/>
    </row>
    <row r="42" spans="1:12" ht="15.75" customHeight="1" x14ac:dyDescent="0.2">
      <c r="A42" s="544" t="s">
        <v>148</v>
      </c>
      <c r="B42" s="545">
        <v>21.185305840000002</v>
      </c>
      <c r="C42" s="545">
        <v>51.928660659999998</v>
      </c>
      <c r="D42" s="545">
        <v>-4.2732733300000003</v>
      </c>
      <c r="E42" s="545">
        <v>33.408110819999997</v>
      </c>
      <c r="F42" s="545">
        <v>20.1180406</v>
      </c>
      <c r="G42" s="545">
        <v>9.8714321999999992</v>
      </c>
      <c r="H42" s="546">
        <v>102.24880399</v>
      </c>
      <c r="I42" s="546">
        <v>29.989472800000001</v>
      </c>
      <c r="J42" s="546">
        <v>132.23827678999999</v>
      </c>
      <c r="L42" s="534"/>
    </row>
    <row r="43" spans="1:12" s="7" customFormat="1" ht="15.75" customHeight="1" x14ac:dyDescent="0.25">
      <c r="A43" s="572" t="s">
        <v>253</v>
      </c>
      <c r="B43" s="567">
        <v>356.11474178999998</v>
      </c>
      <c r="C43" s="567">
        <v>320.38646700999999</v>
      </c>
      <c r="D43" s="567">
        <v>231.46392589000001</v>
      </c>
      <c r="E43" s="567">
        <v>339.94632793</v>
      </c>
      <c r="F43" s="567">
        <v>922.77549157999999</v>
      </c>
      <c r="G43" s="567">
        <v>1854.71344826</v>
      </c>
      <c r="H43" s="568">
        <v>1247.9114626200001</v>
      </c>
      <c r="I43" s="568">
        <v>2777.4889398400001</v>
      </c>
      <c r="J43" s="568">
        <v>4025.4004024599999</v>
      </c>
      <c r="L43" s="535"/>
    </row>
    <row r="44" spans="1:12" ht="15.75" customHeight="1" x14ac:dyDescent="0.2">
      <c r="A44" s="553" t="s">
        <v>149</v>
      </c>
      <c r="B44" s="540"/>
      <c r="C44" s="540"/>
      <c r="D44" s="540"/>
      <c r="E44" s="540"/>
      <c r="F44" s="540"/>
      <c r="G44" s="540"/>
      <c r="H44" s="554"/>
      <c r="I44" s="554"/>
      <c r="J44" s="554"/>
    </row>
    <row r="45" spans="1:12" ht="15.75" customHeight="1" x14ac:dyDescent="0.2">
      <c r="A45" s="560" t="s">
        <v>150</v>
      </c>
      <c r="B45" s="574">
        <v>0.15351789900000001</v>
      </c>
      <c r="C45" s="574">
        <v>0.14758727399999999</v>
      </c>
      <c r="D45" s="574">
        <v>0.13201188</v>
      </c>
      <c r="E45" s="574">
        <v>0.150433921</v>
      </c>
      <c r="F45" s="574">
        <v>0.14952045799999999</v>
      </c>
      <c r="G45" s="574">
        <v>0.22329388</v>
      </c>
      <c r="H45" s="575">
        <v>0.147739917</v>
      </c>
      <c r="I45" s="575">
        <v>0.185914354</v>
      </c>
      <c r="J45" s="575">
        <v>0.16641832100000001</v>
      </c>
    </row>
    <row r="46" spans="1:12" ht="15.75" customHeight="1" x14ac:dyDescent="0.2">
      <c r="A46" s="539" t="s">
        <v>151</v>
      </c>
      <c r="B46" s="556">
        <v>9.8968068000000006E-2</v>
      </c>
      <c r="C46" s="556">
        <v>0.10440717300000001</v>
      </c>
      <c r="D46" s="556">
        <v>7.6753814000000004E-2</v>
      </c>
      <c r="E46" s="556">
        <v>0.104775799</v>
      </c>
      <c r="F46" s="556">
        <v>7.2106064999999997E-2</v>
      </c>
      <c r="G46" s="556">
        <v>8.9279156999999998E-2</v>
      </c>
      <c r="H46" s="557">
        <v>9.8660208999999999E-2</v>
      </c>
      <c r="I46" s="557">
        <v>8.0577892999999998E-2</v>
      </c>
      <c r="J46" s="557">
        <v>8.9812696999999997E-2</v>
      </c>
    </row>
    <row r="47" spans="1:12" ht="15.75" customHeight="1" x14ac:dyDescent="0.2">
      <c r="A47" s="560" t="s">
        <v>152</v>
      </c>
      <c r="B47" s="574">
        <v>0.50684482600000003</v>
      </c>
      <c r="C47" s="574">
        <v>0.51611077400000005</v>
      </c>
      <c r="D47" s="574">
        <v>0.61217634700000001</v>
      </c>
      <c r="E47" s="574">
        <v>0.462101021</v>
      </c>
      <c r="F47" s="574">
        <v>0.77998998399999997</v>
      </c>
      <c r="G47" s="574">
        <v>1.610182185</v>
      </c>
      <c r="H47" s="575">
        <v>0.512040245</v>
      </c>
      <c r="I47" s="575">
        <v>1.189540314</v>
      </c>
      <c r="J47" s="575">
        <v>0.84353484499999998</v>
      </c>
    </row>
    <row r="48" spans="1:12" ht="15.75" customHeight="1" x14ac:dyDescent="0.2">
      <c r="A48" s="726" t="s">
        <v>534</v>
      </c>
      <c r="B48" s="558">
        <v>3.3015357010000002</v>
      </c>
      <c r="C48" s="558">
        <v>3.496986981</v>
      </c>
      <c r="D48" s="558">
        <v>4.6372822510000002</v>
      </c>
      <c r="E48" s="558">
        <v>3.071787381</v>
      </c>
      <c r="F48" s="558">
        <v>5.21661047</v>
      </c>
      <c r="G48" s="558">
        <v>7.2110448700000003</v>
      </c>
      <c r="H48" s="559">
        <v>3.4658219400000001</v>
      </c>
      <c r="I48" s="559">
        <v>6.3983242049999998</v>
      </c>
      <c r="J48" s="559">
        <v>5.0687619120000003</v>
      </c>
    </row>
    <row r="49" spans="1:10" ht="15.75" customHeight="1" x14ac:dyDescent="0.25">
      <c r="A49" s="727" t="s">
        <v>538</v>
      </c>
      <c r="B49" s="577">
        <v>0.37540780499999998</v>
      </c>
      <c r="C49" s="577">
        <v>0.37135026100000001</v>
      </c>
      <c r="D49" s="577">
        <v>0.39664028899999998</v>
      </c>
      <c r="E49" s="577">
        <v>0.33500079700000002</v>
      </c>
      <c r="F49" s="577">
        <v>0.29908844699999998</v>
      </c>
      <c r="G49" s="577">
        <v>0.41646994700000001</v>
      </c>
      <c r="H49" s="578">
        <v>0.36557055900000002</v>
      </c>
      <c r="I49" s="578">
        <v>0.354336237</v>
      </c>
      <c r="J49" s="578">
        <v>0.36020226999999999</v>
      </c>
    </row>
    <row r="50" spans="1:10" ht="15.75" customHeight="1" x14ac:dyDescent="0.25">
      <c r="A50" s="726" t="s">
        <v>539</v>
      </c>
      <c r="B50" s="349">
        <v>0.90016727799999996</v>
      </c>
      <c r="C50" s="349">
        <v>0.89391550799999997</v>
      </c>
      <c r="D50" s="349">
        <v>0.92249196</v>
      </c>
      <c r="E50" s="349">
        <v>0.89470983100000001</v>
      </c>
      <c r="F50" s="349">
        <v>0.927688018</v>
      </c>
      <c r="G50" s="349">
        <v>0.91036044900000002</v>
      </c>
      <c r="H50" s="350">
        <v>0.90039100699999997</v>
      </c>
      <c r="I50" s="350">
        <v>0.91913998299999999</v>
      </c>
      <c r="J50" s="350">
        <v>0.90956471000000005</v>
      </c>
    </row>
    <row r="51" spans="1:10" ht="15.75" customHeight="1" x14ac:dyDescent="0.25">
      <c r="A51" s="563" t="s">
        <v>540</v>
      </c>
      <c r="B51" s="580">
        <v>0.25084714800000002</v>
      </c>
      <c r="C51" s="580">
        <v>0.18817782899999999</v>
      </c>
      <c r="D51" s="580">
        <v>0.26146777799999998</v>
      </c>
      <c r="E51" s="580">
        <v>0.15513475299999999</v>
      </c>
      <c r="F51" s="580">
        <v>0.158562696</v>
      </c>
      <c r="G51" s="580">
        <v>0.38659294100000002</v>
      </c>
      <c r="H51" s="581">
        <v>0.20764118100000001</v>
      </c>
      <c r="I51" s="581">
        <v>0.27105455299999998</v>
      </c>
      <c r="J51" s="581">
        <v>0.238668765</v>
      </c>
    </row>
    <row r="52" spans="1:10" ht="12.75" customHeight="1" x14ac:dyDescent="0.2">
      <c r="A52" s="217" t="s">
        <v>407</v>
      </c>
      <c r="B52" s="12"/>
      <c r="C52" s="12"/>
      <c r="D52" s="12"/>
      <c r="E52" s="12"/>
      <c r="F52" s="12"/>
      <c r="G52" s="12"/>
      <c r="H52" s="192"/>
      <c r="I52" s="192"/>
      <c r="J52" s="192"/>
    </row>
    <row r="53" spans="1:10" x14ac:dyDescent="0.2">
      <c r="A53" s="240" t="s">
        <v>763</v>
      </c>
      <c r="B53" s="3"/>
      <c r="D53" s="163"/>
      <c r="G53" s="163"/>
      <c r="H53" s="192"/>
      <c r="I53" s="192"/>
      <c r="J53" s="192"/>
    </row>
    <row r="54" spans="1:10" s="421" customFormat="1" x14ac:dyDescent="0.2">
      <c r="A54" s="443" t="s">
        <v>736</v>
      </c>
      <c r="B54" s="441"/>
      <c r="D54" s="444"/>
    </row>
    <row r="56" spans="1:10" ht="23.25" customHeight="1" x14ac:dyDescent="0.2">
      <c r="A56" s="27" t="s">
        <v>762</v>
      </c>
    </row>
    <row r="57" spans="1:10" ht="15" customHeight="1" thickBot="1" x14ac:dyDescent="0.25"/>
    <row r="58" spans="1:10" ht="15" customHeight="1" x14ac:dyDescent="0.2">
      <c r="A58" s="25"/>
      <c r="B58" s="480" t="s">
        <v>34</v>
      </c>
      <c r="C58" s="480" t="s">
        <v>458</v>
      </c>
      <c r="D58" s="480" t="s">
        <v>460</v>
      </c>
      <c r="E58" s="480" t="s">
        <v>97</v>
      </c>
      <c r="F58" s="480" t="s">
        <v>269</v>
      </c>
      <c r="G58" s="481">
        <v>300000</v>
      </c>
      <c r="H58" s="482" t="s">
        <v>285</v>
      </c>
      <c r="I58" s="482" t="s">
        <v>285</v>
      </c>
      <c r="J58" s="482" t="s">
        <v>61</v>
      </c>
    </row>
    <row r="59" spans="1:10" ht="15.95" customHeight="1" x14ac:dyDescent="0.2">
      <c r="A59" s="348" t="s">
        <v>65</v>
      </c>
      <c r="B59" s="483" t="s">
        <v>457</v>
      </c>
      <c r="C59" s="483" t="s">
        <v>35</v>
      </c>
      <c r="D59" s="483" t="s">
        <v>35</v>
      </c>
      <c r="E59" s="483" t="s">
        <v>35</v>
      </c>
      <c r="F59" s="483" t="s">
        <v>35</v>
      </c>
      <c r="G59" s="483" t="s">
        <v>36</v>
      </c>
      <c r="H59" s="484" t="s">
        <v>283</v>
      </c>
      <c r="I59" s="484" t="s">
        <v>284</v>
      </c>
      <c r="J59" s="484" t="s">
        <v>106</v>
      </c>
    </row>
    <row r="60" spans="1:10" ht="15.95" customHeight="1" thickBot="1" x14ac:dyDescent="0.25">
      <c r="A60" s="294" t="s">
        <v>81</v>
      </c>
      <c r="B60" s="485" t="s">
        <v>36</v>
      </c>
      <c r="C60" s="485" t="s">
        <v>459</v>
      </c>
      <c r="D60" s="485" t="s">
        <v>99</v>
      </c>
      <c r="E60" s="485" t="s">
        <v>100</v>
      </c>
      <c r="F60" s="485" t="s">
        <v>270</v>
      </c>
      <c r="G60" s="485" t="s">
        <v>101</v>
      </c>
      <c r="H60" s="486" t="s">
        <v>100</v>
      </c>
      <c r="I60" s="486" t="s">
        <v>101</v>
      </c>
      <c r="J60" s="486" t="s">
        <v>267</v>
      </c>
    </row>
    <row r="61" spans="1:10" ht="15.95" customHeight="1" x14ac:dyDescent="0.2">
      <c r="A61" s="197" t="s">
        <v>154</v>
      </c>
      <c r="B61" s="170"/>
      <c r="C61" s="170"/>
      <c r="D61" s="170"/>
      <c r="E61" s="170"/>
      <c r="F61" s="170"/>
      <c r="G61" s="170"/>
      <c r="H61" s="170"/>
      <c r="I61" s="170"/>
      <c r="J61" s="170"/>
    </row>
    <row r="62" spans="1:10" s="323" customFormat="1" ht="16.5" customHeight="1" x14ac:dyDescent="0.25">
      <c r="A62" s="446" t="s">
        <v>207</v>
      </c>
      <c r="B62" s="424">
        <f t="shared" ref="B62" si="0">B7/B$7</f>
        <v>1</v>
      </c>
      <c r="C62" s="424">
        <f t="shared" ref="C62:G67" si="1">C7/C$7</f>
        <v>1</v>
      </c>
      <c r="D62" s="424">
        <f t="shared" si="1"/>
        <v>1</v>
      </c>
      <c r="E62" s="424">
        <f t="shared" si="1"/>
        <v>1</v>
      </c>
      <c r="F62" s="424">
        <f t="shared" si="1"/>
        <v>1</v>
      </c>
      <c r="G62" s="424">
        <f t="shared" si="1"/>
        <v>1</v>
      </c>
      <c r="H62" s="447">
        <f t="shared" ref="H62:J67" si="2">H7/H$7</f>
        <v>1</v>
      </c>
      <c r="I62" s="447">
        <f t="shared" si="2"/>
        <v>1</v>
      </c>
      <c r="J62" s="447">
        <f t="shared" si="2"/>
        <v>1</v>
      </c>
    </row>
    <row r="63" spans="1:10" s="323" customFormat="1" ht="16.5" customHeight="1" x14ac:dyDescent="0.2">
      <c r="A63" s="448" t="s">
        <v>116</v>
      </c>
      <c r="B63" s="425">
        <f t="shared" ref="B63" si="3">B8/B$7</f>
        <v>0.26250150704595981</v>
      </c>
      <c r="C63" s="425">
        <f t="shared" si="1"/>
        <v>0.26686584136687991</v>
      </c>
      <c r="D63" s="425">
        <f t="shared" si="1"/>
        <v>0.28398972626755586</v>
      </c>
      <c r="E63" s="425">
        <f t="shared" si="1"/>
        <v>0.3383808738497498</v>
      </c>
      <c r="F63" s="425">
        <f t="shared" si="1"/>
        <v>0.42813502586498853</v>
      </c>
      <c r="G63" s="425">
        <f t="shared" si="1"/>
        <v>0.20903663632936395</v>
      </c>
      <c r="H63" s="440">
        <f t="shared" si="2"/>
        <v>0.28984051111524001</v>
      </c>
      <c r="I63" s="440">
        <f t="shared" si="2"/>
        <v>0.32501228538158911</v>
      </c>
      <c r="J63" s="440">
        <f t="shared" si="2"/>
        <v>0.30664724518292785</v>
      </c>
    </row>
    <row r="64" spans="1:10" s="323" customFormat="1" ht="16.5" customHeight="1" x14ac:dyDescent="0.2">
      <c r="A64" s="450" t="s">
        <v>117</v>
      </c>
      <c r="B64" s="426">
        <f t="shared" ref="B64" si="4">B9/B$7</f>
        <v>0.37540780549809138</v>
      </c>
      <c r="C64" s="426">
        <f t="shared" si="1"/>
        <v>0.37135026108018876</v>
      </c>
      <c r="D64" s="426">
        <f t="shared" si="1"/>
        <v>0.39664028887939273</v>
      </c>
      <c r="E64" s="426">
        <f t="shared" si="1"/>
        <v>0.33500079710234271</v>
      </c>
      <c r="F64" s="426">
        <f t="shared" si="1"/>
        <v>0.29908844655863936</v>
      </c>
      <c r="G64" s="426">
        <f t="shared" si="1"/>
        <v>0.41646994669782328</v>
      </c>
      <c r="H64" s="451">
        <f t="shared" si="2"/>
        <v>0.36557055929730342</v>
      </c>
      <c r="I64" s="451">
        <f t="shared" si="2"/>
        <v>0.35433623729804592</v>
      </c>
      <c r="J64" s="451">
        <f t="shared" si="2"/>
        <v>0.36020226991723236</v>
      </c>
    </row>
    <row r="65" spans="1:10" s="323" customFormat="1" ht="16.5" customHeight="1" x14ac:dyDescent="0.2">
      <c r="A65" s="448" t="s">
        <v>118</v>
      </c>
      <c r="B65" s="425">
        <f t="shared" ref="B65" si="5">B10/B$7</f>
        <v>1.2514350106990485E-2</v>
      </c>
      <c r="C65" s="425">
        <f t="shared" si="1"/>
        <v>1.1038217392592179E-2</v>
      </c>
      <c r="D65" s="425">
        <f t="shared" si="1"/>
        <v>1.200273927664309E-2</v>
      </c>
      <c r="E65" s="425">
        <f t="shared" si="1"/>
        <v>9.9001706952428856E-3</v>
      </c>
      <c r="F65" s="425">
        <f t="shared" si="1"/>
        <v>1.6824991203552308E-2</v>
      </c>
      <c r="G65" s="425">
        <f t="shared" si="1"/>
        <v>3.8265340772927647E-2</v>
      </c>
      <c r="H65" s="440">
        <f t="shared" si="2"/>
        <v>1.1270855121729335E-2</v>
      </c>
      <c r="I65" s="440">
        <f t="shared" si="2"/>
        <v>2.6916291323111415E-2</v>
      </c>
      <c r="J65" s="440">
        <f t="shared" si="2"/>
        <v>1.8746983099190623E-2</v>
      </c>
    </row>
    <row r="66" spans="1:10" s="323" customFormat="1" ht="16.5" customHeight="1" x14ac:dyDescent="0.2">
      <c r="A66" s="450" t="s">
        <v>119</v>
      </c>
      <c r="B66" s="426">
        <f t="shared" ref="B66" si="6">B11/B$7</f>
        <v>0.29055940905084149</v>
      </c>
      <c r="C66" s="426">
        <f t="shared" si="1"/>
        <v>0.3064668790819487</v>
      </c>
      <c r="D66" s="426">
        <f t="shared" si="1"/>
        <v>0.26084778718131052</v>
      </c>
      <c r="E66" s="426">
        <f t="shared" si="1"/>
        <v>0.25265695625461321</v>
      </c>
      <c r="F66" s="426">
        <f t="shared" si="1"/>
        <v>0.2258270941703544</v>
      </c>
      <c r="G66" s="426">
        <f t="shared" si="1"/>
        <v>0.30818960235624998</v>
      </c>
      <c r="H66" s="451">
        <f t="shared" si="2"/>
        <v>0.27851265814978976</v>
      </c>
      <c r="I66" s="451">
        <f t="shared" si="2"/>
        <v>0.26459254368012802</v>
      </c>
      <c r="J66" s="451">
        <f t="shared" si="2"/>
        <v>0.27186097034150042</v>
      </c>
    </row>
    <row r="67" spans="1:10" s="323" customFormat="1" ht="16.5" customHeight="1" x14ac:dyDescent="0.2">
      <c r="A67" s="452" t="s">
        <v>120</v>
      </c>
      <c r="B67" s="427">
        <f t="shared" ref="B67" si="7">B12/B$7</f>
        <v>5.9016928298116812E-2</v>
      </c>
      <c r="C67" s="427">
        <f t="shared" si="1"/>
        <v>4.4278801078390329E-2</v>
      </c>
      <c r="D67" s="427">
        <f t="shared" si="1"/>
        <v>4.6519458395097781E-2</v>
      </c>
      <c r="E67" s="427">
        <f t="shared" si="1"/>
        <v>6.4061202098051412E-2</v>
      </c>
      <c r="F67" s="427">
        <f t="shared" si="1"/>
        <v>3.0124442202465518E-2</v>
      </c>
      <c r="G67" s="427">
        <f t="shared" si="1"/>
        <v>2.8038473843635215E-2</v>
      </c>
      <c r="H67" s="453">
        <f t="shared" si="2"/>
        <v>5.480541631593755E-2</v>
      </c>
      <c r="I67" s="453">
        <f t="shared" si="2"/>
        <v>2.9142642317125583E-2</v>
      </c>
      <c r="J67" s="453">
        <f t="shared" si="2"/>
        <v>4.2542531459148714E-2</v>
      </c>
    </row>
    <row r="68" spans="1:10" s="323" customFormat="1" ht="16.5" customHeight="1" x14ac:dyDescent="0.25">
      <c r="A68" s="454" t="s">
        <v>204</v>
      </c>
      <c r="B68" s="428">
        <f t="shared" ref="B68" si="8">B13/B$13</f>
        <v>1</v>
      </c>
      <c r="C68" s="428">
        <f t="shared" ref="C68:J68" si="9">C13/C$13</f>
        <v>1</v>
      </c>
      <c r="D68" s="428">
        <f t="shared" si="9"/>
        <v>1</v>
      </c>
      <c r="E68" s="428">
        <f t="shared" si="9"/>
        <v>1</v>
      </c>
      <c r="F68" s="428">
        <f t="shared" si="9"/>
        <v>1</v>
      </c>
      <c r="G68" s="428">
        <f t="shared" si="9"/>
        <v>1</v>
      </c>
      <c r="H68" s="455">
        <f t="shared" si="9"/>
        <v>1</v>
      </c>
      <c r="I68" s="455">
        <f t="shared" si="9"/>
        <v>1</v>
      </c>
      <c r="J68" s="455">
        <f t="shared" si="9"/>
        <v>1</v>
      </c>
    </row>
    <row r="69" spans="1:10" s="323" customFormat="1" ht="16.5" customHeight="1" x14ac:dyDescent="0.2">
      <c r="A69" s="448" t="s">
        <v>63</v>
      </c>
      <c r="B69" s="425">
        <f t="shared" ref="B69" si="10">B14/B$13</f>
        <v>0.61246149302726216</v>
      </c>
      <c r="C69" s="425">
        <f t="shared" ref="C69:J69" si="11">C14/C$13</f>
        <v>0.5865435481811464</v>
      </c>
      <c r="D69" s="425">
        <f t="shared" si="11"/>
        <v>0.51101553760767238</v>
      </c>
      <c r="E69" s="425">
        <f t="shared" si="11"/>
        <v>0.60771727010794507</v>
      </c>
      <c r="F69" s="425">
        <f t="shared" si="11"/>
        <v>0.63036778421096362</v>
      </c>
      <c r="G69" s="425">
        <f t="shared" si="11"/>
        <v>0.449966318166867</v>
      </c>
      <c r="H69" s="440">
        <f t="shared" si="11"/>
        <v>0.58868935124148536</v>
      </c>
      <c r="I69" s="440">
        <f t="shared" si="11"/>
        <v>0.54137215194850929</v>
      </c>
      <c r="J69" s="440">
        <f t="shared" si="11"/>
        <v>0.56553747747440031</v>
      </c>
    </row>
    <row r="70" spans="1:10" s="323" customFormat="1" ht="16.5" customHeight="1" x14ac:dyDescent="0.2">
      <c r="A70" s="450" t="s">
        <v>122</v>
      </c>
      <c r="B70" s="426">
        <f t="shared" ref="B70" si="12">B15/B$13</f>
        <v>0.26733314245023715</v>
      </c>
      <c r="C70" s="426">
        <f t="shared" ref="C70:J70" si="13">C15/C$13</f>
        <v>0.16337425425503072</v>
      </c>
      <c r="D70" s="426">
        <f t="shared" si="13"/>
        <v>8.1932502865501439E-2</v>
      </c>
      <c r="E70" s="426">
        <f t="shared" si="13"/>
        <v>0.15959692072810622</v>
      </c>
      <c r="F70" s="426">
        <f t="shared" si="13"/>
        <v>9.734261048832267E-2</v>
      </c>
      <c r="G70" s="426">
        <f t="shared" si="13"/>
        <v>0.17264714268588013</v>
      </c>
      <c r="H70" s="451">
        <f t="shared" si="13"/>
        <v>0.1795697897209548</v>
      </c>
      <c r="I70" s="451">
        <f t="shared" si="13"/>
        <v>0.13449183439491674</v>
      </c>
      <c r="J70" s="451">
        <f t="shared" si="13"/>
        <v>0.15751355759012253</v>
      </c>
    </row>
    <row r="71" spans="1:10" s="323" customFormat="1" ht="16.5" customHeight="1" x14ac:dyDescent="0.2">
      <c r="A71" s="582" t="s">
        <v>123</v>
      </c>
      <c r="B71" s="583">
        <f t="shared" ref="B71" si="14">B16/B$13</f>
        <v>0.34512835057702501</v>
      </c>
      <c r="C71" s="583">
        <f t="shared" ref="C71:G78" si="15">C16/C$13</f>
        <v>0.42316929392611569</v>
      </c>
      <c r="D71" s="583">
        <f t="shared" si="15"/>
        <v>0.42908303474217097</v>
      </c>
      <c r="E71" s="583">
        <f t="shared" si="15"/>
        <v>0.44812034937983891</v>
      </c>
      <c r="F71" s="583">
        <f t="shared" si="15"/>
        <v>0.53302517372264091</v>
      </c>
      <c r="G71" s="583">
        <f t="shared" si="15"/>
        <v>0.27731917548098689</v>
      </c>
      <c r="H71" s="584">
        <f t="shared" ref="H71:J78" si="16">H16/H$13</f>
        <v>0.40911956152053053</v>
      </c>
      <c r="I71" s="584">
        <f t="shared" si="16"/>
        <v>0.40688031755359261</v>
      </c>
      <c r="J71" s="584">
        <f t="shared" si="16"/>
        <v>0.40802391988427777</v>
      </c>
    </row>
    <row r="72" spans="1:10" s="323" customFormat="1" ht="16.5" customHeight="1" x14ac:dyDescent="0.2">
      <c r="A72" s="585" t="s">
        <v>124</v>
      </c>
      <c r="B72" s="586">
        <f t="shared" ref="B72" si="17">B17/B$13</f>
        <v>0.18225123354911882</v>
      </c>
      <c r="C72" s="586">
        <f t="shared" si="15"/>
        <v>0.20559048964098667</v>
      </c>
      <c r="D72" s="586">
        <f t="shared" si="15"/>
        <v>0.24918118031823569</v>
      </c>
      <c r="E72" s="586">
        <f t="shared" si="15"/>
        <v>0.25439418548423332</v>
      </c>
      <c r="F72" s="586">
        <f t="shared" si="15"/>
        <v>0.20851771074065689</v>
      </c>
      <c r="G72" s="586">
        <f t="shared" si="15"/>
        <v>0.24615967848886386</v>
      </c>
      <c r="H72" s="587">
        <f t="shared" si="16"/>
        <v>0.2203561214582278</v>
      </c>
      <c r="I72" s="587">
        <f t="shared" si="16"/>
        <v>0.22708724231273256</v>
      </c>
      <c r="J72" s="587">
        <f t="shared" si="16"/>
        <v>0.22364959745983093</v>
      </c>
    </row>
    <row r="73" spans="1:10" s="323" customFormat="1" ht="16.5" customHeight="1" x14ac:dyDescent="0.2">
      <c r="A73" s="582" t="s">
        <v>125</v>
      </c>
      <c r="B73" s="583">
        <f t="shared" ref="B73" si="18">B18/B$13</f>
        <v>8.6487332816644349E-2</v>
      </c>
      <c r="C73" s="583">
        <f t="shared" si="15"/>
        <v>0.11508740722665481</v>
      </c>
      <c r="D73" s="583">
        <f t="shared" si="15"/>
        <v>0.15138007096153425</v>
      </c>
      <c r="E73" s="583">
        <f t="shared" si="15"/>
        <v>0.17232872914821334</v>
      </c>
      <c r="F73" s="583">
        <f t="shared" si="15"/>
        <v>0.12066267356430078</v>
      </c>
      <c r="G73" s="583">
        <f t="shared" si="15"/>
        <v>0.18345852271865268</v>
      </c>
      <c r="H73" s="584">
        <f t="shared" si="16"/>
        <v>0.12975106587710281</v>
      </c>
      <c r="I73" s="584">
        <f t="shared" si="16"/>
        <v>0.15164111526711491</v>
      </c>
      <c r="J73" s="584">
        <f t="shared" si="16"/>
        <v>0.14046166726107034</v>
      </c>
    </row>
    <row r="74" spans="1:10" s="323" customFormat="1" ht="16.5" customHeight="1" x14ac:dyDescent="0.2">
      <c r="A74" s="585" t="s">
        <v>126</v>
      </c>
      <c r="B74" s="586">
        <f t="shared" ref="B74" si="19">B19/B$13</f>
        <v>2.2944663790896765E-3</v>
      </c>
      <c r="C74" s="586">
        <f t="shared" si="15"/>
        <v>1.8957091638596357E-3</v>
      </c>
      <c r="D74" s="586">
        <f t="shared" si="15"/>
        <v>1.1632256717489771E-3</v>
      </c>
      <c r="E74" s="586">
        <f t="shared" si="15"/>
        <v>1.3269054365516156E-3</v>
      </c>
      <c r="F74" s="586">
        <f t="shared" si="15"/>
        <v>9.4349191579118953E-3</v>
      </c>
      <c r="G74" s="586">
        <f t="shared" si="15"/>
        <v>3.4997903008496109E-3</v>
      </c>
      <c r="H74" s="587">
        <f t="shared" si="16"/>
        <v>1.7253356102956252E-3</v>
      </c>
      <c r="I74" s="587">
        <f t="shared" si="16"/>
        <v>6.5070020141327848E-3</v>
      </c>
      <c r="J74" s="587">
        <f t="shared" si="16"/>
        <v>4.0649613411529216E-3</v>
      </c>
    </row>
    <row r="75" spans="1:10" s="323" customFormat="1" ht="16.5" customHeight="1" x14ac:dyDescent="0.2">
      <c r="A75" s="676" t="s">
        <v>469</v>
      </c>
      <c r="B75" s="583">
        <f t="shared" ref="B75" si="20">B20/B$13</f>
        <v>9.3469434353384812E-2</v>
      </c>
      <c r="C75" s="583">
        <f t="shared" si="15"/>
        <v>8.8607373250472229E-2</v>
      </c>
      <c r="D75" s="583">
        <f t="shared" si="15"/>
        <v>9.6637883684952477E-2</v>
      </c>
      <c r="E75" s="583">
        <f t="shared" si="15"/>
        <v>8.0738550899468325E-2</v>
      </c>
      <c r="F75" s="583">
        <f t="shared" si="15"/>
        <v>7.8420118018444201E-2</v>
      </c>
      <c r="G75" s="583">
        <f t="shared" si="15"/>
        <v>5.920136546936159E-2</v>
      </c>
      <c r="H75" s="584">
        <f t="shared" si="16"/>
        <v>8.8879719970829357E-2</v>
      </c>
      <c r="I75" s="584">
        <f t="shared" si="16"/>
        <v>6.893912503148486E-2</v>
      </c>
      <c r="J75" s="584">
        <f t="shared" si="16"/>
        <v>7.9122968857607612E-2</v>
      </c>
    </row>
    <row r="76" spans="1:10" s="323" customFormat="1" ht="16.5" customHeight="1" x14ac:dyDescent="0.2">
      <c r="A76" s="585" t="s">
        <v>127</v>
      </c>
      <c r="B76" s="586">
        <f t="shared" ref="B76" si="21">B21/B$13</f>
        <v>8.190074327546254E-2</v>
      </c>
      <c r="C76" s="586">
        <f t="shared" si="15"/>
        <v>8.4136976512511286E-2</v>
      </c>
      <c r="D76" s="586">
        <f t="shared" si="15"/>
        <v>0.12650208259851251</v>
      </c>
      <c r="E76" s="586">
        <f t="shared" si="15"/>
        <v>4.4209882283475145E-2</v>
      </c>
      <c r="F76" s="586">
        <f t="shared" si="15"/>
        <v>5.7413245884862053E-2</v>
      </c>
      <c r="G76" s="586">
        <f t="shared" si="15"/>
        <v>0.1000216833711132</v>
      </c>
      <c r="H76" s="587">
        <f t="shared" si="16"/>
        <v>7.8012792302180473E-2</v>
      </c>
      <c r="I76" s="587">
        <f t="shared" si="16"/>
        <v>7.8432835785962343E-2</v>
      </c>
      <c r="J76" s="587">
        <f t="shared" si="16"/>
        <v>7.8218315745209946E-2</v>
      </c>
    </row>
    <row r="77" spans="1:10" s="323" customFormat="1" ht="16.5" customHeight="1" x14ac:dyDescent="0.2">
      <c r="A77" s="582" t="s">
        <v>128</v>
      </c>
      <c r="B77" s="583">
        <f t="shared" ref="B77" si="22">B22/B$13</f>
        <v>8.8128014412169331E-2</v>
      </c>
      <c r="C77" s="583">
        <f t="shared" si="15"/>
        <v>0.10270171504165199</v>
      </c>
      <c r="D77" s="583">
        <f t="shared" si="15"/>
        <v>9.2010797945654463E-2</v>
      </c>
      <c r="E77" s="583">
        <f t="shared" si="15"/>
        <v>7.0141270084220067E-2</v>
      </c>
      <c r="F77" s="583">
        <f t="shared" si="15"/>
        <v>8.2117487362930341E-2</v>
      </c>
      <c r="G77" s="583">
        <f t="shared" si="15"/>
        <v>0.17187134022253503</v>
      </c>
      <c r="H77" s="584">
        <f t="shared" si="16"/>
        <v>8.7013177998066765E-2</v>
      </c>
      <c r="I77" s="584">
        <f t="shared" si="16"/>
        <v>0.12639484861940331</v>
      </c>
      <c r="J77" s="584">
        <f t="shared" si="16"/>
        <v>0.10628227001081933</v>
      </c>
    </row>
    <row r="78" spans="1:10" s="323" customFormat="1" ht="16.5" customHeight="1" x14ac:dyDescent="0.2">
      <c r="A78" s="588" t="s">
        <v>129</v>
      </c>
      <c r="B78" s="589">
        <f t="shared" ref="B78" si="23">B23/B$13</f>
        <v>3.5258515735987074E-2</v>
      </c>
      <c r="C78" s="589">
        <f t="shared" si="15"/>
        <v>2.1027270623703718E-2</v>
      </c>
      <c r="D78" s="589">
        <f t="shared" si="15"/>
        <v>2.1290401529924945E-2</v>
      </c>
      <c r="E78" s="589">
        <f t="shared" si="15"/>
        <v>2.353739204012634E-2</v>
      </c>
      <c r="F78" s="589">
        <f t="shared" si="15"/>
        <v>2.1583771800587195E-2</v>
      </c>
      <c r="G78" s="589">
        <f t="shared" si="15"/>
        <v>3.1980979750620843E-2</v>
      </c>
      <c r="H78" s="590">
        <f t="shared" si="16"/>
        <v>2.5928557000039647E-2</v>
      </c>
      <c r="I78" s="590">
        <f t="shared" si="16"/>
        <v>2.671292133339245E-2</v>
      </c>
      <c r="J78" s="590">
        <f t="shared" si="16"/>
        <v>2.6312339309739526E-2</v>
      </c>
    </row>
    <row r="79" spans="1:10" s="323" customFormat="1" ht="16.5" customHeight="1" x14ac:dyDescent="0.25">
      <c r="A79" s="456" t="s">
        <v>155</v>
      </c>
      <c r="B79" s="429"/>
      <c r="C79" s="429"/>
      <c r="D79" s="429"/>
      <c r="E79" s="429"/>
      <c r="F79" s="429"/>
      <c r="G79" s="429"/>
      <c r="H79" s="457"/>
      <c r="I79" s="457"/>
      <c r="J79" s="457"/>
    </row>
    <row r="80" spans="1:10" s="323" customFormat="1" ht="16.5" customHeight="1" x14ac:dyDescent="0.25">
      <c r="A80" s="458" t="s">
        <v>205</v>
      </c>
      <c r="B80" s="430">
        <f t="shared" ref="B80" si="24">B26/B$26</f>
        <v>1</v>
      </c>
      <c r="C80" s="430">
        <f t="shared" ref="C80:G83" si="25">C26/C$26</f>
        <v>1</v>
      </c>
      <c r="D80" s="430">
        <f t="shared" si="25"/>
        <v>1</v>
      </c>
      <c r="E80" s="430">
        <f t="shared" si="25"/>
        <v>1</v>
      </c>
      <c r="F80" s="430">
        <f t="shared" si="25"/>
        <v>1</v>
      </c>
      <c r="G80" s="430">
        <f t="shared" si="25"/>
        <v>1</v>
      </c>
      <c r="H80" s="459">
        <f t="shared" ref="H80:J83" si="26">H26/H$26</f>
        <v>1</v>
      </c>
      <c r="I80" s="459">
        <f t="shared" si="26"/>
        <v>1</v>
      </c>
      <c r="J80" s="459">
        <f t="shared" si="26"/>
        <v>1</v>
      </c>
    </row>
    <row r="81" spans="1:10" s="323" customFormat="1" ht="16.5" customHeight="1" x14ac:dyDescent="0.2">
      <c r="A81" s="460" t="s">
        <v>133</v>
      </c>
      <c r="B81" s="431">
        <f t="shared" ref="B81" si="27">B27/B$26</f>
        <v>0.81608797189769577</v>
      </c>
      <c r="C81" s="431">
        <f t="shared" si="25"/>
        <v>0.78004715768292243</v>
      </c>
      <c r="D81" s="431">
        <f t="shared" si="25"/>
        <v>0.79029319975667134</v>
      </c>
      <c r="E81" s="431">
        <f t="shared" si="25"/>
        <v>0.75078920280965611</v>
      </c>
      <c r="F81" s="431">
        <f t="shared" si="25"/>
        <v>0.67432548477056786</v>
      </c>
      <c r="G81" s="431">
        <f t="shared" si="25"/>
        <v>0.75367012612503437</v>
      </c>
      <c r="H81" s="461">
        <f t="shared" si="26"/>
        <v>0.78662332169275084</v>
      </c>
      <c r="I81" s="461">
        <f t="shared" si="26"/>
        <v>0.72822179399001552</v>
      </c>
      <c r="J81" s="461">
        <f t="shared" si="26"/>
        <v>0.75274230530080188</v>
      </c>
    </row>
    <row r="82" spans="1:10" s="323" customFormat="1" ht="16.5" customHeight="1" x14ac:dyDescent="0.2">
      <c r="A82" s="448" t="s">
        <v>134</v>
      </c>
      <c r="B82" s="425">
        <f t="shared" ref="B82" si="28">B28/B$26</f>
        <v>8.4301714440992395E-2</v>
      </c>
      <c r="C82" s="425">
        <f t="shared" si="25"/>
        <v>0.10078258829678995</v>
      </c>
      <c r="D82" s="425">
        <f t="shared" si="25"/>
        <v>0.12000482550780486</v>
      </c>
      <c r="E82" s="425">
        <f t="shared" si="25"/>
        <v>0.19652301784921636</v>
      </c>
      <c r="F82" s="425">
        <f t="shared" si="25"/>
        <v>0.2592731832769779</v>
      </c>
      <c r="G82" s="425">
        <f t="shared" si="25"/>
        <v>0.16339175906777151</v>
      </c>
      <c r="H82" s="440">
        <f t="shared" si="26"/>
        <v>0.12281348885499464</v>
      </c>
      <c r="I82" s="440">
        <f t="shared" si="26"/>
        <v>0.19414395968525111</v>
      </c>
      <c r="J82" s="440">
        <f t="shared" si="26"/>
        <v>0.16419509215391245</v>
      </c>
    </row>
    <row r="83" spans="1:10" s="323" customFormat="1" ht="16.5" customHeight="1" x14ac:dyDescent="0.2">
      <c r="A83" s="462" t="s">
        <v>135</v>
      </c>
      <c r="B83" s="432">
        <f t="shared" ref="B83" si="29">B29/B$26</f>
        <v>9.9610313661311803E-2</v>
      </c>
      <c r="C83" s="432">
        <f t="shared" si="25"/>
        <v>0.11917025402028755</v>
      </c>
      <c r="D83" s="432">
        <f t="shared" si="25"/>
        <v>8.9701974735523812E-2</v>
      </c>
      <c r="E83" s="432">
        <f t="shared" si="25"/>
        <v>5.2687779341127519E-2</v>
      </c>
      <c r="F83" s="432">
        <f t="shared" si="25"/>
        <v>6.6401331952454262E-2</v>
      </c>
      <c r="G83" s="432">
        <f t="shared" si="25"/>
        <v>8.2938114807194152E-2</v>
      </c>
      <c r="H83" s="463">
        <f t="shared" si="26"/>
        <v>9.0563189452254583E-2</v>
      </c>
      <c r="I83" s="463">
        <f t="shared" si="26"/>
        <v>7.7634246324733411E-2</v>
      </c>
      <c r="J83" s="463">
        <f t="shared" si="26"/>
        <v>8.3062602545285649E-2</v>
      </c>
    </row>
    <row r="84" spans="1:10" s="323" customFormat="1" ht="16.5" customHeight="1" x14ac:dyDescent="0.25">
      <c r="A84" s="458" t="s">
        <v>206</v>
      </c>
      <c r="B84" s="430">
        <f t="shared" ref="B84" si="30">B30/B$30</f>
        <v>1</v>
      </c>
      <c r="C84" s="430">
        <f t="shared" ref="C84:G87" si="31">C30/C$30</f>
        <v>1</v>
      </c>
      <c r="D84" s="430">
        <f t="shared" si="31"/>
        <v>1</v>
      </c>
      <c r="E84" s="430">
        <f t="shared" si="31"/>
        <v>1</v>
      </c>
      <c r="F84" s="430">
        <f t="shared" si="31"/>
        <v>1</v>
      </c>
      <c r="G84" s="430">
        <f t="shared" si="31"/>
        <v>1</v>
      </c>
      <c r="H84" s="459">
        <f t="shared" ref="H84:J87" si="32">H30/H$30</f>
        <v>1</v>
      </c>
      <c r="I84" s="459">
        <f t="shared" si="32"/>
        <v>1</v>
      </c>
      <c r="J84" s="459">
        <f t="shared" si="32"/>
        <v>1</v>
      </c>
    </row>
    <row r="85" spans="1:10" s="323" customFormat="1" ht="16.5" customHeight="1" x14ac:dyDescent="0.2">
      <c r="A85" s="460" t="s">
        <v>137</v>
      </c>
      <c r="B85" s="431">
        <f t="shared" ref="B85" si="33">B31/B$30</f>
        <v>0.22834731471901645</v>
      </c>
      <c r="C85" s="431">
        <f t="shared" si="31"/>
        <v>0.21003665098581437</v>
      </c>
      <c r="D85" s="431">
        <f t="shared" si="31"/>
        <v>0.26089321899514345</v>
      </c>
      <c r="E85" s="431">
        <f t="shared" si="31"/>
        <v>0.23247516267876567</v>
      </c>
      <c r="F85" s="431">
        <f t="shared" si="31"/>
        <v>0.21952935897935588</v>
      </c>
      <c r="G85" s="431">
        <f t="shared" si="31"/>
        <v>0.19930120078581734</v>
      </c>
      <c r="H85" s="461">
        <f t="shared" si="32"/>
        <v>0.23052427151783303</v>
      </c>
      <c r="I85" s="461">
        <f t="shared" si="32"/>
        <v>0.20608494914130726</v>
      </c>
      <c r="J85" s="461">
        <f t="shared" si="32"/>
        <v>0.21773822284985442</v>
      </c>
    </row>
    <row r="86" spans="1:10" s="323" customFormat="1" ht="16.5" customHeight="1" x14ac:dyDescent="0.2">
      <c r="A86" s="448" t="s">
        <v>138</v>
      </c>
      <c r="B86" s="425">
        <f t="shared" ref="B86" si="34">B32/B$30</f>
        <v>0.58429121545258034</v>
      </c>
      <c r="C86" s="425">
        <f t="shared" si="31"/>
        <v>0.61291483339503039</v>
      </c>
      <c r="D86" s="425">
        <f t="shared" si="31"/>
        <v>0.5451239053486775</v>
      </c>
      <c r="E86" s="425">
        <f t="shared" si="31"/>
        <v>0.56198991084622119</v>
      </c>
      <c r="F86" s="425">
        <f t="shared" si="31"/>
        <v>0.62331001728848312</v>
      </c>
      <c r="G86" s="425">
        <f t="shared" si="31"/>
        <v>0.56834742832993312</v>
      </c>
      <c r="H86" s="440">
        <f t="shared" si="32"/>
        <v>0.57936627546828912</v>
      </c>
      <c r="I86" s="440">
        <f t="shared" si="32"/>
        <v>0.58677977243628543</v>
      </c>
      <c r="J86" s="440">
        <f t="shared" si="32"/>
        <v>0.58324483362028423</v>
      </c>
    </row>
    <row r="87" spans="1:10" s="323" customFormat="1" ht="16.5" customHeight="1" x14ac:dyDescent="0.2">
      <c r="A87" s="464" t="s">
        <v>139</v>
      </c>
      <c r="B87" s="433">
        <f t="shared" ref="B87" si="35">B33/B$30</f>
        <v>0.18736146982840321</v>
      </c>
      <c r="C87" s="433">
        <f t="shared" si="31"/>
        <v>0.17704851561915522</v>
      </c>
      <c r="D87" s="433">
        <f t="shared" si="31"/>
        <v>0.19398287565617905</v>
      </c>
      <c r="E87" s="433">
        <f t="shared" si="31"/>
        <v>0.20553492647501306</v>
      </c>
      <c r="F87" s="433">
        <f t="shared" si="31"/>
        <v>0.15716062373216105</v>
      </c>
      <c r="G87" s="433">
        <f t="shared" si="31"/>
        <v>0.23235137088424943</v>
      </c>
      <c r="H87" s="465">
        <f t="shared" si="32"/>
        <v>0.19010945301387791</v>
      </c>
      <c r="I87" s="465">
        <f t="shared" si="32"/>
        <v>0.20713527842240728</v>
      </c>
      <c r="J87" s="465">
        <f t="shared" si="32"/>
        <v>0.19901694352986124</v>
      </c>
    </row>
    <row r="88" spans="1:10" ht="12.75" customHeight="1" x14ac:dyDescent="0.2">
      <c r="A88" s="217" t="s">
        <v>408</v>
      </c>
      <c r="B88" s="12"/>
      <c r="C88" s="12"/>
      <c r="D88" s="12"/>
      <c r="E88" s="12"/>
      <c r="F88" s="12"/>
      <c r="G88" s="12"/>
      <c r="H88" s="192"/>
      <c r="I88" s="192"/>
      <c r="J88" s="192"/>
    </row>
    <row r="89" spans="1:10" ht="15" customHeight="1" x14ac:dyDescent="0.2">
      <c r="A89" s="240" t="s">
        <v>764</v>
      </c>
      <c r="B89" s="12"/>
      <c r="C89" s="12"/>
      <c r="D89" s="12"/>
      <c r="E89" s="12"/>
      <c r="F89" s="12"/>
      <c r="G89" s="12"/>
      <c r="H89" s="192"/>
      <c r="I89" s="192"/>
      <c r="J89" s="192"/>
    </row>
    <row r="90" spans="1:10" s="421" customFormat="1" x14ac:dyDescent="0.2">
      <c r="A90" s="443" t="s">
        <v>736</v>
      </c>
      <c r="B90" s="441"/>
      <c r="D90" s="444"/>
    </row>
    <row r="91" spans="1:10" x14ac:dyDescent="0.2">
      <c r="A91" s="216"/>
      <c r="B91" s="3"/>
      <c r="D91" s="163"/>
      <c r="G91" s="163"/>
    </row>
    <row r="92" spans="1:10" x14ac:dyDescent="0.2">
      <c r="A92" s="198"/>
      <c r="B92" s="3"/>
      <c r="D92" s="163"/>
      <c r="G92" s="163"/>
    </row>
    <row r="93" spans="1:10" ht="51" customHeight="1" x14ac:dyDescent="0.2">
      <c r="A93" s="813" t="s">
        <v>579</v>
      </c>
      <c r="B93" s="814"/>
      <c r="C93" s="814"/>
      <c r="D93" s="814"/>
      <c r="E93" s="814"/>
      <c r="F93" s="814"/>
      <c r="G93" s="814"/>
      <c r="H93" s="814"/>
      <c r="I93" s="814"/>
      <c r="J93" s="815"/>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0" t="s">
        <v>160</v>
      </c>
      <c r="B96" s="810"/>
      <c r="C96" s="810"/>
      <c r="D96" s="810"/>
      <c r="E96" s="810"/>
      <c r="F96" s="810"/>
      <c r="G96" s="810"/>
      <c r="H96" s="810"/>
      <c r="I96" s="810"/>
      <c r="J96" s="810"/>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1" t="s">
        <v>566</v>
      </c>
      <c r="B98" s="811"/>
      <c r="C98" s="811"/>
      <c r="D98" s="811"/>
      <c r="E98" s="811"/>
      <c r="F98" s="811"/>
      <c r="G98" s="811"/>
      <c r="H98" s="811"/>
      <c r="I98" s="811"/>
      <c r="J98" s="811"/>
    </row>
    <row r="99" spans="1:10" s="421" customFormat="1" ht="12.75" customHeight="1" x14ac:dyDescent="0.3">
      <c r="A99" s="467"/>
      <c r="B99" s="732"/>
      <c r="C99" s="732"/>
      <c r="D99" s="733"/>
      <c r="E99" s="733"/>
      <c r="F99" s="733"/>
      <c r="G99" s="733"/>
      <c r="H99" s="733"/>
      <c r="I99" s="733"/>
      <c r="J99" s="733"/>
    </row>
    <row r="100" spans="1:10" ht="26.25" customHeight="1" x14ac:dyDescent="0.2">
      <c r="A100" s="812" t="s">
        <v>567</v>
      </c>
      <c r="B100" s="812"/>
      <c r="C100" s="812"/>
      <c r="D100" s="812"/>
      <c r="E100" s="812"/>
      <c r="F100" s="812"/>
      <c r="G100" s="812"/>
      <c r="H100" s="812"/>
      <c r="I100" s="812"/>
      <c r="J100" s="812"/>
    </row>
    <row r="101" spans="1:10" ht="12.75" customHeight="1" x14ac:dyDescent="0.2">
      <c r="A101" s="734"/>
      <c r="B101" s="728"/>
      <c r="C101" s="728"/>
      <c r="D101" s="728"/>
      <c r="E101" s="728"/>
      <c r="F101" s="728"/>
      <c r="G101" s="47"/>
      <c r="H101" s="47"/>
      <c r="I101" s="47"/>
      <c r="J101" s="47"/>
    </row>
    <row r="102" spans="1:10" ht="12.75" customHeight="1" x14ac:dyDescent="0.2">
      <c r="A102" s="812" t="s">
        <v>568</v>
      </c>
      <c r="B102" s="812"/>
      <c r="C102" s="812"/>
      <c r="D102" s="812"/>
      <c r="E102" s="812"/>
      <c r="F102" s="812"/>
      <c r="G102" s="812"/>
      <c r="H102" s="812"/>
      <c r="I102" s="812"/>
      <c r="J102" s="812"/>
    </row>
    <row r="103" spans="1:10" ht="12.75" customHeight="1" x14ac:dyDescent="0.2">
      <c r="A103" s="729"/>
      <c r="B103" s="729"/>
      <c r="C103" s="729"/>
      <c r="D103" s="729"/>
      <c r="E103" s="729"/>
      <c r="F103" s="729"/>
      <c r="G103" s="47"/>
      <c r="H103" s="47"/>
      <c r="I103" s="47"/>
      <c r="J103" s="47"/>
    </row>
    <row r="104" spans="1:10" ht="24.75" customHeight="1" x14ac:dyDescent="0.2">
      <c r="A104" s="812" t="s">
        <v>569</v>
      </c>
      <c r="B104" s="812"/>
      <c r="C104" s="812"/>
      <c r="D104" s="812"/>
      <c r="E104" s="812"/>
      <c r="F104" s="812"/>
      <c r="G104" s="812"/>
      <c r="H104" s="812"/>
      <c r="I104" s="812"/>
      <c r="J104" s="812"/>
    </row>
    <row r="105" spans="1:10" ht="12.75" customHeight="1" x14ac:dyDescent="0.2">
      <c r="A105" s="728"/>
      <c r="B105" s="728"/>
      <c r="C105" s="728"/>
      <c r="D105" s="728"/>
      <c r="E105" s="728"/>
      <c r="F105" s="728"/>
      <c r="G105" s="47"/>
      <c r="H105" s="47"/>
      <c r="I105" s="47"/>
      <c r="J105" s="47"/>
    </row>
    <row r="106" spans="1:10" ht="21" customHeight="1" x14ac:dyDescent="0.2">
      <c r="A106" s="812" t="s">
        <v>570</v>
      </c>
      <c r="B106" s="812"/>
      <c r="C106" s="812"/>
      <c r="D106" s="812"/>
      <c r="E106" s="812"/>
      <c r="F106" s="812"/>
      <c r="G106" s="812"/>
      <c r="H106" s="812"/>
      <c r="I106" s="812"/>
      <c r="J106" s="812"/>
    </row>
    <row r="107" spans="1:10" ht="12.75" customHeight="1" x14ac:dyDescent="0.2">
      <c r="A107" s="728"/>
      <c r="B107" s="728"/>
      <c r="C107" s="728"/>
      <c r="D107" s="728"/>
      <c r="E107" s="728"/>
      <c r="F107" s="728"/>
      <c r="G107" s="47"/>
      <c r="H107" s="47"/>
      <c r="I107" s="47"/>
      <c r="J107" s="47"/>
    </row>
    <row r="108" spans="1:10" ht="48.75" customHeight="1" x14ac:dyDescent="0.2">
      <c r="A108" s="812" t="s">
        <v>592</v>
      </c>
      <c r="B108" s="812"/>
      <c r="C108" s="812"/>
      <c r="D108" s="812"/>
      <c r="E108" s="812"/>
      <c r="F108" s="812"/>
      <c r="G108" s="812"/>
      <c r="H108" s="812"/>
      <c r="I108" s="812"/>
      <c r="J108" s="812"/>
    </row>
    <row r="109" spans="1:10" ht="12.75" customHeight="1" x14ac:dyDescent="0.2">
      <c r="A109" s="734"/>
      <c r="B109" s="728"/>
      <c r="C109" s="728"/>
      <c r="D109" s="728"/>
      <c r="E109" s="728"/>
      <c r="F109" s="728"/>
      <c r="G109" s="47"/>
      <c r="H109" s="47"/>
      <c r="I109" s="47"/>
      <c r="J109" s="47"/>
    </row>
    <row r="110" spans="1:10" ht="27" customHeight="1" x14ac:dyDescent="0.2">
      <c r="A110" s="812" t="s">
        <v>571</v>
      </c>
      <c r="B110" s="812"/>
      <c r="C110" s="812"/>
      <c r="D110" s="812"/>
      <c r="E110" s="812"/>
      <c r="F110" s="812"/>
      <c r="G110" s="812"/>
      <c r="H110" s="812"/>
      <c r="I110" s="812"/>
      <c r="J110" s="812"/>
    </row>
    <row r="111" spans="1:10" ht="12.75" customHeight="1" x14ac:dyDescent="0.2">
      <c r="A111" s="735"/>
      <c r="B111" s="728"/>
      <c r="C111" s="728"/>
      <c r="D111" s="728"/>
      <c r="E111" s="728"/>
      <c r="F111" s="728"/>
      <c r="G111" s="47"/>
      <c r="H111" s="47"/>
      <c r="I111" s="47"/>
      <c r="J111" s="47"/>
    </row>
    <row r="112" spans="1:10" ht="19.5" customHeight="1" x14ac:dyDescent="0.2">
      <c r="A112" s="812" t="s">
        <v>572</v>
      </c>
      <c r="B112" s="812"/>
      <c r="C112" s="812"/>
      <c r="D112" s="812"/>
      <c r="E112" s="812"/>
      <c r="F112" s="812"/>
      <c r="G112" s="812"/>
      <c r="H112" s="812"/>
      <c r="I112" s="812"/>
      <c r="J112" s="812"/>
    </row>
    <row r="113" spans="1:10" ht="12.75" customHeight="1" x14ac:dyDescent="0.2">
      <c r="A113" s="735"/>
      <c r="B113" s="728"/>
      <c r="C113" s="728"/>
      <c r="D113" s="728"/>
      <c r="E113" s="728"/>
      <c r="F113" s="728"/>
      <c r="G113" s="47"/>
      <c r="H113" s="47"/>
      <c r="I113" s="47"/>
      <c r="J113" s="47"/>
    </row>
    <row r="114" spans="1:10" ht="22.5" customHeight="1" x14ac:dyDescent="0.2">
      <c r="A114" s="812" t="s">
        <v>573</v>
      </c>
      <c r="B114" s="812"/>
      <c r="C114" s="812"/>
      <c r="D114" s="812"/>
      <c r="E114" s="812"/>
      <c r="F114" s="812"/>
      <c r="G114" s="812"/>
      <c r="H114" s="812"/>
      <c r="I114" s="812"/>
      <c r="J114" s="812"/>
    </row>
    <row r="115" spans="1:10" ht="12" customHeight="1" x14ac:dyDescent="0.2">
      <c r="A115" s="729"/>
      <c r="B115" s="729"/>
      <c r="C115" s="729"/>
      <c r="D115" s="729"/>
      <c r="E115" s="729"/>
      <c r="F115" s="729"/>
      <c r="G115" s="47"/>
      <c r="H115" s="47"/>
      <c r="I115" s="47"/>
      <c r="J115" s="47"/>
    </row>
    <row r="116" spans="1:10" ht="39.75" customHeight="1" x14ac:dyDescent="0.2">
      <c r="A116" s="812" t="s">
        <v>574</v>
      </c>
      <c r="B116" s="812"/>
      <c r="C116" s="812"/>
      <c r="D116" s="812"/>
      <c r="E116" s="812"/>
      <c r="F116" s="812"/>
      <c r="G116" s="812"/>
      <c r="H116" s="812"/>
      <c r="I116" s="812"/>
      <c r="J116" s="812"/>
    </row>
    <row r="117" spans="1:10" ht="12.75" customHeight="1" x14ac:dyDescent="0.2">
      <c r="A117" s="735"/>
      <c r="B117" s="728"/>
      <c r="C117" s="728"/>
      <c r="D117" s="728"/>
      <c r="E117" s="728"/>
      <c r="F117" s="728"/>
      <c r="G117" s="47"/>
      <c r="H117" s="47"/>
      <c r="I117" s="47"/>
      <c r="J117" s="47"/>
    </row>
    <row r="118" spans="1:10" ht="33.75" customHeight="1" x14ac:dyDescent="0.2">
      <c r="A118" s="812" t="s">
        <v>575</v>
      </c>
      <c r="B118" s="812"/>
      <c r="C118" s="812"/>
      <c r="D118" s="812"/>
      <c r="E118" s="812"/>
      <c r="F118" s="812"/>
      <c r="G118" s="812"/>
      <c r="H118" s="812"/>
      <c r="I118" s="812"/>
      <c r="J118" s="812"/>
    </row>
    <row r="119" spans="1:10" ht="12.75" customHeight="1" x14ac:dyDescent="0.2">
      <c r="A119" s="735"/>
      <c r="B119" s="728"/>
      <c r="C119" s="728"/>
      <c r="D119" s="728"/>
      <c r="E119" s="728"/>
      <c r="F119" s="728"/>
      <c r="G119" s="47"/>
      <c r="H119" s="47"/>
      <c r="I119" s="47"/>
      <c r="J119" s="47"/>
    </row>
    <row r="120" spans="1:10" ht="21" customHeight="1" x14ac:dyDescent="0.2">
      <c r="A120" s="812" t="s">
        <v>576</v>
      </c>
      <c r="B120" s="812"/>
      <c r="C120" s="812"/>
      <c r="D120" s="812"/>
      <c r="E120" s="812"/>
      <c r="F120" s="812"/>
      <c r="G120" s="812"/>
      <c r="H120" s="812"/>
      <c r="I120" s="812"/>
      <c r="J120" s="812"/>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09" t="s">
        <v>161</v>
      </c>
      <c r="B122" s="809"/>
      <c r="C122" s="809"/>
      <c r="D122" s="809"/>
      <c r="E122" s="809"/>
      <c r="F122" s="809"/>
      <c r="G122" s="809"/>
      <c r="H122" s="809"/>
      <c r="I122" s="809"/>
      <c r="J122" s="809"/>
    </row>
    <row r="123" spans="1:10" s="421" customFormat="1" ht="12.75" customHeight="1" x14ac:dyDescent="0.2">
      <c r="A123" s="737" t="s">
        <v>162</v>
      </c>
      <c r="B123" s="732"/>
      <c r="C123" s="732"/>
      <c r="D123" s="733"/>
      <c r="E123" s="733"/>
      <c r="F123" s="733"/>
      <c r="G123" s="733"/>
      <c r="H123" s="733"/>
      <c r="I123" s="733"/>
      <c r="J123" s="733"/>
    </row>
  </sheetData>
  <mergeCells count="15">
    <mergeCell ref="A93:J93"/>
    <mergeCell ref="A96:J96"/>
    <mergeCell ref="A98:J98"/>
    <mergeCell ref="A100:J100"/>
    <mergeCell ref="A102:J102"/>
    <mergeCell ref="A104:J104"/>
    <mergeCell ref="A106:J106"/>
    <mergeCell ref="A108:J108"/>
    <mergeCell ref="A110:J110"/>
    <mergeCell ref="A112:J112"/>
    <mergeCell ref="A114:J114"/>
    <mergeCell ref="A116:J116"/>
    <mergeCell ref="A118:J118"/>
    <mergeCell ref="A120:J120"/>
    <mergeCell ref="A122:J122"/>
  </mergeCells>
  <phoneticPr fontId="3" type="noConversion"/>
  <pageMargins left="0.59055118110236227" right="0.59055118110236227" top="0.78740157480314965" bottom="0.78740157480314965" header="0.39370078740157483" footer="0.39370078740157483"/>
  <pageSetup paperSize="9" scale="59" firstPageNumber="30" fitToHeight="2" orientation="landscape" useFirstPageNumber="1" r:id="rId1"/>
  <headerFooter>
    <oddHeader>&amp;R&amp;12Les finances des groupements à fiscalité propre en 2022</oddHeader>
    <oddFooter>&amp;L&amp;12Direction Générale des Collectivités Locales / DESL&amp;C&amp;12&amp;P&amp;R&amp;12Mise en ligne : janvier 2024</oddFooter>
    <evenHeader>&amp;RLes finances des groupements à fiscalité propre en 2019</evenHeader>
    <evenFooter>&amp;LDirection Générale des Collectivités Locales / DESL&amp;C31&amp;RMise à jour : mai 2021</evenFooter>
    <firstHeader>&amp;RLes finances des groupements à fiscalité propre en 2019</firstHeader>
    <firstFooter>&amp;LDirection Générale des Collectivités Locales / DESL&amp;C30&amp;RMise en ligne : mai 2021</firstFooter>
  </headerFooter>
  <rowBreaks count="2" manualBreakCount="2">
    <brk id="54" max="9" man="1"/>
    <brk id="90" max="9"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6"/>
  <sheetViews>
    <sheetView zoomScaleNormal="100" zoomScalePageLayoutView="85" workbookViewId="0">
      <selection activeCell="K7" sqref="K7:K51"/>
    </sheetView>
  </sheetViews>
  <sheetFormatPr baseColWidth="10" defaultRowHeight="12.75" x14ac:dyDescent="0.2"/>
  <cols>
    <col min="1" max="1" width="84" customWidth="1"/>
    <col min="2" max="7" width="12.7109375" customWidth="1"/>
    <col min="8" max="10" width="13.7109375" customWidth="1"/>
    <col min="11" max="11" width="19" customWidth="1"/>
  </cols>
  <sheetData>
    <row r="1" spans="1:11" s="405" customFormat="1" ht="23.25" customHeight="1" x14ac:dyDescent="0.2">
      <c r="A1" s="27" t="s">
        <v>765</v>
      </c>
    </row>
    <row r="2" spans="1:11" ht="13.5" thickBot="1" x14ac:dyDescent="0.25">
      <c r="K2" s="241" t="s">
        <v>341</v>
      </c>
    </row>
    <row r="3" spans="1:11" x14ac:dyDescent="0.2">
      <c r="A3" s="25"/>
      <c r="B3" s="480" t="s">
        <v>34</v>
      </c>
      <c r="C3" s="480" t="s">
        <v>458</v>
      </c>
      <c r="D3" s="480" t="s">
        <v>460</v>
      </c>
      <c r="E3" s="480" t="s">
        <v>97</v>
      </c>
      <c r="F3" s="480" t="s">
        <v>269</v>
      </c>
      <c r="G3" s="481">
        <v>300000</v>
      </c>
      <c r="H3" s="482" t="s">
        <v>285</v>
      </c>
      <c r="I3" s="482" t="s">
        <v>285</v>
      </c>
      <c r="J3" s="482" t="s">
        <v>61</v>
      </c>
      <c r="K3" s="237" t="s">
        <v>163</v>
      </c>
    </row>
    <row r="4" spans="1:11" x14ac:dyDescent="0.2">
      <c r="A4" s="348" t="s">
        <v>65</v>
      </c>
      <c r="B4" s="483" t="s">
        <v>457</v>
      </c>
      <c r="C4" s="483" t="s">
        <v>35</v>
      </c>
      <c r="D4" s="483" t="s">
        <v>35</v>
      </c>
      <c r="E4" s="483" t="s">
        <v>35</v>
      </c>
      <c r="F4" s="483" t="s">
        <v>35</v>
      </c>
      <c r="G4" s="483" t="s">
        <v>36</v>
      </c>
      <c r="H4" s="484" t="s">
        <v>283</v>
      </c>
      <c r="I4" s="484" t="s">
        <v>284</v>
      </c>
      <c r="J4" s="484" t="s">
        <v>106</v>
      </c>
      <c r="K4" s="238" t="s">
        <v>286</v>
      </c>
    </row>
    <row r="5" spans="1:11" ht="13.5" customHeight="1" thickBot="1" x14ac:dyDescent="0.25">
      <c r="A5" s="294" t="s">
        <v>341</v>
      </c>
      <c r="B5" s="485" t="s">
        <v>36</v>
      </c>
      <c r="C5" s="485" t="s">
        <v>459</v>
      </c>
      <c r="D5" s="485" t="s">
        <v>99</v>
      </c>
      <c r="E5" s="485" t="s">
        <v>100</v>
      </c>
      <c r="F5" s="485" t="s">
        <v>270</v>
      </c>
      <c r="G5" s="485" t="s">
        <v>101</v>
      </c>
      <c r="H5" s="486" t="s">
        <v>100</v>
      </c>
      <c r="I5" s="486" t="s">
        <v>101</v>
      </c>
      <c r="J5" s="486" t="s">
        <v>267</v>
      </c>
      <c r="K5" s="239" t="s">
        <v>72</v>
      </c>
    </row>
    <row r="6" spans="1:11" x14ac:dyDescent="0.2">
      <c r="A6" s="201"/>
    </row>
    <row r="7" spans="1:11" ht="16.5" customHeight="1" x14ac:dyDescent="0.25">
      <c r="A7" s="332" t="s">
        <v>115</v>
      </c>
      <c r="B7" s="468">
        <v>481.11460599399999</v>
      </c>
      <c r="C7" s="468">
        <v>415.97583696999999</v>
      </c>
      <c r="D7" s="468">
        <v>366.03351103400001</v>
      </c>
      <c r="E7" s="468">
        <v>434.546450972</v>
      </c>
      <c r="F7" s="468">
        <v>479.19628419999998</v>
      </c>
      <c r="G7" s="468">
        <v>513.293339489</v>
      </c>
      <c r="H7" s="469">
        <v>428.87135890799999</v>
      </c>
      <c r="I7" s="469">
        <v>494.66218487999998</v>
      </c>
      <c r="J7" s="469">
        <v>457.97787146100001</v>
      </c>
      <c r="K7" s="469">
        <v>424.19015371799998</v>
      </c>
    </row>
    <row r="8" spans="1:11" ht="16.5" customHeight="1" x14ac:dyDescent="0.2">
      <c r="A8" s="333" t="s">
        <v>116</v>
      </c>
      <c r="B8" s="470">
        <v>126.293309135</v>
      </c>
      <c r="C8" s="470">
        <v>111.009741721</v>
      </c>
      <c r="D8" s="470">
        <v>103.949756603</v>
      </c>
      <c r="E8" s="470">
        <v>147.042207808</v>
      </c>
      <c r="F8" s="470">
        <v>205.16071353000001</v>
      </c>
      <c r="G8" s="470">
        <v>107.297113137</v>
      </c>
      <c r="H8" s="330">
        <v>124.30429386900001</v>
      </c>
      <c r="I8" s="330">
        <v>160.77128719999999</v>
      </c>
      <c r="J8" s="330">
        <v>140.437652638</v>
      </c>
      <c r="K8" s="330">
        <v>112.354432816</v>
      </c>
    </row>
    <row r="9" spans="1:11" ht="16.5" customHeight="1" x14ac:dyDescent="0.2">
      <c r="A9" s="334" t="s">
        <v>117</v>
      </c>
      <c r="B9" s="471">
        <v>180.61417842899999</v>
      </c>
      <c r="C9" s="471">
        <v>154.47273566199999</v>
      </c>
      <c r="D9" s="471">
        <v>145.18363755600001</v>
      </c>
      <c r="E9" s="471">
        <v>145.57340745400001</v>
      </c>
      <c r="F9" s="471">
        <v>143.322072238</v>
      </c>
      <c r="G9" s="471">
        <v>213.77124973799999</v>
      </c>
      <c r="H9" s="472">
        <v>156.78274254300001</v>
      </c>
      <c r="I9" s="472">
        <v>175.27673732400001</v>
      </c>
      <c r="J9" s="472">
        <v>164.964668872</v>
      </c>
      <c r="K9" s="472">
        <v>163.03303330599999</v>
      </c>
    </row>
    <row r="10" spans="1:11" ht="16.5" customHeight="1" x14ac:dyDescent="0.2">
      <c r="A10" s="333" t="s">
        <v>118</v>
      </c>
      <c r="B10" s="470">
        <v>6.0208366209999999</v>
      </c>
      <c r="C10" s="470">
        <v>4.5916317189999996</v>
      </c>
      <c r="D10" s="470">
        <v>4.3934047989999998</v>
      </c>
      <c r="E10" s="470">
        <v>4.3020840400000004</v>
      </c>
      <c r="F10" s="470">
        <v>8.0624732659999996</v>
      </c>
      <c r="G10" s="470">
        <v>19.641344552</v>
      </c>
      <c r="H10" s="330">
        <v>4.8337469520000003</v>
      </c>
      <c r="I10" s="330">
        <v>13.314471475</v>
      </c>
      <c r="J10" s="330">
        <v>8.5857034159999994</v>
      </c>
      <c r="K10" s="330">
        <v>7.653340354</v>
      </c>
    </row>
    <row r="11" spans="1:11" ht="16.5" customHeight="1" x14ac:dyDescent="0.2">
      <c r="A11" s="334" t="s">
        <v>119</v>
      </c>
      <c r="B11" s="471">
        <v>139.79237560300001</v>
      </c>
      <c r="C11" s="471">
        <v>127.48281652999999</v>
      </c>
      <c r="D11" s="471">
        <v>95.479031387000006</v>
      </c>
      <c r="E11" s="471">
        <v>109.79118365399999</v>
      </c>
      <c r="F11" s="471">
        <v>108.21550439799999</v>
      </c>
      <c r="G11" s="471">
        <v>158.19167018900001</v>
      </c>
      <c r="H11" s="472">
        <v>119.446102174</v>
      </c>
      <c r="I11" s="472">
        <v>130.88392576000001</v>
      </c>
      <c r="J11" s="472">
        <v>124.50630853</v>
      </c>
      <c r="K11" s="472">
        <v>120.508324785</v>
      </c>
    </row>
    <row r="12" spans="1:11" ht="16.5" customHeight="1" x14ac:dyDescent="0.2">
      <c r="A12" s="333" t="s">
        <v>120</v>
      </c>
      <c r="B12" s="470">
        <v>28.393906205</v>
      </c>
      <c r="C12" s="470">
        <v>18.418911339000001</v>
      </c>
      <c r="D12" s="470">
        <v>17.027680688</v>
      </c>
      <c r="E12" s="470">
        <v>27.837568016999999</v>
      </c>
      <c r="F12" s="470">
        <v>14.435520767</v>
      </c>
      <c r="G12" s="470">
        <v>14.391961873</v>
      </c>
      <c r="H12" s="330">
        <v>23.504473371</v>
      </c>
      <c r="I12" s="330">
        <v>14.415763122</v>
      </c>
      <c r="J12" s="330">
        <v>19.483538004</v>
      </c>
      <c r="K12" s="330">
        <v>20.641022457999998</v>
      </c>
    </row>
    <row r="13" spans="1:11" ht="16.5" customHeight="1" x14ac:dyDescent="0.25">
      <c r="A13" s="335" t="s">
        <v>121</v>
      </c>
      <c r="B13" s="473">
        <v>568.36949736600002</v>
      </c>
      <c r="C13" s="473">
        <v>487.99815400199998</v>
      </c>
      <c r="D13" s="473">
        <v>421.703364916</v>
      </c>
      <c r="E13" s="473">
        <v>511.49223331100001</v>
      </c>
      <c r="F13" s="473">
        <v>563.44245836899995</v>
      </c>
      <c r="G13" s="473">
        <v>660.85914094899999</v>
      </c>
      <c r="H13" s="474">
        <v>503.216526665</v>
      </c>
      <c r="I13" s="474">
        <v>607.62916964299995</v>
      </c>
      <c r="J13" s="474">
        <v>549.40971330800005</v>
      </c>
      <c r="K13" s="474">
        <v>525.50492486300004</v>
      </c>
    </row>
    <row r="14" spans="1:11" ht="16.5" customHeight="1" x14ac:dyDescent="0.2">
      <c r="A14" s="333" t="s">
        <v>63</v>
      </c>
      <c r="B14" s="470">
        <v>348.10443094800002</v>
      </c>
      <c r="C14" s="470">
        <v>286.23216875399999</v>
      </c>
      <c r="D14" s="470">
        <v>215.49697173300001</v>
      </c>
      <c r="E14" s="470">
        <v>310.84266370900002</v>
      </c>
      <c r="F14" s="470">
        <v>355.17597401199998</v>
      </c>
      <c r="G14" s="470">
        <v>297.36435447999997</v>
      </c>
      <c r="H14" s="330">
        <v>296.23821061699999</v>
      </c>
      <c r="I14" s="330">
        <v>328.95351115599999</v>
      </c>
      <c r="J14" s="330">
        <v>310.71178336399998</v>
      </c>
      <c r="K14" s="330">
        <v>292.85092724399999</v>
      </c>
    </row>
    <row r="15" spans="1:11" ht="16.5" customHeight="1" x14ac:dyDescent="0.2">
      <c r="A15" s="334" t="s">
        <v>122</v>
      </c>
      <c r="B15" s="471">
        <v>151.944003804</v>
      </c>
      <c r="C15" s="471">
        <v>79.726334488000006</v>
      </c>
      <c r="D15" s="471">
        <v>34.551212153999998</v>
      </c>
      <c r="E15" s="471">
        <v>81.632585413000001</v>
      </c>
      <c r="F15" s="471">
        <v>54.846959757999997</v>
      </c>
      <c r="G15" s="471">
        <v>114.09544240300001</v>
      </c>
      <c r="H15" s="472">
        <v>90.362485876999997</v>
      </c>
      <c r="I15" s="472">
        <v>81.721161656999996</v>
      </c>
      <c r="J15" s="472">
        <v>86.539478517999996</v>
      </c>
      <c r="K15" s="472">
        <v>85.924201952000004</v>
      </c>
    </row>
    <row r="16" spans="1:11" ht="16.5" customHeight="1" x14ac:dyDescent="0.2">
      <c r="A16" s="539" t="s">
        <v>123</v>
      </c>
      <c r="B16" s="540">
        <v>196.16042714400001</v>
      </c>
      <c r="C16" s="540">
        <v>206.50583426599999</v>
      </c>
      <c r="D16" s="540">
        <v>180.945759579</v>
      </c>
      <c r="E16" s="540">
        <v>229.210078297</v>
      </c>
      <c r="F16" s="540">
        <v>300.329014255</v>
      </c>
      <c r="G16" s="540">
        <v>183.26891207700001</v>
      </c>
      <c r="H16" s="370">
        <v>205.87572473899999</v>
      </c>
      <c r="I16" s="370">
        <v>247.23234949900001</v>
      </c>
      <c r="J16" s="370">
        <v>224.172304846</v>
      </c>
      <c r="K16" s="370">
        <v>207.43324229800001</v>
      </c>
    </row>
    <row r="17" spans="1:11" ht="16.5" customHeight="1" x14ac:dyDescent="0.2">
      <c r="A17" s="541" t="s">
        <v>124</v>
      </c>
      <c r="B17" s="542">
        <v>103.586042007</v>
      </c>
      <c r="C17" s="542">
        <v>100.327779425</v>
      </c>
      <c r="D17" s="542">
        <v>105.080542214</v>
      </c>
      <c r="E17" s="542">
        <v>130.12065007499999</v>
      </c>
      <c r="F17" s="542">
        <v>117.487731553</v>
      </c>
      <c r="G17" s="542">
        <v>162.67687366199999</v>
      </c>
      <c r="H17" s="543">
        <v>110.88684207</v>
      </c>
      <c r="I17" s="543">
        <v>137.98483248299999</v>
      </c>
      <c r="J17" s="543">
        <v>122.87526122200001</v>
      </c>
      <c r="K17" s="543">
        <v>139.771014748</v>
      </c>
    </row>
    <row r="18" spans="1:11" ht="16.5" customHeight="1" x14ac:dyDescent="0.2">
      <c r="A18" s="539" t="s">
        <v>125</v>
      </c>
      <c r="B18" s="540">
        <v>49.156761881000001</v>
      </c>
      <c r="C18" s="540">
        <v>56.162442274999997</v>
      </c>
      <c r="D18" s="540">
        <v>63.837485305999998</v>
      </c>
      <c r="E18" s="540">
        <v>88.144806536000004</v>
      </c>
      <c r="F18" s="540">
        <v>67.986473426000003</v>
      </c>
      <c r="G18" s="540">
        <v>121.240241724</v>
      </c>
      <c r="H18" s="370">
        <v>65.292880702000005</v>
      </c>
      <c r="I18" s="370">
        <v>92.141564953</v>
      </c>
      <c r="J18" s="370">
        <v>77.171004341</v>
      </c>
      <c r="K18" s="370">
        <v>94.155534029999998</v>
      </c>
    </row>
    <row r="19" spans="1:11" ht="16.5" customHeight="1" x14ac:dyDescent="0.2">
      <c r="A19" s="560" t="s">
        <v>126</v>
      </c>
      <c r="B19" s="561">
        <v>1.3041047029999999</v>
      </c>
      <c r="C19" s="561">
        <v>0.92510257200000001</v>
      </c>
      <c r="D19" s="561">
        <v>0.49053617999999999</v>
      </c>
      <c r="E19" s="561">
        <v>0.67870182499999998</v>
      </c>
      <c r="F19" s="561">
        <v>5.3160340450000003</v>
      </c>
      <c r="G19" s="561">
        <v>2.3128684119999998</v>
      </c>
      <c r="H19" s="562">
        <v>0.868217393</v>
      </c>
      <c r="I19" s="562">
        <v>3.9538442310000002</v>
      </c>
      <c r="J19" s="562">
        <v>2.2333292450000002</v>
      </c>
      <c r="K19" s="562">
        <v>1.729917948</v>
      </c>
    </row>
    <row r="20" spans="1:11" ht="16.5" customHeight="1" x14ac:dyDescent="0.2">
      <c r="A20" s="676" t="s">
        <v>469</v>
      </c>
      <c r="B20" s="540">
        <v>53.125175421999998</v>
      </c>
      <c r="C20" s="540">
        <v>43.240234577000003</v>
      </c>
      <c r="D20" s="540">
        <v>40.752520728</v>
      </c>
      <c r="E20" s="540">
        <v>41.297141713999999</v>
      </c>
      <c r="F20" s="540">
        <v>44.185224081999998</v>
      </c>
      <c r="G20" s="540">
        <v>39.123763527000001</v>
      </c>
      <c r="H20" s="370">
        <v>44.725743975</v>
      </c>
      <c r="I20" s="370">
        <v>41.889423299000001</v>
      </c>
      <c r="J20" s="370">
        <v>43.470927635999999</v>
      </c>
      <c r="K20" s="370">
        <v>43.88556277</v>
      </c>
    </row>
    <row r="21" spans="1:11" ht="16.5" customHeight="1" x14ac:dyDescent="0.2">
      <c r="A21" s="560" t="s">
        <v>127</v>
      </c>
      <c r="B21" s="561">
        <v>46.549884288999998</v>
      </c>
      <c r="C21" s="561">
        <v>41.058689221000002</v>
      </c>
      <c r="D21" s="561">
        <v>53.346353901000001</v>
      </c>
      <c r="E21" s="561">
        <v>22.613011424</v>
      </c>
      <c r="F21" s="561">
        <v>32.349060403999999</v>
      </c>
      <c r="G21" s="561">
        <v>66.100243749000001</v>
      </c>
      <c r="H21" s="562">
        <v>39.257326378000002</v>
      </c>
      <c r="I21" s="562">
        <v>47.658078881000002</v>
      </c>
      <c r="J21" s="562">
        <v>42.973902428999999</v>
      </c>
      <c r="K21" s="562">
        <v>26.006442389</v>
      </c>
    </row>
    <row r="22" spans="1:11" ht="16.5" customHeight="1" x14ac:dyDescent="0.2">
      <c r="A22" s="539" t="s">
        <v>128</v>
      </c>
      <c r="B22" s="540">
        <v>50.089275254999997</v>
      </c>
      <c r="C22" s="540">
        <v>50.118247353000001</v>
      </c>
      <c r="D22" s="540">
        <v>38.801263102</v>
      </c>
      <c r="E22" s="540">
        <v>35.876714882999998</v>
      </c>
      <c r="F22" s="540">
        <v>46.268478954999999</v>
      </c>
      <c r="G22" s="540">
        <v>113.582746253</v>
      </c>
      <c r="H22" s="370">
        <v>43.786469206</v>
      </c>
      <c r="I22" s="370">
        <v>76.801196914000002</v>
      </c>
      <c r="J22" s="370">
        <v>58.392511495999997</v>
      </c>
      <c r="K22" s="370">
        <v>51.097537610000003</v>
      </c>
    </row>
    <row r="23" spans="1:11" ht="16.5" customHeight="1" x14ac:dyDescent="0.2">
      <c r="A23" s="563" t="s">
        <v>129</v>
      </c>
      <c r="B23" s="564">
        <v>20.039864866999999</v>
      </c>
      <c r="C23" s="564">
        <v>10.261269248</v>
      </c>
      <c r="D23" s="564">
        <v>8.9782339659999995</v>
      </c>
      <c r="E23" s="564">
        <v>12.039193221</v>
      </c>
      <c r="F23" s="564">
        <v>12.161213443999999</v>
      </c>
      <c r="G23" s="564">
        <v>21.134922804999999</v>
      </c>
      <c r="H23" s="565">
        <v>13.047678395</v>
      </c>
      <c r="I23" s="565">
        <v>16.231550209000002</v>
      </c>
      <c r="J23" s="565">
        <v>14.456254797</v>
      </c>
      <c r="K23" s="565">
        <v>15.779002870999999</v>
      </c>
    </row>
    <row r="24" spans="1:11" ht="16.5" customHeight="1" x14ac:dyDescent="0.25">
      <c r="A24" s="547" t="s">
        <v>130</v>
      </c>
      <c r="B24" s="548">
        <v>87.254891372000003</v>
      </c>
      <c r="C24" s="548">
        <v>72.022317031</v>
      </c>
      <c r="D24" s="548">
        <v>55.669853881999998</v>
      </c>
      <c r="E24" s="548">
        <v>76.945782339999994</v>
      </c>
      <c r="F24" s="548">
        <v>84.246174170000003</v>
      </c>
      <c r="G24" s="548">
        <v>147.56580145999999</v>
      </c>
      <c r="H24" s="354">
        <v>74.345167756999999</v>
      </c>
      <c r="I24" s="354">
        <v>112.966984763</v>
      </c>
      <c r="J24" s="354">
        <v>91.431841847000001</v>
      </c>
      <c r="K24" s="354">
        <v>101.31477114499999</v>
      </c>
    </row>
    <row r="25" spans="1:11" ht="16.5" customHeight="1" x14ac:dyDescent="0.25">
      <c r="A25" s="566" t="s">
        <v>131</v>
      </c>
      <c r="B25" s="567">
        <v>56.250430995000002</v>
      </c>
      <c r="C25" s="567">
        <v>50.950507815999998</v>
      </c>
      <c r="D25" s="567">
        <v>32.367341429</v>
      </c>
      <c r="E25" s="567">
        <v>53.592007647999999</v>
      </c>
      <c r="F25" s="567">
        <v>40.627618331999997</v>
      </c>
      <c r="G25" s="567">
        <v>59.00094721</v>
      </c>
      <c r="H25" s="568">
        <v>49.647447517000003</v>
      </c>
      <c r="I25" s="568">
        <v>48.961478167999999</v>
      </c>
      <c r="J25" s="568">
        <v>49.343967888000002</v>
      </c>
      <c r="K25" s="568">
        <v>61.288136645000002</v>
      </c>
    </row>
    <row r="26" spans="1:11" ht="16.5" customHeight="1" x14ac:dyDescent="0.25">
      <c r="A26" s="547" t="s">
        <v>132</v>
      </c>
      <c r="B26" s="548">
        <v>161.92815171999999</v>
      </c>
      <c r="C26" s="548">
        <v>109.720110874</v>
      </c>
      <c r="D26" s="548">
        <v>127.025351895</v>
      </c>
      <c r="E26" s="548">
        <v>104.740455602</v>
      </c>
      <c r="F26" s="548">
        <v>127.54086375200001</v>
      </c>
      <c r="G26" s="548">
        <v>325.39704790399998</v>
      </c>
      <c r="H26" s="354">
        <v>124.770925464</v>
      </c>
      <c r="I26" s="354">
        <v>217.28539057500001</v>
      </c>
      <c r="J26" s="354">
        <v>165.70024046</v>
      </c>
      <c r="K26" s="354">
        <v>166.49993609800001</v>
      </c>
    </row>
    <row r="27" spans="1:11" ht="16.5" customHeight="1" x14ac:dyDescent="0.2">
      <c r="A27" s="560" t="s">
        <v>133</v>
      </c>
      <c r="B27" s="561">
        <v>132.14761693</v>
      </c>
      <c r="C27" s="561">
        <v>85.586860627999997</v>
      </c>
      <c r="D27" s="561">
        <v>100.38727179999999</v>
      </c>
      <c r="E27" s="561">
        <v>78.638003163999997</v>
      </c>
      <c r="F27" s="561">
        <v>86.004054776999993</v>
      </c>
      <c r="G27" s="561">
        <v>245.24203413500001</v>
      </c>
      <c r="H27" s="562">
        <v>98.147719839000004</v>
      </c>
      <c r="I27" s="562">
        <v>158.231956932</v>
      </c>
      <c r="J27" s="562">
        <v>124.729580993</v>
      </c>
      <c r="K27" s="562">
        <v>118.27577171999999</v>
      </c>
    </row>
    <row r="28" spans="1:11" ht="16.5" customHeight="1" x14ac:dyDescent="0.2">
      <c r="A28" s="539" t="s">
        <v>134</v>
      </c>
      <c r="B28" s="540">
        <v>13.650820806</v>
      </c>
      <c r="C28" s="540">
        <v>11.057876761999999</v>
      </c>
      <c r="D28" s="540">
        <v>15.243655189</v>
      </c>
      <c r="E28" s="540">
        <v>20.583910425999999</v>
      </c>
      <c r="F28" s="540">
        <v>33.067925743000004</v>
      </c>
      <c r="G28" s="540">
        <v>53.167196052999998</v>
      </c>
      <c r="H28" s="370">
        <v>15.323552663999999</v>
      </c>
      <c r="I28" s="370">
        <v>42.184646108000003</v>
      </c>
      <c r="J28" s="370">
        <v>27.207166252</v>
      </c>
      <c r="K28" s="370">
        <v>32.488089727999999</v>
      </c>
    </row>
    <row r="29" spans="1:11" ht="16.5" customHeight="1" x14ac:dyDescent="0.2">
      <c r="A29" s="560" t="s">
        <v>135</v>
      </c>
      <c r="B29" s="561">
        <v>16.129713982999998</v>
      </c>
      <c r="C29" s="561">
        <v>13.075373484</v>
      </c>
      <c r="D29" s="561">
        <v>11.394424905999999</v>
      </c>
      <c r="E29" s="561">
        <v>5.5185420130000002</v>
      </c>
      <c r="F29" s="561">
        <v>8.4688832309999995</v>
      </c>
      <c r="G29" s="561">
        <v>26.987817716999999</v>
      </c>
      <c r="H29" s="562">
        <v>11.299652961</v>
      </c>
      <c r="I29" s="562">
        <v>16.868787534999999</v>
      </c>
      <c r="J29" s="562">
        <v>13.763493215</v>
      </c>
      <c r="K29" s="562">
        <v>15.736074649000001</v>
      </c>
    </row>
    <row r="30" spans="1:11" ht="16.5" customHeight="1" x14ac:dyDescent="0.25">
      <c r="A30" s="547" t="s">
        <v>136</v>
      </c>
      <c r="B30" s="548">
        <v>81.182749170999998</v>
      </c>
      <c r="C30" s="548">
        <v>51.860324886000001</v>
      </c>
      <c r="D30" s="548">
        <v>53.236863190000001</v>
      </c>
      <c r="E30" s="548">
        <v>42.934250485</v>
      </c>
      <c r="F30" s="548">
        <v>48.334143642000001</v>
      </c>
      <c r="G30" s="548">
        <v>115.395957491</v>
      </c>
      <c r="H30" s="354">
        <v>56.948843369999999</v>
      </c>
      <c r="I30" s="354">
        <v>78.752352592999998</v>
      </c>
      <c r="J30" s="354">
        <v>66.594931643999999</v>
      </c>
      <c r="K30" s="354">
        <v>67.059731630000002</v>
      </c>
    </row>
    <row r="31" spans="1:11" ht="16.5" customHeight="1" x14ac:dyDescent="0.2">
      <c r="A31" s="560" t="s">
        <v>137</v>
      </c>
      <c r="B31" s="561">
        <v>18.537862775000001</v>
      </c>
      <c r="C31" s="561">
        <v>10.892568958</v>
      </c>
      <c r="D31" s="561">
        <v>13.889136606999999</v>
      </c>
      <c r="E31" s="561">
        <v>9.9811468659999996</v>
      </c>
      <c r="F31" s="561">
        <v>10.610763571</v>
      </c>
      <c r="G31" s="561">
        <v>22.998552893999999</v>
      </c>
      <c r="H31" s="562">
        <v>13.128090631999999</v>
      </c>
      <c r="I31" s="562">
        <v>16.229674579000001</v>
      </c>
      <c r="J31" s="562">
        <v>14.500262067</v>
      </c>
      <c r="K31" s="562">
        <v>14.763597713999999</v>
      </c>
    </row>
    <row r="32" spans="1:11" ht="16.5" customHeight="1" x14ac:dyDescent="0.2">
      <c r="A32" s="539" t="s">
        <v>138</v>
      </c>
      <c r="B32" s="540">
        <v>47.434367186999999</v>
      </c>
      <c r="C32" s="540">
        <v>31.785962387000001</v>
      </c>
      <c r="D32" s="540">
        <v>29.020686771000001</v>
      </c>
      <c r="E32" s="540">
        <v>24.128615602</v>
      </c>
      <c r="F32" s="540">
        <v>30.127155908999999</v>
      </c>
      <c r="G32" s="540">
        <v>65.584995680000006</v>
      </c>
      <c r="H32" s="370">
        <v>32.994239276000002</v>
      </c>
      <c r="I32" s="370">
        <v>46.210287532999999</v>
      </c>
      <c r="J32" s="370">
        <v>38.841149825999999</v>
      </c>
      <c r="K32" s="370">
        <v>37.010605175000002</v>
      </c>
    </row>
    <row r="33" spans="1:11" ht="16.5" customHeight="1" x14ac:dyDescent="0.2">
      <c r="A33" s="563" t="s">
        <v>139</v>
      </c>
      <c r="B33" s="564">
        <v>15.210519208999999</v>
      </c>
      <c r="C33" s="564">
        <v>9.1817935409999993</v>
      </c>
      <c r="D33" s="564">
        <v>10.327039813000001</v>
      </c>
      <c r="E33" s="564">
        <v>8.8244880170000002</v>
      </c>
      <c r="F33" s="564">
        <v>7.5962241620000004</v>
      </c>
      <c r="G33" s="564">
        <v>26.812408917999999</v>
      </c>
      <c r="H33" s="565">
        <v>10.826513463</v>
      </c>
      <c r="I33" s="565">
        <v>16.312390481000001</v>
      </c>
      <c r="J33" s="565">
        <v>13.253519750000001</v>
      </c>
      <c r="K33" s="565">
        <v>15.285528741</v>
      </c>
    </row>
    <row r="34" spans="1:11" ht="16.5" customHeight="1" x14ac:dyDescent="0.25">
      <c r="A34" s="552" t="s">
        <v>140</v>
      </c>
      <c r="B34" s="548">
        <v>643.042757714</v>
      </c>
      <c r="C34" s="548">
        <v>525.69594784399999</v>
      </c>
      <c r="D34" s="548">
        <v>493.05886292899999</v>
      </c>
      <c r="E34" s="548">
        <v>539.286906574</v>
      </c>
      <c r="F34" s="548">
        <v>606.737147951</v>
      </c>
      <c r="G34" s="548">
        <v>838.69038739400003</v>
      </c>
      <c r="H34" s="354">
        <v>553.64228437300005</v>
      </c>
      <c r="I34" s="354">
        <v>711.947575454</v>
      </c>
      <c r="J34" s="354">
        <v>623.67811192099998</v>
      </c>
      <c r="K34" s="354">
        <v>590.69008981599995</v>
      </c>
    </row>
    <row r="35" spans="1:11" ht="16.5" customHeight="1" x14ac:dyDescent="0.25">
      <c r="A35" s="569" t="s">
        <v>141</v>
      </c>
      <c r="B35" s="570">
        <v>649.55224653699997</v>
      </c>
      <c r="C35" s="570">
        <v>539.85847888800004</v>
      </c>
      <c r="D35" s="570">
        <v>474.94022810600001</v>
      </c>
      <c r="E35" s="570">
        <v>554.42648379599996</v>
      </c>
      <c r="F35" s="570">
        <v>611.77660201100002</v>
      </c>
      <c r="G35" s="570">
        <v>776.25509843999998</v>
      </c>
      <c r="H35" s="571">
        <v>560.16537003600001</v>
      </c>
      <c r="I35" s="571">
        <v>686.38152223600002</v>
      </c>
      <c r="J35" s="571">
        <v>616.00464495100005</v>
      </c>
      <c r="K35" s="571">
        <v>592.56465649300003</v>
      </c>
    </row>
    <row r="36" spans="1:11" ht="16.5" customHeight="1" x14ac:dyDescent="0.25">
      <c r="A36" s="549" t="s">
        <v>142</v>
      </c>
      <c r="B36" s="550">
        <v>6.5094888229999999</v>
      </c>
      <c r="C36" s="550">
        <v>14.162531044</v>
      </c>
      <c r="D36" s="550">
        <v>-18.118634823000001</v>
      </c>
      <c r="E36" s="550">
        <v>15.139577222</v>
      </c>
      <c r="F36" s="550">
        <v>5.0394540599999997</v>
      </c>
      <c r="G36" s="550">
        <v>-62.435288952999997</v>
      </c>
      <c r="H36" s="551">
        <v>6.5230856629999998</v>
      </c>
      <c r="I36" s="551">
        <v>-25.566053219</v>
      </c>
      <c r="J36" s="551">
        <v>-7.6734669699999998</v>
      </c>
      <c r="K36" s="551">
        <v>1.874566677</v>
      </c>
    </row>
    <row r="37" spans="1:11" ht="16.5" customHeight="1" x14ac:dyDescent="0.2">
      <c r="A37" s="560" t="s">
        <v>143</v>
      </c>
      <c r="B37" s="561">
        <v>31.004460377000001</v>
      </c>
      <c r="C37" s="561">
        <v>21.071809215999998</v>
      </c>
      <c r="D37" s="561">
        <v>23.302512452999999</v>
      </c>
      <c r="E37" s="561">
        <v>23.353774691000002</v>
      </c>
      <c r="F37" s="561">
        <v>43.618555837000002</v>
      </c>
      <c r="G37" s="561">
        <v>88.564854249999996</v>
      </c>
      <c r="H37" s="562">
        <v>24.697720239999999</v>
      </c>
      <c r="I37" s="562">
        <v>64.005506595</v>
      </c>
      <c r="J37" s="562">
        <v>42.087873959</v>
      </c>
      <c r="K37" s="562">
        <v>40.0266345</v>
      </c>
    </row>
    <row r="38" spans="1:11" ht="16.5" customHeight="1" x14ac:dyDescent="0.2">
      <c r="A38" s="539" t="s">
        <v>144</v>
      </c>
      <c r="B38" s="540">
        <v>41.632593806999999</v>
      </c>
      <c r="C38" s="540">
        <v>47.731257880999998</v>
      </c>
      <c r="D38" s="540">
        <v>36.655071212999999</v>
      </c>
      <c r="E38" s="540">
        <v>31.442503271</v>
      </c>
      <c r="F38" s="540">
        <v>48.160485317000003</v>
      </c>
      <c r="G38" s="540">
        <v>156.66367397900001</v>
      </c>
      <c r="H38" s="370">
        <v>39.286832818999997</v>
      </c>
      <c r="I38" s="370">
        <v>97.375865503</v>
      </c>
      <c r="J38" s="370">
        <v>64.985995795999997</v>
      </c>
      <c r="K38" s="370">
        <v>48.831573646000002</v>
      </c>
    </row>
    <row r="39" spans="1:11" ht="16.5" customHeight="1" x14ac:dyDescent="0.2">
      <c r="A39" s="563" t="s">
        <v>145</v>
      </c>
      <c r="B39" s="564">
        <v>10.62813343</v>
      </c>
      <c r="C39" s="564">
        <v>26.659448664999999</v>
      </c>
      <c r="D39" s="564">
        <v>13.352558760999999</v>
      </c>
      <c r="E39" s="564">
        <v>8.0887285799999997</v>
      </c>
      <c r="F39" s="564">
        <v>4.5419294790000002</v>
      </c>
      <c r="G39" s="564">
        <v>68.098819730000002</v>
      </c>
      <c r="H39" s="565">
        <v>14.589112579</v>
      </c>
      <c r="I39" s="565">
        <v>33.370358908</v>
      </c>
      <c r="J39" s="565">
        <v>22.898121836000001</v>
      </c>
      <c r="K39" s="565">
        <v>8.8049391460000006</v>
      </c>
    </row>
    <row r="40" spans="1:11" ht="16.5" customHeight="1" x14ac:dyDescent="0.25">
      <c r="A40" s="552" t="s">
        <v>146</v>
      </c>
      <c r="B40" s="548">
        <v>674.04721809099999</v>
      </c>
      <c r="C40" s="548">
        <v>546.76775706000001</v>
      </c>
      <c r="D40" s="548">
        <v>516.36137538200001</v>
      </c>
      <c r="E40" s="548">
        <v>562.64068126500001</v>
      </c>
      <c r="F40" s="548">
        <v>650.35570378800003</v>
      </c>
      <c r="G40" s="548">
        <v>927.25524164299998</v>
      </c>
      <c r="H40" s="354">
        <v>578.34000461300002</v>
      </c>
      <c r="I40" s="354">
        <v>775.95308205000003</v>
      </c>
      <c r="J40" s="354">
        <v>665.76598588100001</v>
      </c>
      <c r="K40" s="354">
        <v>630.71672431599995</v>
      </c>
    </row>
    <row r="41" spans="1:11" ht="16.5" customHeight="1" x14ac:dyDescent="0.25">
      <c r="A41" s="569" t="s">
        <v>147</v>
      </c>
      <c r="B41" s="570">
        <v>691.18484034400001</v>
      </c>
      <c r="C41" s="570">
        <v>587.58973676899996</v>
      </c>
      <c r="D41" s="570">
        <v>511.59529931899999</v>
      </c>
      <c r="E41" s="570">
        <v>585.86898706800002</v>
      </c>
      <c r="F41" s="570">
        <v>659.93708732799996</v>
      </c>
      <c r="G41" s="570">
        <v>932.91877241999998</v>
      </c>
      <c r="H41" s="571">
        <v>599.452202855</v>
      </c>
      <c r="I41" s="571">
        <v>783.75738773900002</v>
      </c>
      <c r="J41" s="571">
        <v>680.99064074700004</v>
      </c>
      <c r="K41" s="571">
        <v>641.39623013899995</v>
      </c>
    </row>
    <row r="42" spans="1:11" ht="16.5" customHeight="1" x14ac:dyDescent="0.2">
      <c r="A42" s="544" t="s">
        <v>148</v>
      </c>
      <c r="B42" s="545">
        <v>17.137622253</v>
      </c>
      <c r="C42" s="545">
        <v>40.821979708999997</v>
      </c>
      <c r="D42" s="545">
        <v>-4.7660760629999999</v>
      </c>
      <c r="E42" s="545">
        <v>23.228305802000001</v>
      </c>
      <c r="F42" s="545">
        <v>9.5813835399999991</v>
      </c>
      <c r="G42" s="545">
        <v>5.6635307770000001</v>
      </c>
      <c r="H42" s="546">
        <v>21.112198242000002</v>
      </c>
      <c r="I42" s="546">
        <v>7.8043056899999996</v>
      </c>
      <c r="J42" s="546">
        <v>15.224654866</v>
      </c>
      <c r="K42" s="546">
        <v>10.679505823</v>
      </c>
    </row>
    <row r="43" spans="1:11" s="7" customFormat="1" ht="16.5" customHeight="1" x14ac:dyDescent="0.25">
      <c r="A43" s="572" t="s">
        <v>203</v>
      </c>
      <c r="B43" s="567">
        <v>288.07513894700003</v>
      </c>
      <c r="C43" s="567">
        <v>251.86110500500001</v>
      </c>
      <c r="D43" s="567">
        <v>258.156825314</v>
      </c>
      <c r="E43" s="567">
        <v>236.36108321200001</v>
      </c>
      <c r="F43" s="567">
        <v>439.47947425799998</v>
      </c>
      <c r="G43" s="567">
        <v>1064.1036156770001</v>
      </c>
      <c r="H43" s="568">
        <v>257.667113546</v>
      </c>
      <c r="I43" s="568">
        <v>722.79939298700003</v>
      </c>
      <c r="J43" s="568">
        <v>463.44623746299999</v>
      </c>
      <c r="K43" s="568">
        <v>419.170325397</v>
      </c>
    </row>
    <row r="44" spans="1:11" ht="16.5" customHeight="1" x14ac:dyDescent="0.25">
      <c r="A44" s="547" t="s">
        <v>149</v>
      </c>
      <c r="B44" s="540"/>
      <c r="C44" s="540"/>
      <c r="D44" s="540"/>
      <c r="E44" s="540"/>
      <c r="F44" s="540"/>
      <c r="G44" s="540"/>
      <c r="H44" s="554"/>
      <c r="I44" s="554"/>
      <c r="J44" s="554"/>
      <c r="K44" s="554"/>
    </row>
    <row r="45" spans="1:11" ht="16.5" customHeight="1" x14ac:dyDescent="0.25">
      <c r="A45" s="334" t="s">
        <v>394</v>
      </c>
      <c r="B45" s="471">
        <v>480.623163089</v>
      </c>
      <c r="C45" s="471">
        <v>415.15730861200001</v>
      </c>
      <c r="D45" s="471">
        <v>365.71545102499999</v>
      </c>
      <c r="E45" s="471">
        <v>434.28335497299997</v>
      </c>
      <c r="F45" s="471">
        <v>479.08026141800002</v>
      </c>
      <c r="G45" s="471">
        <v>513.05517001299995</v>
      </c>
      <c r="H45" s="472">
        <v>428.393914811</v>
      </c>
      <c r="I45" s="472">
        <v>494.49075823300001</v>
      </c>
      <c r="J45" s="472">
        <v>457.63581251300002</v>
      </c>
      <c r="K45" s="472">
        <v>423.80115094899998</v>
      </c>
    </row>
    <row r="46" spans="1:11" ht="16.5" customHeight="1" x14ac:dyDescent="0.25">
      <c r="A46" s="333" t="s">
        <v>395</v>
      </c>
      <c r="B46" s="470">
        <v>286.16719848999998</v>
      </c>
      <c r="C46" s="470">
        <v>224.798782612</v>
      </c>
      <c r="D46" s="470">
        <v>221.18075801699999</v>
      </c>
      <c r="E46" s="470">
        <v>216.38510793</v>
      </c>
      <c r="F46" s="470">
        <v>201.17820554900001</v>
      </c>
      <c r="G46" s="470">
        <v>301.89459386300001</v>
      </c>
      <c r="H46" s="330">
        <v>237.294447534</v>
      </c>
      <c r="I46" s="330">
        <v>246.861612673</v>
      </c>
      <c r="J46" s="330">
        <v>241.527056079</v>
      </c>
      <c r="K46" s="330">
        <v>240.77993992099999</v>
      </c>
    </row>
    <row r="47" spans="1:11" ht="16.5" customHeight="1" x14ac:dyDescent="0.25">
      <c r="A47" s="334" t="s">
        <v>396</v>
      </c>
      <c r="B47" s="471">
        <v>151.944003804</v>
      </c>
      <c r="C47" s="471">
        <v>79.726334488000006</v>
      </c>
      <c r="D47" s="471">
        <v>34.551212153999998</v>
      </c>
      <c r="E47" s="471">
        <v>81.632585413000001</v>
      </c>
      <c r="F47" s="471">
        <v>54.846959757999997</v>
      </c>
      <c r="G47" s="471">
        <v>114.09544240300001</v>
      </c>
      <c r="H47" s="472">
        <v>90.362485876999997</v>
      </c>
      <c r="I47" s="472">
        <v>81.721161656999996</v>
      </c>
      <c r="J47" s="472">
        <v>86.539478517999996</v>
      </c>
      <c r="K47" s="472">
        <v>85.924201952000004</v>
      </c>
    </row>
    <row r="48" spans="1:11" ht="16.5" customHeight="1" x14ac:dyDescent="0.25">
      <c r="A48" s="333" t="s">
        <v>397</v>
      </c>
      <c r="B48" s="470">
        <v>568.36949736600002</v>
      </c>
      <c r="C48" s="470">
        <v>487.99815400199998</v>
      </c>
      <c r="D48" s="470">
        <v>421.703364916</v>
      </c>
      <c r="E48" s="470">
        <v>511.49223331100001</v>
      </c>
      <c r="F48" s="470">
        <v>563.44245836899995</v>
      </c>
      <c r="G48" s="470">
        <v>660.85914094899999</v>
      </c>
      <c r="H48" s="330">
        <v>503.216526665</v>
      </c>
      <c r="I48" s="330">
        <v>607.62916964299995</v>
      </c>
      <c r="J48" s="330">
        <v>549.40971330800005</v>
      </c>
      <c r="K48" s="330">
        <v>525.50492486300004</v>
      </c>
    </row>
    <row r="49" spans="1:11" ht="16.5" customHeight="1" x14ac:dyDescent="0.25">
      <c r="A49" s="334" t="s">
        <v>510</v>
      </c>
      <c r="B49" s="471">
        <v>142.57386728700001</v>
      </c>
      <c r="C49" s="471">
        <v>91.830433127000006</v>
      </c>
      <c r="D49" s="471">
        <v>110.261841887</v>
      </c>
      <c r="E49" s="471">
        <v>79.350221422000004</v>
      </c>
      <c r="F49" s="471">
        <v>89.340955164999997</v>
      </c>
      <c r="G49" s="471">
        <v>255.48347913500001</v>
      </c>
      <c r="H49" s="472">
        <v>104.488473895</v>
      </c>
      <c r="I49" s="472">
        <v>164.70065272900001</v>
      </c>
      <c r="J49" s="472">
        <v>131.12693774100001</v>
      </c>
      <c r="K49" s="472">
        <v>123.621408477</v>
      </c>
    </row>
    <row r="50" spans="1:11" ht="16.5" customHeight="1" x14ac:dyDescent="0.25">
      <c r="A50" s="536" t="s">
        <v>398</v>
      </c>
      <c r="B50" s="537">
        <v>288.07513894700003</v>
      </c>
      <c r="C50" s="537">
        <v>251.86110500500001</v>
      </c>
      <c r="D50" s="537">
        <v>258.156825314</v>
      </c>
      <c r="E50" s="537">
        <v>236.36108321200001</v>
      </c>
      <c r="F50" s="537">
        <v>439.47947425799998</v>
      </c>
      <c r="G50" s="537">
        <v>1064.1036156770001</v>
      </c>
      <c r="H50" s="538">
        <v>257.667113546</v>
      </c>
      <c r="I50" s="538">
        <v>722.79939298700003</v>
      </c>
      <c r="J50" s="538">
        <v>463.44623746299999</v>
      </c>
      <c r="K50" s="538">
        <v>419.170325397</v>
      </c>
    </row>
    <row r="51" spans="1:11" ht="16.5" customHeight="1" x14ac:dyDescent="0.25">
      <c r="A51" s="563" t="s">
        <v>399</v>
      </c>
      <c r="B51" s="564">
        <v>49.156761881000001</v>
      </c>
      <c r="C51" s="564">
        <v>56.162442274999997</v>
      </c>
      <c r="D51" s="564">
        <v>63.837485305999998</v>
      </c>
      <c r="E51" s="564">
        <v>88.144806536000004</v>
      </c>
      <c r="F51" s="564">
        <v>67.986473426000003</v>
      </c>
      <c r="G51" s="564">
        <v>121.240241724</v>
      </c>
      <c r="H51" s="565">
        <v>65.292880702000005</v>
      </c>
      <c r="I51" s="565">
        <v>92.141564953</v>
      </c>
      <c r="J51" s="565">
        <v>77.171004341</v>
      </c>
      <c r="K51" s="565">
        <v>94.155534029999998</v>
      </c>
    </row>
    <row r="52" spans="1:11" ht="12.75" customHeight="1" x14ac:dyDescent="0.2">
      <c r="A52" s="217" t="s">
        <v>393</v>
      </c>
      <c r="B52" s="12"/>
      <c r="C52" s="12"/>
      <c r="D52" s="12"/>
      <c r="E52" s="12"/>
      <c r="F52" s="12"/>
      <c r="G52" s="12"/>
      <c r="H52" s="192"/>
      <c r="I52" s="192"/>
      <c r="J52" s="192"/>
    </row>
    <row r="53" spans="1:11" ht="15" customHeight="1" x14ac:dyDescent="0.2">
      <c r="A53" s="217" t="s">
        <v>766</v>
      </c>
      <c r="B53" s="12"/>
      <c r="C53" s="12"/>
      <c r="D53" s="12"/>
      <c r="E53" s="12"/>
      <c r="F53" s="12"/>
      <c r="G53" s="12"/>
      <c r="H53" s="192"/>
      <c r="I53" s="192"/>
      <c r="J53" s="192"/>
      <c r="K53" s="24"/>
    </row>
    <row r="54" spans="1:11" s="421" customFormat="1" x14ac:dyDescent="0.2">
      <c r="A54" s="443" t="s">
        <v>736</v>
      </c>
      <c r="B54" s="441"/>
      <c r="D54" s="444"/>
    </row>
    <row r="56" spans="1:11" ht="51" customHeight="1" x14ac:dyDescent="0.2">
      <c r="A56" s="813" t="s">
        <v>579</v>
      </c>
      <c r="B56" s="814"/>
      <c r="C56" s="814"/>
      <c r="D56" s="814"/>
      <c r="E56" s="814"/>
      <c r="F56" s="814"/>
      <c r="G56" s="814"/>
      <c r="H56" s="814"/>
      <c r="I56" s="814"/>
      <c r="J56" s="815"/>
    </row>
    <row r="58" spans="1:11" s="421" customFormat="1" ht="12.75" customHeight="1" x14ac:dyDescent="0.2">
      <c r="A58" s="731" t="s">
        <v>159</v>
      </c>
      <c r="B58" s="732"/>
      <c r="C58" s="732"/>
      <c r="D58" s="733"/>
      <c r="E58" s="733"/>
      <c r="F58" s="733"/>
      <c r="G58" s="733"/>
      <c r="H58" s="733"/>
      <c r="I58" s="733"/>
      <c r="J58" s="733"/>
    </row>
    <row r="59" spans="1:11" s="421" customFormat="1" ht="39" customHeight="1" x14ac:dyDescent="0.2">
      <c r="A59" s="810" t="s">
        <v>160</v>
      </c>
      <c r="B59" s="810"/>
      <c r="C59" s="810"/>
      <c r="D59" s="810"/>
      <c r="E59" s="810"/>
      <c r="F59" s="810"/>
      <c r="G59" s="810"/>
      <c r="H59" s="810"/>
      <c r="I59" s="810"/>
      <c r="J59" s="810"/>
    </row>
    <row r="60" spans="1:11" s="421" customFormat="1" ht="12.75" customHeight="1" x14ac:dyDescent="0.3">
      <c r="A60" s="467"/>
      <c r="B60" s="732"/>
      <c r="C60" s="732"/>
      <c r="D60" s="733"/>
      <c r="E60" s="733"/>
      <c r="F60" s="733"/>
      <c r="G60" s="733"/>
      <c r="H60" s="733"/>
      <c r="I60" s="733"/>
      <c r="J60" s="733"/>
    </row>
    <row r="61" spans="1:11" s="421" customFormat="1" ht="24.75" customHeight="1" x14ac:dyDescent="0.2">
      <c r="A61" s="811" t="s">
        <v>566</v>
      </c>
      <c r="B61" s="811"/>
      <c r="C61" s="811"/>
      <c r="D61" s="811"/>
      <c r="E61" s="811"/>
      <c r="F61" s="811"/>
      <c r="G61" s="811"/>
      <c r="H61" s="811"/>
      <c r="I61" s="811"/>
      <c r="J61" s="811"/>
    </row>
    <row r="62" spans="1:11" s="421" customFormat="1" ht="12.75" customHeight="1" x14ac:dyDescent="0.3">
      <c r="A62" s="467"/>
      <c r="B62" s="732"/>
      <c r="C62" s="732"/>
      <c r="D62" s="733"/>
      <c r="E62" s="733"/>
      <c r="F62" s="733"/>
      <c r="G62" s="733"/>
      <c r="H62" s="733"/>
      <c r="I62" s="733"/>
      <c r="J62" s="733"/>
    </row>
    <row r="63" spans="1:11" ht="26.25" customHeight="1" x14ac:dyDescent="0.2">
      <c r="A63" s="812" t="s">
        <v>567</v>
      </c>
      <c r="B63" s="812"/>
      <c r="C63" s="812"/>
      <c r="D63" s="812"/>
      <c r="E63" s="812"/>
      <c r="F63" s="812"/>
      <c r="G63" s="812"/>
      <c r="H63" s="812"/>
      <c r="I63" s="812"/>
      <c r="J63" s="812"/>
    </row>
    <row r="64" spans="1:11" ht="12.75" customHeight="1" x14ac:dyDescent="0.2">
      <c r="A64" s="734"/>
      <c r="B64" s="728"/>
      <c r="C64" s="728"/>
      <c r="D64" s="728"/>
      <c r="E64" s="728"/>
      <c r="F64" s="728"/>
      <c r="G64" s="47"/>
      <c r="H64" s="47"/>
      <c r="I64" s="47"/>
      <c r="J64" s="47"/>
    </row>
    <row r="65" spans="1:10" ht="12.75" customHeight="1" x14ac:dyDescent="0.2">
      <c r="A65" s="812" t="s">
        <v>568</v>
      </c>
      <c r="B65" s="812"/>
      <c r="C65" s="812"/>
      <c r="D65" s="812"/>
      <c r="E65" s="812"/>
      <c r="F65" s="812"/>
      <c r="G65" s="812"/>
      <c r="H65" s="812"/>
      <c r="I65" s="812"/>
      <c r="J65" s="812"/>
    </row>
    <row r="66" spans="1:10" ht="12.75" customHeight="1" x14ac:dyDescent="0.2">
      <c r="A66" s="729"/>
      <c r="B66" s="729"/>
      <c r="C66" s="729"/>
      <c r="D66" s="729"/>
      <c r="E66" s="729"/>
      <c r="F66" s="729"/>
      <c r="G66" s="47"/>
      <c r="H66" s="47"/>
      <c r="I66" s="47"/>
      <c r="J66" s="47"/>
    </row>
    <row r="67" spans="1:10" ht="24.75" customHeight="1" x14ac:dyDescent="0.2">
      <c r="A67" s="812" t="s">
        <v>569</v>
      </c>
      <c r="B67" s="812"/>
      <c r="C67" s="812"/>
      <c r="D67" s="812"/>
      <c r="E67" s="812"/>
      <c r="F67" s="812"/>
      <c r="G67" s="812"/>
      <c r="H67" s="812"/>
      <c r="I67" s="812"/>
      <c r="J67" s="812"/>
    </row>
    <row r="68" spans="1:10" ht="12.75" customHeight="1" x14ac:dyDescent="0.2">
      <c r="A68" s="728"/>
      <c r="B68" s="728"/>
      <c r="C68" s="728"/>
      <c r="D68" s="728"/>
      <c r="E68" s="728"/>
      <c r="F68" s="728"/>
      <c r="G68" s="47"/>
      <c r="H68" s="47"/>
      <c r="I68" s="47"/>
      <c r="J68" s="47"/>
    </row>
    <row r="69" spans="1:10" ht="21" customHeight="1" x14ac:dyDescent="0.2">
      <c r="A69" s="812" t="s">
        <v>570</v>
      </c>
      <c r="B69" s="812"/>
      <c r="C69" s="812"/>
      <c r="D69" s="812"/>
      <c r="E69" s="812"/>
      <c r="F69" s="812"/>
      <c r="G69" s="812"/>
      <c r="H69" s="812"/>
      <c r="I69" s="812"/>
      <c r="J69" s="812"/>
    </row>
    <row r="70" spans="1:10" ht="12.75" customHeight="1" x14ac:dyDescent="0.2">
      <c r="A70" s="728"/>
      <c r="B70" s="728"/>
      <c r="C70" s="728"/>
      <c r="D70" s="728"/>
      <c r="E70" s="728"/>
      <c r="F70" s="728"/>
      <c r="G70" s="47"/>
      <c r="H70" s="47"/>
      <c r="I70" s="47"/>
      <c r="J70" s="47"/>
    </row>
    <row r="71" spans="1:10" ht="48.75" customHeight="1" x14ac:dyDescent="0.2">
      <c r="A71" s="812" t="s">
        <v>592</v>
      </c>
      <c r="B71" s="812"/>
      <c r="C71" s="812"/>
      <c r="D71" s="812"/>
      <c r="E71" s="812"/>
      <c r="F71" s="812"/>
      <c r="G71" s="812"/>
      <c r="H71" s="812"/>
      <c r="I71" s="812"/>
      <c r="J71" s="812"/>
    </row>
    <row r="72" spans="1:10" ht="12.75" customHeight="1" x14ac:dyDescent="0.2">
      <c r="A72" s="734"/>
      <c r="B72" s="728"/>
      <c r="C72" s="728"/>
      <c r="D72" s="728"/>
      <c r="E72" s="728"/>
      <c r="F72" s="728"/>
      <c r="G72" s="47"/>
      <c r="H72" s="47"/>
      <c r="I72" s="47"/>
      <c r="J72" s="47"/>
    </row>
    <row r="73" spans="1:10" ht="27" customHeight="1" x14ac:dyDescent="0.2">
      <c r="A73" s="812" t="s">
        <v>571</v>
      </c>
      <c r="B73" s="812"/>
      <c r="C73" s="812"/>
      <c r="D73" s="812"/>
      <c r="E73" s="812"/>
      <c r="F73" s="812"/>
      <c r="G73" s="812"/>
      <c r="H73" s="812"/>
      <c r="I73" s="812"/>
      <c r="J73" s="812"/>
    </row>
    <row r="74" spans="1:10" ht="12.75" customHeight="1" x14ac:dyDescent="0.2">
      <c r="A74" s="735"/>
      <c r="B74" s="728"/>
      <c r="C74" s="728"/>
      <c r="D74" s="728"/>
      <c r="E74" s="728"/>
      <c r="F74" s="728"/>
      <c r="G74" s="47"/>
      <c r="H74" s="47"/>
      <c r="I74" s="47"/>
      <c r="J74" s="47"/>
    </row>
    <row r="75" spans="1:10" ht="19.5" customHeight="1" x14ac:dyDescent="0.2">
      <c r="A75" s="812" t="s">
        <v>572</v>
      </c>
      <c r="B75" s="812"/>
      <c r="C75" s="812"/>
      <c r="D75" s="812"/>
      <c r="E75" s="812"/>
      <c r="F75" s="812"/>
      <c r="G75" s="812"/>
      <c r="H75" s="812"/>
      <c r="I75" s="812"/>
      <c r="J75" s="812"/>
    </row>
    <row r="76" spans="1:10" ht="12.75" customHeight="1" x14ac:dyDescent="0.2">
      <c r="A76" s="735"/>
      <c r="B76" s="728"/>
      <c r="C76" s="728"/>
      <c r="D76" s="728"/>
      <c r="E76" s="728"/>
      <c r="F76" s="728"/>
      <c r="G76" s="47"/>
      <c r="H76" s="47"/>
      <c r="I76" s="47"/>
      <c r="J76" s="47"/>
    </row>
    <row r="77" spans="1:10" ht="22.5" customHeight="1" x14ac:dyDescent="0.2">
      <c r="A77" s="812" t="s">
        <v>573</v>
      </c>
      <c r="B77" s="812"/>
      <c r="C77" s="812"/>
      <c r="D77" s="812"/>
      <c r="E77" s="812"/>
      <c r="F77" s="812"/>
      <c r="G77" s="812"/>
      <c r="H77" s="812"/>
      <c r="I77" s="812"/>
      <c r="J77" s="812"/>
    </row>
    <row r="78" spans="1:10" ht="12" customHeight="1" x14ac:dyDescent="0.2">
      <c r="A78" s="729"/>
      <c r="B78" s="729"/>
      <c r="C78" s="729"/>
      <c r="D78" s="729"/>
      <c r="E78" s="729"/>
      <c r="F78" s="729"/>
      <c r="G78" s="47"/>
      <c r="H78" s="47"/>
      <c r="I78" s="47"/>
      <c r="J78" s="47"/>
    </row>
    <row r="79" spans="1:10" ht="39.75" customHeight="1" x14ac:dyDescent="0.2">
      <c r="A79" s="812" t="s">
        <v>574</v>
      </c>
      <c r="B79" s="812"/>
      <c r="C79" s="812"/>
      <c r="D79" s="812"/>
      <c r="E79" s="812"/>
      <c r="F79" s="812"/>
      <c r="G79" s="812"/>
      <c r="H79" s="812"/>
      <c r="I79" s="812"/>
      <c r="J79" s="812"/>
    </row>
    <row r="80" spans="1:10" ht="12.75" customHeight="1" x14ac:dyDescent="0.2">
      <c r="A80" s="735"/>
      <c r="B80" s="728"/>
      <c r="C80" s="728"/>
      <c r="D80" s="728"/>
      <c r="E80" s="728"/>
      <c r="F80" s="728"/>
      <c r="G80" s="47"/>
      <c r="H80" s="47"/>
      <c r="I80" s="47"/>
      <c r="J80" s="47"/>
    </row>
    <row r="81" spans="1:10" ht="33.75" customHeight="1" x14ac:dyDescent="0.2">
      <c r="A81" s="812" t="s">
        <v>575</v>
      </c>
      <c r="B81" s="812"/>
      <c r="C81" s="812"/>
      <c r="D81" s="812"/>
      <c r="E81" s="812"/>
      <c r="F81" s="812"/>
      <c r="G81" s="812"/>
      <c r="H81" s="812"/>
      <c r="I81" s="812"/>
      <c r="J81" s="812"/>
    </row>
    <row r="82" spans="1:10" ht="12.75" customHeight="1" x14ac:dyDescent="0.2">
      <c r="A82" s="735"/>
      <c r="B82" s="728"/>
      <c r="C82" s="728"/>
      <c r="D82" s="728"/>
      <c r="E82" s="728"/>
      <c r="F82" s="728"/>
      <c r="G82" s="47"/>
      <c r="H82" s="47"/>
      <c r="I82" s="47"/>
      <c r="J82" s="47"/>
    </row>
    <row r="83" spans="1:10" ht="21" customHeight="1" x14ac:dyDescent="0.2">
      <c r="A83" s="812" t="s">
        <v>576</v>
      </c>
      <c r="B83" s="812"/>
      <c r="C83" s="812"/>
      <c r="D83" s="812"/>
      <c r="E83" s="812"/>
      <c r="F83" s="812"/>
      <c r="G83" s="812"/>
      <c r="H83" s="812"/>
      <c r="I83" s="812"/>
      <c r="J83" s="812"/>
    </row>
    <row r="84" spans="1:10" s="421" customFormat="1" ht="12.75" customHeight="1" x14ac:dyDescent="0.2">
      <c r="A84" s="736"/>
      <c r="B84" s="732"/>
      <c r="C84" s="732"/>
      <c r="D84" s="733"/>
      <c r="E84" s="733"/>
      <c r="F84" s="733"/>
      <c r="G84" s="733"/>
      <c r="H84" s="733"/>
      <c r="I84" s="733"/>
      <c r="J84" s="733"/>
    </row>
    <row r="85" spans="1:10" s="421" customFormat="1" ht="14.25" customHeight="1" x14ac:dyDescent="0.2">
      <c r="A85" s="809" t="s">
        <v>161</v>
      </c>
      <c r="B85" s="809"/>
      <c r="C85" s="809"/>
      <c r="D85" s="809"/>
      <c r="E85" s="809"/>
      <c r="F85" s="809"/>
      <c r="G85" s="809"/>
      <c r="H85" s="809"/>
      <c r="I85" s="809"/>
      <c r="J85" s="809"/>
    </row>
    <row r="86" spans="1:10" s="421" customFormat="1" ht="12.75" customHeight="1" x14ac:dyDescent="0.2">
      <c r="A86" s="737" t="s">
        <v>162</v>
      </c>
      <c r="B86" s="732"/>
      <c r="C86" s="732"/>
      <c r="D86" s="733"/>
      <c r="E86" s="733"/>
      <c r="F86" s="733"/>
      <c r="G86" s="733"/>
      <c r="H86" s="733"/>
      <c r="I86" s="733"/>
      <c r="J86" s="733"/>
    </row>
  </sheetData>
  <mergeCells count="15">
    <mergeCell ref="A56:J56"/>
    <mergeCell ref="A59:J59"/>
    <mergeCell ref="A61:J61"/>
    <mergeCell ref="A63:J63"/>
    <mergeCell ref="A65:J65"/>
    <mergeCell ref="A67:J67"/>
    <mergeCell ref="A69:J69"/>
    <mergeCell ref="A71:J71"/>
    <mergeCell ref="A73:J73"/>
    <mergeCell ref="A75:J75"/>
    <mergeCell ref="A77:J77"/>
    <mergeCell ref="A79:J79"/>
    <mergeCell ref="A81:J81"/>
    <mergeCell ref="A83:J83"/>
    <mergeCell ref="A85:J85"/>
  </mergeCells>
  <pageMargins left="0.59055118110236227" right="0.59055118110236227" top="0.59055118110236227" bottom="0.59055118110236227" header="0.39370078740157483" footer="0.39370078740157483"/>
  <pageSetup paperSize="9" scale="59" firstPageNumber="33" fitToHeight="2" orientation="landscape" useFirstPageNumber="1" r:id="rId1"/>
  <headerFooter alignWithMargins="0">
    <oddHeader>&amp;R&amp;12Les finances des groupements en 2022</oddHeader>
    <oddFooter>&amp;L&amp;12Direction Générale des Collectivités Locales / DESL&amp;C&amp;12&amp;P&amp;R&amp;12Mise en ligne : janvier 2024</oddFooter>
    <evenHeader>&amp;RLes groupements à ficalité propre en 2019</evenHeader>
    <evenFooter>&amp;LDirection Générale des Collectivités Locales / DESL&amp;C34&amp;RMise en ligne : mai 2021</evenFooter>
    <firstHeader>&amp;RLes groupements à ficalité propre en 2019</firstHeader>
    <firstFooter>&amp;LDirection Générale des Collectivités Locales / DESL&amp;C33&amp;RMise en ligne : mai 2021</firstFooter>
  </headerFooter>
  <rowBreaks count="1" manualBreakCount="1">
    <brk id="54"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3"/>
  <sheetViews>
    <sheetView zoomScaleNormal="100" workbookViewId="0">
      <selection activeCell="L36" sqref="L36"/>
    </sheetView>
  </sheetViews>
  <sheetFormatPr baseColWidth="10" defaultRowHeight="12.75" x14ac:dyDescent="0.2"/>
  <cols>
    <col min="1" max="1" width="66.140625" customWidth="1"/>
    <col min="2" max="7" width="14.7109375" customWidth="1"/>
    <col min="8" max="9" width="15.5703125" customWidth="1"/>
    <col min="10" max="10" width="17.5703125" customWidth="1"/>
  </cols>
  <sheetData>
    <row r="1" spans="1:10" ht="21" x14ac:dyDescent="0.2">
      <c r="A1" s="27" t="s">
        <v>767</v>
      </c>
    </row>
    <row r="2" spans="1:10" ht="13.5" thickBot="1" x14ac:dyDescent="0.25">
      <c r="A2" s="421"/>
      <c r="B2" s="421"/>
      <c r="C2" s="421"/>
      <c r="D2" s="421"/>
      <c r="E2" s="421"/>
      <c r="F2" s="421"/>
      <c r="G2" s="421"/>
      <c r="H2" s="421"/>
      <c r="I2" s="421"/>
      <c r="J2" s="435" t="s">
        <v>64</v>
      </c>
    </row>
    <row r="3" spans="1:10" x14ac:dyDescent="0.2">
      <c r="A3" s="436" t="s">
        <v>734</v>
      </c>
      <c r="B3" s="480" t="s">
        <v>34</v>
      </c>
      <c r="C3" s="480" t="s">
        <v>458</v>
      </c>
      <c r="D3" s="480" t="s">
        <v>460</v>
      </c>
      <c r="E3" s="480" t="s">
        <v>97</v>
      </c>
      <c r="F3" s="480" t="s">
        <v>269</v>
      </c>
      <c r="G3" s="481">
        <v>300000</v>
      </c>
      <c r="H3" s="482" t="s">
        <v>285</v>
      </c>
      <c r="I3" s="482" t="s">
        <v>285</v>
      </c>
      <c r="J3" s="482" t="s">
        <v>61</v>
      </c>
    </row>
    <row r="4" spans="1:10" x14ac:dyDescent="0.2">
      <c r="A4" s="437" t="s">
        <v>153</v>
      </c>
      <c r="B4" s="483" t="s">
        <v>457</v>
      </c>
      <c r="C4" s="483" t="s">
        <v>35</v>
      </c>
      <c r="D4" s="483" t="s">
        <v>35</v>
      </c>
      <c r="E4" s="483" t="s">
        <v>35</v>
      </c>
      <c r="F4" s="483" t="s">
        <v>35</v>
      </c>
      <c r="G4" s="483" t="s">
        <v>36</v>
      </c>
      <c r="H4" s="484" t="s">
        <v>283</v>
      </c>
      <c r="I4" s="484" t="s">
        <v>284</v>
      </c>
      <c r="J4" s="484" t="s">
        <v>106</v>
      </c>
    </row>
    <row r="5" spans="1:10" ht="13.5" thickBot="1" x14ac:dyDescent="0.25">
      <c r="A5" s="438" t="s">
        <v>65</v>
      </c>
      <c r="B5" s="485" t="s">
        <v>36</v>
      </c>
      <c r="C5" s="485" t="s">
        <v>459</v>
      </c>
      <c r="D5" s="485" t="s">
        <v>99</v>
      </c>
      <c r="E5" s="485" t="s">
        <v>100</v>
      </c>
      <c r="F5" s="485" t="s">
        <v>270</v>
      </c>
      <c r="G5" s="485" t="s">
        <v>101</v>
      </c>
      <c r="H5" s="486" t="s">
        <v>100</v>
      </c>
      <c r="I5" s="486" t="s">
        <v>101</v>
      </c>
      <c r="J5" s="486" t="s">
        <v>267</v>
      </c>
    </row>
    <row r="6" spans="1:10" ht="14.25" x14ac:dyDescent="0.2">
      <c r="A6" s="421"/>
      <c r="B6" s="422"/>
      <c r="C6" s="422"/>
      <c r="D6" s="422"/>
      <c r="E6" s="422"/>
      <c r="F6" s="422"/>
      <c r="G6" s="422"/>
      <c r="H6" s="422"/>
      <c r="I6" s="422"/>
      <c r="J6" s="422"/>
    </row>
    <row r="7" spans="1:10" ht="15" x14ac:dyDescent="0.25">
      <c r="A7" s="332" t="s">
        <v>115</v>
      </c>
      <c r="B7" s="468">
        <v>725.61061586999995</v>
      </c>
      <c r="C7" s="468">
        <v>2865.9881265099998</v>
      </c>
      <c r="D7" s="468">
        <v>2231.5864061699999</v>
      </c>
      <c r="E7" s="468">
        <v>3648.8268989399999</v>
      </c>
      <c r="F7" s="468">
        <v>6577.4233746800001</v>
      </c>
      <c r="G7" s="468">
        <v>9023.5924876200006</v>
      </c>
      <c r="H7" s="469">
        <v>9472.0120474899995</v>
      </c>
      <c r="I7" s="469">
        <v>15601.015862300001</v>
      </c>
      <c r="J7" s="469">
        <v>25073.027909789998</v>
      </c>
    </row>
    <row r="8" spans="1:10" ht="14.25" x14ac:dyDescent="0.2">
      <c r="A8" s="333" t="s">
        <v>116</v>
      </c>
      <c r="B8" s="470">
        <v>175.71781217</v>
      </c>
      <c r="C8" s="470">
        <v>783.81622216999995</v>
      </c>
      <c r="D8" s="470">
        <v>587.89742834000003</v>
      </c>
      <c r="E8" s="470">
        <v>1019.45629515</v>
      </c>
      <c r="F8" s="470">
        <v>1647.4511063099999</v>
      </c>
      <c r="G8" s="470">
        <v>2260.51250519</v>
      </c>
      <c r="H8" s="330">
        <v>2566.8877578299998</v>
      </c>
      <c r="I8" s="330">
        <v>3907.9636114999998</v>
      </c>
      <c r="J8" s="330">
        <v>6474.8513693300001</v>
      </c>
    </row>
    <row r="9" spans="1:10" ht="14.25" x14ac:dyDescent="0.2">
      <c r="A9" s="334" t="s">
        <v>117</v>
      </c>
      <c r="B9" s="471">
        <v>310.49029839999997</v>
      </c>
      <c r="C9" s="471">
        <v>1191.3415975200001</v>
      </c>
      <c r="D9" s="471">
        <v>987.37251866999998</v>
      </c>
      <c r="E9" s="471">
        <v>1504.98566114</v>
      </c>
      <c r="F9" s="471">
        <v>2695.38132756</v>
      </c>
      <c r="G9" s="471">
        <v>3042.99929161</v>
      </c>
      <c r="H9" s="472">
        <v>3994.19007573</v>
      </c>
      <c r="I9" s="472">
        <v>5738.3806191699996</v>
      </c>
      <c r="J9" s="472">
        <v>9732.5706948999996</v>
      </c>
    </row>
    <row r="10" spans="1:10" ht="14.25" x14ac:dyDescent="0.2">
      <c r="A10" s="333" t="s">
        <v>118</v>
      </c>
      <c r="B10" s="470">
        <v>8.1621948199999999</v>
      </c>
      <c r="C10" s="470">
        <v>33.453311159999998</v>
      </c>
      <c r="D10" s="470">
        <v>23.85040622</v>
      </c>
      <c r="E10" s="470">
        <v>46.61820591</v>
      </c>
      <c r="F10" s="470">
        <v>136.34700863</v>
      </c>
      <c r="G10" s="470">
        <v>201.13904640000001</v>
      </c>
      <c r="H10" s="330">
        <v>112.08411811000001</v>
      </c>
      <c r="I10" s="330">
        <v>337.48605502999999</v>
      </c>
      <c r="J10" s="330">
        <v>449.57017314000001</v>
      </c>
    </row>
    <row r="11" spans="1:10" ht="14.25" x14ac:dyDescent="0.2">
      <c r="A11" s="334" t="s">
        <v>119</v>
      </c>
      <c r="B11" s="471">
        <v>187.2064824</v>
      </c>
      <c r="C11" s="471">
        <v>698.29265306000002</v>
      </c>
      <c r="D11" s="471">
        <v>513.75228539</v>
      </c>
      <c r="E11" s="471">
        <v>886.36438022000004</v>
      </c>
      <c r="F11" s="471">
        <v>1685.9533211999999</v>
      </c>
      <c r="G11" s="471">
        <v>3200.0831367999999</v>
      </c>
      <c r="H11" s="472">
        <v>2285.6158010700001</v>
      </c>
      <c r="I11" s="472">
        <v>4886.0364579999996</v>
      </c>
      <c r="J11" s="472">
        <v>7171.6522590699997</v>
      </c>
    </row>
    <row r="12" spans="1:10" ht="14.25" x14ac:dyDescent="0.2">
      <c r="A12" s="333" t="s">
        <v>120</v>
      </c>
      <c r="B12" s="470">
        <v>44.033828079999999</v>
      </c>
      <c r="C12" s="470">
        <v>159.08434260000001</v>
      </c>
      <c r="D12" s="470">
        <v>118.71376755</v>
      </c>
      <c r="E12" s="470">
        <v>191.40235652000001</v>
      </c>
      <c r="F12" s="470">
        <v>412.29061098</v>
      </c>
      <c r="G12" s="470">
        <v>318.85850762000001</v>
      </c>
      <c r="H12" s="330">
        <v>513.23429475</v>
      </c>
      <c r="I12" s="330">
        <v>731.14911859999995</v>
      </c>
      <c r="J12" s="330">
        <v>1244.38341335</v>
      </c>
    </row>
    <row r="13" spans="1:10" ht="15" x14ac:dyDescent="0.25">
      <c r="A13" s="335" t="s">
        <v>121</v>
      </c>
      <c r="B13" s="473">
        <v>841.91899587</v>
      </c>
      <c r="C13" s="473">
        <v>3424.7102155900002</v>
      </c>
      <c r="D13" s="473">
        <v>2680.9689678700001</v>
      </c>
      <c r="E13" s="473">
        <v>4490.9429033500001</v>
      </c>
      <c r="F13" s="473">
        <v>8185.3293401299998</v>
      </c>
      <c r="G13" s="473">
        <v>11593.605212029999</v>
      </c>
      <c r="H13" s="474">
        <v>11438.54108268</v>
      </c>
      <c r="I13" s="474">
        <v>19778.934552160001</v>
      </c>
      <c r="J13" s="474">
        <v>31217.475634840001</v>
      </c>
    </row>
    <row r="14" spans="1:10" ht="14.25" x14ac:dyDescent="0.2">
      <c r="A14" s="333" t="s">
        <v>63</v>
      </c>
      <c r="B14" s="470">
        <v>517.89467576000004</v>
      </c>
      <c r="C14" s="470">
        <v>2029.9609735399999</v>
      </c>
      <c r="D14" s="470">
        <v>1546.0960935099999</v>
      </c>
      <c r="E14" s="470">
        <v>2527.17629541</v>
      </c>
      <c r="F14" s="470">
        <v>4707.9319942700004</v>
      </c>
      <c r="G14" s="470">
        <v>6028.2413079600001</v>
      </c>
      <c r="H14" s="330">
        <v>6621.1280382200002</v>
      </c>
      <c r="I14" s="330">
        <v>10736.17330223</v>
      </c>
      <c r="J14" s="330">
        <v>17357.301340450002</v>
      </c>
    </row>
    <row r="15" spans="1:10" ht="14.25" x14ac:dyDescent="0.2">
      <c r="A15" s="334" t="s">
        <v>122</v>
      </c>
      <c r="B15" s="471">
        <v>201.26654446000001</v>
      </c>
      <c r="C15" s="471">
        <v>641.83670121</v>
      </c>
      <c r="D15" s="471">
        <v>433.81889582000002</v>
      </c>
      <c r="E15" s="471">
        <v>641.42635700000005</v>
      </c>
      <c r="F15" s="471">
        <v>1390.4924082299999</v>
      </c>
      <c r="G15" s="471">
        <v>1824.06802453</v>
      </c>
      <c r="H15" s="472">
        <v>1918.3484984900001</v>
      </c>
      <c r="I15" s="472">
        <v>3214.5604327599999</v>
      </c>
      <c r="J15" s="472">
        <v>5132.90893125</v>
      </c>
    </row>
    <row r="16" spans="1:10" ht="14.25" x14ac:dyDescent="0.2">
      <c r="A16" s="539" t="s">
        <v>123</v>
      </c>
      <c r="B16" s="540">
        <v>316.62813130000001</v>
      </c>
      <c r="C16" s="540">
        <v>1388.1242723299999</v>
      </c>
      <c r="D16" s="540">
        <v>1112.2771976900001</v>
      </c>
      <c r="E16" s="540">
        <v>1885.7499384099999</v>
      </c>
      <c r="F16" s="540">
        <v>3317.43958604</v>
      </c>
      <c r="G16" s="540">
        <v>4204.1732834300001</v>
      </c>
      <c r="H16" s="370">
        <v>4702.7795397299997</v>
      </c>
      <c r="I16" s="370">
        <v>7521.6128694700001</v>
      </c>
      <c r="J16" s="370">
        <v>12224.3924092</v>
      </c>
    </row>
    <row r="17" spans="1:10" ht="14.25" x14ac:dyDescent="0.2">
      <c r="A17" s="541" t="s">
        <v>124</v>
      </c>
      <c r="B17" s="542">
        <v>137.42421010999999</v>
      </c>
      <c r="C17" s="542">
        <v>687.11225351999997</v>
      </c>
      <c r="D17" s="542">
        <v>567.15133042000002</v>
      </c>
      <c r="E17" s="542">
        <v>1022.40339928</v>
      </c>
      <c r="F17" s="542">
        <v>2146.9308715100001</v>
      </c>
      <c r="G17" s="542">
        <v>3944.0146570500001</v>
      </c>
      <c r="H17" s="543">
        <v>2414.0911933299999</v>
      </c>
      <c r="I17" s="543">
        <v>6090.9455285599997</v>
      </c>
      <c r="J17" s="543">
        <v>8505.0367218899992</v>
      </c>
    </row>
    <row r="18" spans="1:10" ht="14.25" x14ac:dyDescent="0.2">
      <c r="A18" s="539" t="s">
        <v>125</v>
      </c>
      <c r="B18" s="540">
        <v>83.08955899</v>
      </c>
      <c r="C18" s="540">
        <v>351.41668278999998</v>
      </c>
      <c r="D18" s="540">
        <v>325.30551756</v>
      </c>
      <c r="E18" s="540">
        <v>634.74115844999994</v>
      </c>
      <c r="F18" s="540">
        <v>1396.44658755</v>
      </c>
      <c r="G18" s="540">
        <v>2987.0100879900001</v>
      </c>
      <c r="H18" s="370">
        <v>1394.55291779</v>
      </c>
      <c r="I18" s="370">
        <v>4383.4566755400001</v>
      </c>
      <c r="J18" s="370">
        <v>5778.0095933299999</v>
      </c>
    </row>
    <row r="19" spans="1:10" ht="14.25" x14ac:dyDescent="0.2">
      <c r="A19" s="560" t="s">
        <v>126</v>
      </c>
      <c r="B19" s="561">
        <v>4.8199839100000004</v>
      </c>
      <c r="C19" s="561">
        <v>11.4232771</v>
      </c>
      <c r="D19" s="561">
        <v>8.4998212199999994</v>
      </c>
      <c r="E19" s="561">
        <v>11.921960049999999</v>
      </c>
      <c r="F19" s="561">
        <v>19.7233254</v>
      </c>
      <c r="G19" s="561">
        <v>42.687911329999999</v>
      </c>
      <c r="H19" s="562">
        <v>36.665042280000002</v>
      </c>
      <c r="I19" s="562">
        <v>62.411236729999999</v>
      </c>
      <c r="J19" s="562">
        <v>99.076279009999993</v>
      </c>
    </row>
    <row r="20" spans="1:10" ht="14.25" x14ac:dyDescent="0.2">
      <c r="A20" s="676" t="s">
        <v>469</v>
      </c>
      <c r="B20" s="540">
        <v>49.514667209999999</v>
      </c>
      <c r="C20" s="540">
        <v>324.27229362999998</v>
      </c>
      <c r="D20" s="540">
        <v>233.34599163999999</v>
      </c>
      <c r="E20" s="540">
        <v>375.74028077999998</v>
      </c>
      <c r="F20" s="540">
        <v>730.76095855999995</v>
      </c>
      <c r="G20" s="540">
        <v>914.31665772999997</v>
      </c>
      <c r="H20" s="370">
        <v>982.87323326000001</v>
      </c>
      <c r="I20" s="370">
        <v>1645.0776162899999</v>
      </c>
      <c r="J20" s="370">
        <v>2627.9508495499999</v>
      </c>
    </row>
    <row r="21" spans="1:10" ht="14.25" x14ac:dyDescent="0.2">
      <c r="A21" s="560" t="s">
        <v>127</v>
      </c>
      <c r="B21" s="561">
        <v>65.905876140000004</v>
      </c>
      <c r="C21" s="561">
        <v>278.56745612999998</v>
      </c>
      <c r="D21" s="561">
        <v>203.20210738</v>
      </c>
      <c r="E21" s="561">
        <v>324.25702705999998</v>
      </c>
      <c r="F21" s="561">
        <v>310.82004819999997</v>
      </c>
      <c r="G21" s="561">
        <v>225.05251842999999</v>
      </c>
      <c r="H21" s="562">
        <v>871.93246670999997</v>
      </c>
      <c r="I21" s="562">
        <v>535.87256663000005</v>
      </c>
      <c r="J21" s="562">
        <v>1407.8050333399999</v>
      </c>
    </row>
    <row r="22" spans="1:10" ht="14.25" x14ac:dyDescent="0.2">
      <c r="A22" s="539" t="s">
        <v>128</v>
      </c>
      <c r="B22" s="540">
        <v>96.69614412</v>
      </c>
      <c r="C22" s="540">
        <v>341.49935627000002</v>
      </c>
      <c r="D22" s="540">
        <v>303.10692663999998</v>
      </c>
      <c r="E22" s="540">
        <v>434.99133128</v>
      </c>
      <c r="F22" s="540">
        <v>826.83305427000005</v>
      </c>
      <c r="G22" s="540">
        <v>989.13483583000004</v>
      </c>
      <c r="H22" s="370">
        <v>1176.2937583099999</v>
      </c>
      <c r="I22" s="370">
        <v>1815.9678901</v>
      </c>
      <c r="J22" s="370">
        <v>2992.2616484099999</v>
      </c>
    </row>
    <row r="23" spans="1:10" ht="14.25" x14ac:dyDescent="0.2">
      <c r="A23" s="563" t="s">
        <v>129</v>
      </c>
      <c r="B23" s="564">
        <v>23.998089740000001</v>
      </c>
      <c r="C23" s="564">
        <v>87.570176129999993</v>
      </c>
      <c r="D23" s="564">
        <v>61.412509919999998</v>
      </c>
      <c r="E23" s="564">
        <v>182.11485031999999</v>
      </c>
      <c r="F23" s="564">
        <v>192.81337188000001</v>
      </c>
      <c r="G23" s="564">
        <v>407.16189276</v>
      </c>
      <c r="H23" s="565">
        <v>355.09562611000001</v>
      </c>
      <c r="I23" s="565">
        <v>599.97526463999998</v>
      </c>
      <c r="J23" s="565">
        <v>955.07089074999999</v>
      </c>
    </row>
    <row r="24" spans="1:10" ht="15" x14ac:dyDescent="0.25">
      <c r="A24" s="547" t="s">
        <v>130</v>
      </c>
      <c r="B24" s="548">
        <v>116.30838</v>
      </c>
      <c r="C24" s="548">
        <v>558.72208908000005</v>
      </c>
      <c r="D24" s="548">
        <v>449.3825617</v>
      </c>
      <c r="E24" s="548">
        <v>842.11600440999996</v>
      </c>
      <c r="F24" s="548">
        <v>1607.9059654499999</v>
      </c>
      <c r="G24" s="548">
        <v>2570.0127244099999</v>
      </c>
      <c r="H24" s="354">
        <v>1966.5290351900001</v>
      </c>
      <c r="I24" s="354">
        <v>4177.9186898600001</v>
      </c>
      <c r="J24" s="354">
        <v>6144.4477250500004</v>
      </c>
    </row>
    <row r="25" spans="1:10" ht="15" x14ac:dyDescent="0.25">
      <c r="A25" s="566" t="s">
        <v>131</v>
      </c>
      <c r="B25" s="567">
        <v>65.589695579999997</v>
      </c>
      <c r="C25" s="567">
        <v>399.62581908999999</v>
      </c>
      <c r="D25" s="567">
        <v>324.23479994000002</v>
      </c>
      <c r="E25" s="567">
        <v>619.51598349999995</v>
      </c>
      <c r="F25" s="567">
        <v>928.71531547999996</v>
      </c>
      <c r="G25" s="567">
        <v>1431.08348232</v>
      </c>
      <c r="H25" s="568">
        <v>1408.96629811</v>
      </c>
      <c r="I25" s="568">
        <v>2359.7987978000001</v>
      </c>
      <c r="J25" s="568">
        <v>3768.7650959100001</v>
      </c>
    </row>
    <row r="26" spans="1:10" ht="15" x14ac:dyDescent="0.25">
      <c r="A26" s="547" t="s">
        <v>132</v>
      </c>
      <c r="B26" s="548">
        <v>249.98467425000001</v>
      </c>
      <c r="C26" s="548">
        <v>827.33398590000002</v>
      </c>
      <c r="D26" s="548">
        <v>632.96884304000002</v>
      </c>
      <c r="E26" s="548">
        <v>1191.0812547099999</v>
      </c>
      <c r="F26" s="548">
        <v>2680.7256059699998</v>
      </c>
      <c r="G26" s="548">
        <v>4381.5203370400004</v>
      </c>
      <c r="H26" s="354">
        <v>2901.3687579000002</v>
      </c>
      <c r="I26" s="354">
        <v>7062.2459430099998</v>
      </c>
      <c r="J26" s="354">
        <v>9963.6147009100005</v>
      </c>
    </row>
    <row r="27" spans="1:10" ht="14.25" x14ac:dyDescent="0.2">
      <c r="A27" s="560" t="s">
        <v>133</v>
      </c>
      <c r="B27" s="561">
        <v>213.55732268</v>
      </c>
      <c r="C27" s="561">
        <v>666.37338769999997</v>
      </c>
      <c r="D27" s="561">
        <v>501.02467453999998</v>
      </c>
      <c r="E27" s="561">
        <v>808.33767537999995</v>
      </c>
      <c r="F27" s="561">
        <v>1786.4988870499999</v>
      </c>
      <c r="G27" s="561">
        <v>3041.0232023600001</v>
      </c>
      <c r="H27" s="562">
        <v>2189.2930603</v>
      </c>
      <c r="I27" s="562">
        <v>4827.5220894100003</v>
      </c>
      <c r="J27" s="562">
        <v>7016.8151497099998</v>
      </c>
    </row>
    <row r="28" spans="1:10" ht="14.25" x14ac:dyDescent="0.2">
      <c r="A28" s="539" t="s">
        <v>134</v>
      </c>
      <c r="B28" s="540">
        <v>18.829671980000001</v>
      </c>
      <c r="C28" s="540">
        <v>104.03141252</v>
      </c>
      <c r="D28" s="540">
        <v>98.288189630000005</v>
      </c>
      <c r="E28" s="540">
        <v>221.74788346</v>
      </c>
      <c r="F28" s="540">
        <v>588.43618034999997</v>
      </c>
      <c r="G28" s="540">
        <v>957.31810181000003</v>
      </c>
      <c r="H28" s="370">
        <v>442.89715759000001</v>
      </c>
      <c r="I28" s="370">
        <v>1545.75428216</v>
      </c>
      <c r="J28" s="370">
        <v>1988.65143975</v>
      </c>
    </row>
    <row r="29" spans="1:10" ht="14.25" x14ac:dyDescent="0.2">
      <c r="A29" s="560" t="s">
        <v>135</v>
      </c>
      <c r="B29" s="561">
        <v>17.597679589999998</v>
      </c>
      <c r="C29" s="561">
        <v>56.929185680000003</v>
      </c>
      <c r="D29" s="561">
        <v>33.655978869999998</v>
      </c>
      <c r="E29" s="561">
        <v>160.99569586999999</v>
      </c>
      <c r="F29" s="561">
        <v>305.79053857000002</v>
      </c>
      <c r="G29" s="561">
        <v>383.17903287000001</v>
      </c>
      <c r="H29" s="562">
        <v>269.17854001000001</v>
      </c>
      <c r="I29" s="562">
        <v>688.96957143999998</v>
      </c>
      <c r="J29" s="562">
        <v>958.14811144999999</v>
      </c>
    </row>
    <row r="30" spans="1:10" ht="15" x14ac:dyDescent="0.25">
      <c r="A30" s="547" t="s">
        <v>136</v>
      </c>
      <c r="B30" s="548">
        <v>134.45971373</v>
      </c>
      <c r="C30" s="548">
        <v>388.15341984999998</v>
      </c>
      <c r="D30" s="548">
        <v>267.98069896999999</v>
      </c>
      <c r="E30" s="548">
        <v>475.68801114000001</v>
      </c>
      <c r="F30" s="548">
        <v>1085.9029295</v>
      </c>
      <c r="G30" s="548">
        <v>1662.01327223</v>
      </c>
      <c r="H30" s="354">
        <v>1266.28184369</v>
      </c>
      <c r="I30" s="354">
        <v>2747.91620173</v>
      </c>
      <c r="J30" s="354">
        <v>4014.1980454200002</v>
      </c>
    </row>
    <row r="31" spans="1:10" ht="14.25" x14ac:dyDescent="0.2">
      <c r="A31" s="560" t="s">
        <v>137</v>
      </c>
      <c r="B31" s="561">
        <v>30.671828980000001</v>
      </c>
      <c r="C31" s="561">
        <v>92.312282120000006</v>
      </c>
      <c r="D31" s="561">
        <v>68.077538239999996</v>
      </c>
      <c r="E31" s="561">
        <v>109.17783174</v>
      </c>
      <c r="F31" s="561">
        <v>226.22444096999999</v>
      </c>
      <c r="G31" s="561">
        <v>358.68406549000002</v>
      </c>
      <c r="H31" s="562">
        <v>300.23948108000002</v>
      </c>
      <c r="I31" s="562">
        <v>584.90850646000001</v>
      </c>
      <c r="J31" s="562">
        <v>885.14798754000003</v>
      </c>
    </row>
    <row r="32" spans="1:10" ht="14.25" x14ac:dyDescent="0.2">
      <c r="A32" s="539" t="s">
        <v>138</v>
      </c>
      <c r="B32" s="540">
        <v>85.114942009999993</v>
      </c>
      <c r="C32" s="540">
        <v>215.17202564999999</v>
      </c>
      <c r="D32" s="540">
        <v>144.09596427</v>
      </c>
      <c r="E32" s="540">
        <v>221.35108187</v>
      </c>
      <c r="F32" s="540">
        <v>580.67506389000005</v>
      </c>
      <c r="G32" s="540">
        <v>950.91926396999997</v>
      </c>
      <c r="H32" s="370">
        <v>665.73401379999996</v>
      </c>
      <c r="I32" s="370">
        <v>1531.59432786</v>
      </c>
      <c r="J32" s="370">
        <v>2197.3283416600002</v>
      </c>
    </row>
    <row r="33" spans="1:10" ht="14.25" x14ac:dyDescent="0.2">
      <c r="A33" s="563" t="s">
        <v>139</v>
      </c>
      <c r="B33" s="564">
        <v>18.67294274</v>
      </c>
      <c r="C33" s="564">
        <v>80.669112080000005</v>
      </c>
      <c r="D33" s="564">
        <v>55.80719646</v>
      </c>
      <c r="E33" s="564">
        <v>145.15909753</v>
      </c>
      <c r="F33" s="564">
        <v>279.00342463999999</v>
      </c>
      <c r="G33" s="564">
        <v>352.40994276999999</v>
      </c>
      <c r="H33" s="565">
        <v>300.30834880999998</v>
      </c>
      <c r="I33" s="565">
        <v>631.41336740999998</v>
      </c>
      <c r="J33" s="565">
        <v>931.72171621999996</v>
      </c>
    </row>
    <row r="34" spans="1:10" ht="15" x14ac:dyDescent="0.25">
      <c r="A34" s="552" t="s">
        <v>140</v>
      </c>
      <c r="B34" s="548">
        <v>975.59529011999996</v>
      </c>
      <c r="C34" s="548">
        <v>3693.32211241</v>
      </c>
      <c r="D34" s="548">
        <v>2864.5552492100001</v>
      </c>
      <c r="E34" s="548">
        <v>4839.9081536499998</v>
      </c>
      <c r="F34" s="548">
        <v>9258.1489806499994</v>
      </c>
      <c r="G34" s="548">
        <v>13405.11282466</v>
      </c>
      <c r="H34" s="354">
        <v>12373.380805389999</v>
      </c>
      <c r="I34" s="354">
        <v>22663.261805310001</v>
      </c>
      <c r="J34" s="354">
        <v>35036.642610700001</v>
      </c>
    </row>
    <row r="35" spans="1:10" ht="15" x14ac:dyDescent="0.25">
      <c r="A35" s="569" t="s">
        <v>141</v>
      </c>
      <c r="B35" s="570">
        <v>976.37870959999998</v>
      </c>
      <c r="C35" s="570">
        <v>3812.8636354400001</v>
      </c>
      <c r="D35" s="570">
        <v>2948.9496668400002</v>
      </c>
      <c r="E35" s="570">
        <v>4966.6309144899997</v>
      </c>
      <c r="F35" s="570">
        <v>9271.2322696299998</v>
      </c>
      <c r="G35" s="570">
        <v>13255.61848426</v>
      </c>
      <c r="H35" s="571">
        <v>12704.82292637</v>
      </c>
      <c r="I35" s="571">
        <v>22526.850753890001</v>
      </c>
      <c r="J35" s="571">
        <v>35231.673680259999</v>
      </c>
    </row>
    <row r="36" spans="1:10" ht="15" x14ac:dyDescent="0.25">
      <c r="A36" s="549" t="s">
        <v>142</v>
      </c>
      <c r="B36" s="550">
        <v>0.78341947999999995</v>
      </c>
      <c r="C36" s="550">
        <v>119.54152302999999</v>
      </c>
      <c r="D36" s="550">
        <v>84.394417630000007</v>
      </c>
      <c r="E36" s="550">
        <v>126.72276084000001</v>
      </c>
      <c r="F36" s="550">
        <v>13.083288980000001</v>
      </c>
      <c r="G36" s="550">
        <v>-149.4943404</v>
      </c>
      <c r="H36" s="551">
        <v>331.44212098000003</v>
      </c>
      <c r="I36" s="551">
        <v>-136.41105142000001</v>
      </c>
      <c r="J36" s="551">
        <v>195.03106955999999</v>
      </c>
    </row>
    <row r="37" spans="1:10" ht="14.25" x14ac:dyDescent="0.2">
      <c r="A37" s="560" t="s">
        <v>143</v>
      </c>
      <c r="B37" s="561">
        <v>50.718684420000002</v>
      </c>
      <c r="C37" s="561">
        <v>159.09626999</v>
      </c>
      <c r="D37" s="561">
        <v>125.14776175999999</v>
      </c>
      <c r="E37" s="561">
        <v>222.60002091000001</v>
      </c>
      <c r="F37" s="561">
        <v>679.19064996999998</v>
      </c>
      <c r="G37" s="561">
        <v>1138.9292420899999</v>
      </c>
      <c r="H37" s="562">
        <v>557.56273708000003</v>
      </c>
      <c r="I37" s="562">
        <v>1818.11989206</v>
      </c>
      <c r="J37" s="562">
        <v>2375.6826291399998</v>
      </c>
    </row>
    <row r="38" spans="1:10" ht="14.25" x14ac:dyDescent="0.2">
      <c r="A38" s="539" t="s">
        <v>144</v>
      </c>
      <c r="B38" s="540">
        <v>58.182427029999999</v>
      </c>
      <c r="C38" s="540">
        <v>183.28495047000001</v>
      </c>
      <c r="D38" s="540">
        <v>144.22066681999999</v>
      </c>
      <c r="E38" s="540">
        <v>244.77776657000001</v>
      </c>
      <c r="F38" s="540">
        <v>755.06492037999999</v>
      </c>
      <c r="G38" s="540">
        <v>1394.2752679499999</v>
      </c>
      <c r="H38" s="370">
        <v>630.46581088999994</v>
      </c>
      <c r="I38" s="370">
        <v>2149.3401883299998</v>
      </c>
      <c r="J38" s="370">
        <v>2779.8059992200001</v>
      </c>
    </row>
    <row r="39" spans="1:10" ht="14.25" x14ac:dyDescent="0.2">
      <c r="A39" s="563" t="s">
        <v>145</v>
      </c>
      <c r="B39" s="564">
        <v>7.4637426099999997</v>
      </c>
      <c r="C39" s="564">
        <v>24.188680479999999</v>
      </c>
      <c r="D39" s="564">
        <v>19.07290506</v>
      </c>
      <c r="E39" s="564">
        <v>22.177745659999999</v>
      </c>
      <c r="F39" s="564">
        <v>75.874270409999994</v>
      </c>
      <c r="G39" s="564">
        <v>255.34602586</v>
      </c>
      <c r="H39" s="565">
        <v>72.903073809999995</v>
      </c>
      <c r="I39" s="565">
        <v>331.22029627000001</v>
      </c>
      <c r="J39" s="565">
        <v>404.12337007999997</v>
      </c>
    </row>
    <row r="40" spans="1:10" ht="15" x14ac:dyDescent="0.25">
      <c r="A40" s="552" t="s">
        <v>146</v>
      </c>
      <c r="B40" s="548">
        <v>1026.3139745399999</v>
      </c>
      <c r="C40" s="548">
        <v>3852.4183824000002</v>
      </c>
      <c r="D40" s="548">
        <v>2989.7030109699999</v>
      </c>
      <c r="E40" s="548">
        <v>5062.50817456</v>
      </c>
      <c r="F40" s="548">
        <v>9937.3396306199993</v>
      </c>
      <c r="G40" s="548">
        <v>14544.04206675</v>
      </c>
      <c r="H40" s="354">
        <v>12930.94354247</v>
      </c>
      <c r="I40" s="354">
        <v>24481.381697370001</v>
      </c>
      <c r="J40" s="354">
        <v>37412.32523984</v>
      </c>
    </row>
    <row r="41" spans="1:10" ht="15" x14ac:dyDescent="0.25">
      <c r="A41" s="569" t="s">
        <v>147</v>
      </c>
      <c r="B41" s="570">
        <v>1034.56113663</v>
      </c>
      <c r="C41" s="570">
        <v>3996.1485859099998</v>
      </c>
      <c r="D41" s="570">
        <v>3093.1703336599999</v>
      </c>
      <c r="E41" s="570">
        <v>5211.4086810600002</v>
      </c>
      <c r="F41" s="570">
        <v>10026.29719001</v>
      </c>
      <c r="G41" s="570">
        <v>14649.89375221</v>
      </c>
      <c r="H41" s="571">
        <v>13335.28873726</v>
      </c>
      <c r="I41" s="571">
        <v>24676.190942220001</v>
      </c>
      <c r="J41" s="571">
        <v>38011.479679479999</v>
      </c>
    </row>
    <row r="42" spans="1:10" ht="14.25" x14ac:dyDescent="0.2">
      <c r="A42" s="544" t="s">
        <v>148</v>
      </c>
      <c r="B42" s="545">
        <v>8.2471620899999998</v>
      </c>
      <c r="C42" s="545">
        <v>143.73020351</v>
      </c>
      <c r="D42" s="545">
        <v>103.46732269</v>
      </c>
      <c r="E42" s="545">
        <v>148.90050650000001</v>
      </c>
      <c r="F42" s="545">
        <v>88.95755939</v>
      </c>
      <c r="G42" s="545">
        <v>105.85168546</v>
      </c>
      <c r="H42" s="546">
        <v>404.34519478999999</v>
      </c>
      <c r="I42" s="546">
        <v>194.80924485</v>
      </c>
      <c r="J42" s="546">
        <v>599.15443963999996</v>
      </c>
    </row>
    <row r="43" spans="1:10" s="7" customFormat="1" ht="15" x14ac:dyDescent="0.25">
      <c r="A43" s="572" t="s">
        <v>253</v>
      </c>
      <c r="B43" s="567">
        <v>422.82943166000001</v>
      </c>
      <c r="C43" s="567">
        <v>1720.90885542</v>
      </c>
      <c r="D43" s="567">
        <v>1258.3158932199999</v>
      </c>
      <c r="E43" s="567">
        <v>2462.7695465299998</v>
      </c>
      <c r="F43" s="567">
        <v>7062.5813488699996</v>
      </c>
      <c r="G43" s="567">
        <v>11754.33959148</v>
      </c>
      <c r="H43" s="568">
        <v>5864.8237268299999</v>
      </c>
      <c r="I43" s="568">
        <v>18816.920940349999</v>
      </c>
      <c r="J43" s="568">
        <v>24681.744667179999</v>
      </c>
    </row>
    <row r="44" spans="1:10" ht="14.25" x14ac:dyDescent="0.2">
      <c r="A44" s="553" t="s">
        <v>149</v>
      </c>
      <c r="B44" s="540"/>
      <c r="C44" s="540"/>
      <c r="D44" s="540"/>
      <c r="E44" s="540"/>
      <c r="F44" s="540"/>
      <c r="G44" s="540"/>
      <c r="H44" s="554"/>
      <c r="I44" s="554"/>
      <c r="J44" s="554"/>
    </row>
    <row r="45" spans="1:10" ht="14.25" x14ac:dyDescent="0.2">
      <c r="A45" s="573" t="s">
        <v>150</v>
      </c>
      <c r="B45" s="574">
        <v>0.13814675800000001</v>
      </c>
      <c r="C45" s="574">
        <v>0.16314434</v>
      </c>
      <c r="D45" s="574">
        <v>0.167619457</v>
      </c>
      <c r="E45" s="574">
        <v>0.187514298</v>
      </c>
      <c r="F45" s="574">
        <v>0.19643754099999999</v>
      </c>
      <c r="G45" s="574">
        <v>0.221675025</v>
      </c>
      <c r="H45" s="575">
        <v>0.17192131599999999</v>
      </c>
      <c r="I45" s="575">
        <v>0.21123072500000001</v>
      </c>
      <c r="J45" s="575">
        <v>0.19682718099999999</v>
      </c>
    </row>
    <row r="46" spans="1:10" ht="14.25" x14ac:dyDescent="0.2">
      <c r="A46" s="555" t="s">
        <v>151</v>
      </c>
      <c r="B46" s="556">
        <v>7.7904995000000005E-2</v>
      </c>
      <c r="C46" s="556">
        <v>0.116688944</v>
      </c>
      <c r="D46" s="556">
        <v>0.120939408</v>
      </c>
      <c r="E46" s="556">
        <v>0.137947865</v>
      </c>
      <c r="F46" s="556">
        <v>0.113460959</v>
      </c>
      <c r="G46" s="556">
        <v>0.12343731400000001</v>
      </c>
      <c r="H46" s="557">
        <v>0.123177098</v>
      </c>
      <c r="I46" s="557">
        <v>0.11930869099999999</v>
      </c>
      <c r="J46" s="557">
        <v>0.120726132</v>
      </c>
    </row>
    <row r="47" spans="1:10" ht="14.25" x14ac:dyDescent="0.2">
      <c r="A47" s="573" t="s">
        <v>152</v>
      </c>
      <c r="B47" s="574">
        <v>0.50222103799999995</v>
      </c>
      <c r="C47" s="574">
        <v>0.50249765599999996</v>
      </c>
      <c r="D47" s="574">
        <v>0.46935115900000002</v>
      </c>
      <c r="E47" s="574">
        <v>0.54838585100000004</v>
      </c>
      <c r="F47" s="574">
        <v>0.86283410900000002</v>
      </c>
      <c r="G47" s="574">
        <v>1.013864055</v>
      </c>
      <c r="H47" s="575">
        <v>0.51272480300000001</v>
      </c>
      <c r="I47" s="575">
        <v>0.951361707</v>
      </c>
      <c r="J47" s="575">
        <v>0.79063870999999997</v>
      </c>
    </row>
    <row r="48" spans="1:10" ht="14.25" x14ac:dyDescent="0.2">
      <c r="A48" s="531" t="s">
        <v>534</v>
      </c>
      <c r="B48" s="558">
        <v>3.6354167400000001</v>
      </c>
      <c r="C48" s="558">
        <v>3.0800802209999998</v>
      </c>
      <c r="D48" s="558">
        <v>2.8000995149999999</v>
      </c>
      <c r="E48" s="558">
        <v>2.924501534</v>
      </c>
      <c r="F48" s="558">
        <v>4.3924094450000002</v>
      </c>
      <c r="G48" s="558">
        <v>4.5736503480000001</v>
      </c>
      <c r="H48" s="559">
        <v>2.9823224690000001</v>
      </c>
      <c r="I48" s="559">
        <v>4.5038983129999997</v>
      </c>
      <c r="J48" s="559">
        <v>4.0169183259999999</v>
      </c>
    </row>
    <row r="49" spans="1:10" ht="14.25" x14ac:dyDescent="0.2">
      <c r="A49" s="576" t="s">
        <v>277</v>
      </c>
      <c r="B49" s="577">
        <v>0.42790208899999999</v>
      </c>
      <c r="C49" s="577">
        <v>0.41568266999999998</v>
      </c>
      <c r="D49" s="577">
        <v>0.442453188</v>
      </c>
      <c r="E49" s="577">
        <v>0.412457401</v>
      </c>
      <c r="F49" s="577">
        <v>0.40979288899999999</v>
      </c>
      <c r="G49" s="577">
        <v>0.33722702999999998</v>
      </c>
      <c r="H49" s="578">
        <v>0.421683382</v>
      </c>
      <c r="I49" s="578">
        <v>0.367820959</v>
      </c>
      <c r="J49" s="578">
        <v>0.38816894099999999</v>
      </c>
    </row>
    <row r="50" spans="1:10" ht="14.25" x14ac:dyDescent="0.2">
      <c r="A50" s="531" t="s">
        <v>278</v>
      </c>
      <c r="B50" s="349">
        <v>0.91862407199999996</v>
      </c>
      <c r="C50" s="349">
        <v>0.88210594799999997</v>
      </c>
      <c r="D50" s="349">
        <v>0.878138682</v>
      </c>
      <c r="E50" s="349">
        <v>0.86118507099999997</v>
      </c>
      <c r="F50" s="349">
        <v>0.88541818900000002</v>
      </c>
      <c r="G50" s="349">
        <v>0.87646948300000005</v>
      </c>
      <c r="H50" s="350">
        <v>0.87565011800000003</v>
      </c>
      <c r="I50" s="350">
        <v>0.88017282200000002</v>
      </c>
      <c r="J50" s="350">
        <v>0.87851563700000002</v>
      </c>
    </row>
    <row r="51" spans="1:10" ht="14.25" x14ac:dyDescent="0.2">
      <c r="A51" s="579" t="s">
        <v>508</v>
      </c>
      <c r="B51" s="580">
        <v>0.267923409</v>
      </c>
      <c r="C51" s="580">
        <v>0.20207929699999999</v>
      </c>
      <c r="D51" s="580">
        <v>0.19176987600000001</v>
      </c>
      <c r="E51" s="580">
        <v>0.18842689200000001</v>
      </c>
      <c r="F51" s="580">
        <v>0.23286981500000001</v>
      </c>
      <c r="G51" s="580">
        <v>0.271119793</v>
      </c>
      <c r="H51" s="581">
        <v>0.199149203</v>
      </c>
      <c r="I51" s="581">
        <v>0.255290393</v>
      </c>
      <c r="J51" s="581">
        <v>0.234719437</v>
      </c>
    </row>
    <row r="52" spans="1:10" ht="12.75" customHeight="1" x14ac:dyDescent="0.2">
      <c r="A52" s="217" t="s">
        <v>393</v>
      </c>
      <c r="B52" s="12"/>
      <c r="C52" s="12"/>
      <c r="D52" s="12"/>
      <c r="E52" s="12"/>
      <c r="F52" s="12"/>
      <c r="G52" s="12"/>
      <c r="H52" s="192"/>
      <c r="I52" s="192"/>
      <c r="J52" s="192"/>
    </row>
    <row r="53" spans="1:10" x14ac:dyDescent="0.2">
      <c r="A53" s="240" t="s">
        <v>771</v>
      </c>
      <c r="B53" s="3"/>
      <c r="D53" s="163"/>
      <c r="G53" s="163"/>
      <c r="H53" s="192"/>
      <c r="I53" s="192"/>
      <c r="J53" s="192"/>
    </row>
    <row r="54" spans="1:10" s="421" customFormat="1" x14ac:dyDescent="0.2">
      <c r="A54" s="443" t="s">
        <v>736</v>
      </c>
      <c r="B54" s="441"/>
      <c r="D54" s="444"/>
    </row>
    <row r="56" spans="1:10" ht="21" x14ac:dyDescent="0.2">
      <c r="A56" s="27" t="s">
        <v>768</v>
      </c>
    </row>
    <row r="57" spans="1:10" ht="13.5" thickBot="1" x14ac:dyDescent="0.25"/>
    <row r="58" spans="1:10" x14ac:dyDescent="0.2">
      <c r="A58" s="25"/>
      <c r="B58" s="480" t="s">
        <v>34</v>
      </c>
      <c r="C58" s="480" t="s">
        <v>458</v>
      </c>
      <c r="D58" s="480" t="s">
        <v>460</v>
      </c>
      <c r="E58" s="480" t="s">
        <v>97</v>
      </c>
      <c r="F58" s="480" t="s">
        <v>269</v>
      </c>
      <c r="G58" s="481">
        <v>300000</v>
      </c>
      <c r="H58" s="482" t="s">
        <v>285</v>
      </c>
      <c r="I58" s="482" t="s">
        <v>285</v>
      </c>
      <c r="J58" s="482" t="s">
        <v>61</v>
      </c>
    </row>
    <row r="59" spans="1:10" x14ac:dyDescent="0.2">
      <c r="A59" s="348" t="s">
        <v>65</v>
      </c>
      <c r="B59" s="483" t="s">
        <v>457</v>
      </c>
      <c r="C59" s="483" t="s">
        <v>35</v>
      </c>
      <c r="D59" s="483" t="s">
        <v>35</v>
      </c>
      <c r="E59" s="483" t="s">
        <v>35</v>
      </c>
      <c r="F59" s="483" t="s">
        <v>35</v>
      </c>
      <c r="G59" s="483" t="s">
        <v>36</v>
      </c>
      <c r="H59" s="484" t="s">
        <v>283</v>
      </c>
      <c r="I59" s="484" t="s">
        <v>284</v>
      </c>
      <c r="J59" s="484" t="s">
        <v>106</v>
      </c>
    </row>
    <row r="60" spans="1:10" ht="13.5" thickBot="1" x14ac:dyDescent="0.25">
      <c r="A60" s="294" t="s">
        <v>81</v>
      </c>
      <c r="B60" s="485" t="s">
        <v>36</v>
      </c>
      <c r="C60" s="485" t="s">
        <v>459</v>
      </c>
      <c r="D60" s="485" t="s">
        <v>99</v>
      </c>
      <c r="E60" s="485" t="s">
        <v>100</v>
      </c>
      <c r="F60" s="485" t="s">
        <v>270</v>
      </c>
      <c r="G60" s="485" t="s">
        <v>101</v>
      </c>
      <c r="H60" s="486" t="s">
        <v>100</v>
      </c>
      <c r="I60" s="486" t="s">
        <v>101</v>
      </c>
      <c r="J60" s="486" t="s">
        <v>267</v>
      </c>
    </row>
    <row r="61" spans="1:10" x14ac:dyDescent="0.2">
      <c r="A61" s="197" t="s">
        <v>154</v>
      </c>
      <c r="B61" s="170"/>
      <c r="C61" s="170"/>
      <c r="D61" s="170"/>
      <c r="E61" s="170"/>
      <c r="F61" s="170"/>
      <c r="G61" s="170"/>
      <c r="H61" s="170"/>
      <c r="I61" s="170"/>
      <c r="J61" s="170"/>
    </row>
    <row r="62" spans="1:10" s="323" customFormat="1" ht="15" x14ac:dyDescent="0.25">
      <c r="A62" s="446" t="s">
        <v>207</v>
      </c>
      <c r="B62" s="424">
        <f t="shared" ref="B62:J67"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0" s="323" customFormat="1" ht="14.25" x14ac:dyDescent="0.2">
      <c r="A63" s="448" t="s">
        <v>116</v>
      </c>
      <c r="B63" s="425">
        <f t="shared" si="0"/>
        <v>0.242165437394154</v>
      </c>
      <c r="C63" s="425">
        <f t="shared" si="0"/>
        <v>0.27348899840854424</v>
      </c>
      <c r="D63" s="425">
        <f t="shared" si="0"/>
        <v>0.26344372179116715</v>
      </c>
      <c r="E63" s="425">
        <f t="shared" si="0"/>
        <v>0.27939289075241042</v>
      </c>
      <c r="F63" s="425">
        <f t="shared" si="0"/>
        <v>0.25047058893181717</v>
      </c>
      <c r="G63" s="425">
        <f t="shared" si="0"/>
        <v>0.25051136875821139</v>
      </c>
      <c r="H63" s="440">
        <f t="shared" si="0"/>
        <v>0.27099709596655364</v>
      </c>
      <c r="I63" s="440">
        <f t="shared" si="0"/>
        <v>0.2504941758916886</v>
      </c>
      <c r="J63" s="440">
        <f t="shared" si="0"/>
        <v>0.2582397065334831</v>
      </c>
    </row>
    <row r="64" spans="1:10" s="323" customFormat="1" ht="14.25" x14ac:dyDescent="0.2">
      <c r="A64" s="450" t="s">
        <v>117</v>
      </c>
      <c r="B64" s="426">
        <f t="shared" si="0"/>
        <v>0.42790208909461058</v>
      </c>
      <c r="C64" s="426">
        <f t="shared" si="0"/>
        <v>0.41568267031543243</v>
      </c>
      <c r="D64" s="426">
        <f t="shared" si="0"/>
        <v>0.44245318753513818</v>
      </c>
      <c r="E64" s="426">
        <f t="shared" si="0"/>
        <v>0.41245740146708659</v>
      </c>
      <c r="F64" s="426">
        <f t="shared" si="0"/>
        <v>0.40979288910243422</v>
      </c>
      <c r="G64" s="426">
        <f t="shared" si="0"/>
        <v>0.33722702967635898</v>
      </c>
      <c r="H64" s="451">
        <f t="shared" si="0"/>
        <v>0.42168338212665446</v>
      </c>
      <c r="I64" s="451">
        <f t="shared" si="0"/>
        <v>0.36782095921310159</v>
      </c>
      <c r="J64" s="451">
        <f t="shared" si="0"/>
        <v>0.38816894113932793</v>
      </c>
    </row>
    <row r="65" spans="1:10" s="323" customFormat="1" ht="14.25" x14ac:dyDescent="0.2">
      <c r="A65" s="448" t="s">
        <v>118</v>
      </c>
      <c r="B65" s="425">
        <f t="shared" si="0"/>
        <v>1.1248725751088425E-2</v>
      </c>
      <c r="C65" s="425">
        <f t="shared" si="0"/>
        <v>1.1672522593712592E-2</v>
      </c>
      <c r="D65" s="425">
        <f t="shared" si="0"/>
        <v>1.0687646310291739E-2</v>
      </c>
      <c r="E65" s="425">
        <f t="shared" si="0"/>
        <v>1.2776217453215661E-2</v>
      </c>
      <c r="F65" s="425">
        <f t="shared" si="0"/>
        <v>2.0729547250200153E-2</v>
      </c>
      <c r="G65" s="425">
        <f t="shared" si="0"/>
        <v>2.2290351284807525E-2</v>
      </c>
      <c r="H65" s="440">
        <f t="shared" si="0"/>
        <v>1.1833189986250209E-2</v>
      </c>
      <c r="I65" s="440">
        <f t="shared" si="0"/>
        <v>2.1632312793523796E-2</v>
      </c>
      <c r="J65" s="440">
        <f t="shared" si="0"/>
        <v>1.7930430052465307E-2</v>
      </c>
    </row>
    <row r="66" spans="1:10" s="323" customFormat="1" ht="14.25" x14ac:dyDescent="0.2">
      <c r="A66" s="450" t="s">
        <v>119</v>
      </c>
      <c r="B66" s="426">
        <f t="shared" si="0"/>
        <v>0.25799854399255345</v>
      </c>
      <c r="C66" s="426">
        <f t="shared" si="0"/>
        <v>0.24364813189590287</v>
      </c>
      <c r="D66" s="426">
        <f t="shared" si="0"/>
        <v>0.2302184150116493</v>
      </c>
      <c r="E66" s="426">
        <f t="shared" si="0"/>
        <v>0.24291762935575067</v>
      </c>
      <c r="F66" s="426">
        <f t="shared" si="0"/>
        <v>0.25632428158572407</v>
      </c>
      <c r="G66" s="426">
        <f t="shared" si="0"/>
        <v>0.35463515680593766</v>
      </c>
      <c r="H66" s="451">
        <f t="shared" si="0"/>
        <v>0.24130203694954847</v>
      </c>
      <c r="I66" s="451">
        <f t="shared" si="0"/>
        <v>0.31318707070910373</v>
      </c>
      <c r="J66" s="451">
        <f t="shared" si="0"/>
        <v>0.28603056180022679</v>
      </c>
    </row>
    <row r="67" spans="1:10" s="323" customFormat="1" ht="14.25" x14ac:dyDescent="0.2">
      <c r="A67" s="452" t="s">
        <v>120</v>
      </c>
      <c r="B67" s="427">
        <f t="shared" si="0"/>
        <v>6.0685203767593551E-2</v>
      </c>
      <c r="C67" s="427">
        <f t="shared" si="0"/>
        <v>5.5507676786407979E-2</v>
      </c>
      <c r="D67" s="427">
        <f t="shared" si="0"/>
        <v>5.3197029351753682E-2</v>
      </c>
      <c r="E67" s="427">
        <f t="shared" si="0"/>
        <v>5.2455860971536698E-2</v>
      </c>
      <c r="F67" s="427">
        <f t="shared" si="0"/>
        <v>6.268269312982433E-2</v>
      </c>
      <c r="G67" s="427">
        <f t="shared" si="0"/>
        <v>3.5336093474684374E-2</v>
      </c>
      <c r="H67" s="453">
        <f t="shared" si="0"/>
        <v>5.4184294970993266E-2</v>
      </c>
      <c r="I67" s="453">
        <f t="shared" si="0"/>
        <v>4.6865481392582169E-2</v>
      </c>
      <c r="J67" s="453">
        <f t="shared" si="0"/>
        <v>4.9630360474496933E-2</v>
      </c>
    </row>
    <row r="68" spans="1:10" s="323" customFormat="1" ht="15" x14ac:dyDescent="0.25">
      <c r="A68" s="454" t="s">
        <v>204</v>
      </c>
      <c r="B68" s="428">
        <f t="shared" ref="B68:J68" si="1">B13/B$13</f>
        <v>1</v>
      </c>
      <c r="C68" s="428">
        <f t="shared" si="1"/>
        <v>1</v>
      </c>
      <c r="D68" s="428">
        <f t="shared" si="1"/>
        <v>1</v>
      </c>
      <c r="E68" s="428">
        <f t="shared" si="1"/>
        <v>1</v>
      </c>
      <c r="F68" s="428">
        <f t="shared" si="1"/>
        <v>1</v>
      </c>
      <c r="G68" s="428">
        <f t="shared" si="1"/>
        <v>1</v>
      </c>
      <c r="H68" s="455">
        <f t="shared" si="1"/>
        <v>1</v>
      </c>
      <c r="I68" s="455">
        <f t="shared" si="1"/>
        <v>1</v>
      </c>
      <c r="J68" s="455">
        <f t="shared" si="1"/>
        <v>1</v>
      </c>
    </row>
    <row r="69" spans="1:10" s="323" customFormat="1" ht="14.25" x14ac:dyDescent="0.2">
      <c r="A69" s="448" t="s">
        <v>63</v>
      </c>
      <c r="B69" s="425">
        <f t="shared" ref="B69:J69" si="2">B14/B$13</f>
        <v>0.61513599087383908</v>
      </c>
      <c r="C69" s="425">
        <f t="shared" si="2"/>
        <v>0.59273948619044936</v>
      </c>
      <c r="D69" s="425">
        <f t="shared" si="2"/>
        <v>0.57669302108273035</v>
      </c>
      <c r="E69" s="425">
        <f t="shared" si="2"/>
        <v>0.56272732693280592</v>
      </c>
      <c r="F69" s="425">
        <f t="shared" si="2"/>
        <v>0.57516708230523428</v>
      </c>
      <c r="G69" s="425">
        <f t="shared" si="2"/>
        <v>0.5199626171249</v>
      </c>
      <c r="H69" s="440">
        <f t="shared" si="2"/>
        <v>0.57884375204505534</v>
      </c>
      <c r="I69" s="440">
        <f t="shared" si="2"/>
        <v>0.54280847504283458</v>
      </c>
      <c r="J69" s="440">
        <f t="shared" si="2"/>
        <v>0.55601232923134025</v>
      </c>
    </row>
    <row r="70" spans="1:10" s="323" customFormat="1" ht="14.25" x14ac:dyDescent="0.2">
      <c r="A70" s="450" t="s">
        <v>122</v>
      </c>
      <c r="B70" s="426">
        <f t="shared" ref="B70:J70" si="3">B15/B$13</f>
        <v>0.23905689911654804</v>
      </c>
      <c r="C70" s="426">
        <f t="shared" si="3"/>
        <v>0.18741343378141151</v>
      </c>
      <c r="D70" s="426">
        <f t="shared" si="3"/>
        <v>0.16181421755309025</v>
      </c>
      <c r="E70" s="426">
        <f t="shared" si="3"/>
        <v>0.14282665596160904</v>
      </c>
      <c r="F70" s="426">
        <f t="shared" si="3"/>
        <v>0.16987617118994458</v>
      </c>
      <c r="G70" s="426">
        <f t="shared" si="3"/>
        <v>0.15733397775501898</v>
      </c>
      <c r="H70" s="451">
        <f t="shared" si="3"/>
        <v>0.16770919338609741</v>
      </c>
      <c r="I70" s="451">
        <f t="shared" si="3"/>
        <v>0.16252444863916832</v>
      </c>
      <c r="J70" s="451">
        <f t="shared" si="3"/>
        <v>0.16442421518290418</v>
      </c>
    </row>
    <row r="71" spans="1:10" s="323" customFormat="1" ht="14.25" x14ac:dyDescent="0.2">
      <c r="A71" s="582" t="s">
        <v>123</v>
      </c>
      <c r="B71" s="583">
        <f t="shared" ref="B71:J78" si="4">B16/B$13</f>
        <v>0.37607909175729098</v>
      </c>
      <c r="C71" s="583">
        <f t="shared" si="4"/>
        <v>0.40532605240903791</v>
      </c>
      <c r="D71" s="583">
        <f t="shared" si="4"/>
        <v>0.41487880352964024</v>
      </c>
      <c r="E71" s="583">
        <f t="shared" si="4"/>
        <v>0.41990067097119688</v>
      </c>
      <c r="F71" s="583">
        <f t="shared" si="4"/>
        <v>0.40529091111528964</v>
      </c>
      <c r="G71" s="583">
        <f t="shared" si="4"/>
        <v>0.36262863936988105</v>
      </c>
      <c r="H71" s="584">
        <f t="shared" si="4"/>
        <v>0.41113455865895787</v>
      </c>
      <c r="I71" s="584">
        <f t="shared" si="4"/>
        <v>0.38028402640366621</v>
      </c>
      <c r="J71" s="584">
        <f t="shared" si="4"/>
        <v>0.39158811404843608</v>
      </c>
    </row>
    <row r="72" spans="1:10" s="323" customFormat="1" ht="14.25" x14ac:dyDescent="0.2">
      <c r="A72" s="585" t="s">
        <v>124</v>
      </c>
      <c r="B72" s="586">
        <f t="shared" si="4"/>
        <v>0.16322735415655065</v>
      </c>
      <c r="C72" s="586">
        <f t="shared" si="4"/>
        <v>0.20063369168933495</v>
      </c>
      <c r="D72" s="586">
        <f t="shared" si="4"/>
        <v>0.21154714478869757</v>
      </c>
      <c r="E72" s="586">
        <f t="shared" si="4"/>
        <v>0.22765896188912632</v>
      </c>
      <c r="F72" s="586">
        <f t="shared" si="4"/>
        <v>0.26229010248668899</v>
      </c>
      <c r="G72" s="586">
        <f t="shared" si="4"/>
        <v>0.34018880106056476</v>
      </c>
      <c r="H72" s="587">
        <f t="shared" si="4"/>
        <v>0.21104887204412515</v>
      </c>
      <c r="I72" s="587">
        <f t="shared" si="4"/>
        <v>0.30795114430948078</v>
      </c>
      <c r="J72" s="587">
        <f t="shared" si="4"/>
        <v>0.27244473004082448</v>
      </c>
    </row>
    <row r="73" spans="1:10" s="323" customFormat="1" ht="14.25" x14ac:dyDescent="0.2">
      <c r="A73" s="582" t="s">
        <v>125</v>
      </c>
      <c r="B73" s="583">
        <f t="shared" si="4"/>
        <v>9.8690680929629238E-2</v>
      </c>
      <c r="C73" s="583">
        <f t="shared" si="4"/>
        <v>0.1026120928977516</v>
      </c>
      <c r="D73" s="583">
        <f t="shared" si="4"/>
        <v>0.12133878514022921</v>
      </c>
      <c r="E73" s="583">
        <f t="shared" si="4"/>
        <v>0.14133806020479964</v>
      </c>
      <c r="F73" s="583">
        <f t="shared" si="4"/>
        <v>0.17060359205141298</v>
      </c>
      <c r="G73" s="583">
        <f t="shared" si="4"/>
        <v>0.25764290169985743</v>
      </c>
      <c r="H73" s="584">
        <f t="shared" si="4"/>
        <v>0.12191702663039808</v>
      </c>
      <c r="I73" s="584">
        <f t="shared" si="4"/>
        <v>0.22162248749952487</v>
      </c>
      <c r="J73" s="584">
        <f t="shared" si="4"/>
        <v>0.18508894379920651</v>
      </c>
    </row>
    <row r="74" spans="1:10" s="323" customFormat="1" ht="14.25" x14ac:dyDescent="0.2">
      <c r="A74" s="585" t="s">
        <v>126</v>
      </c>
      <c r="B74" s="583">
        <f t="shared" si="4"/>
        <v>5.724997219024917E-3</v>
      </c>
      <c r="C74" s="586">
        <f t="shared" si="4"/>
        <v>3.3355456026611663E-3</v>
      </c>
      <c r="D74" s="586">
        <f t="shared" si="4"/>
        <v>3.1704287971497905E-3</v>
      </c>
      <c r="E74" s="586">
        <f t="shared" si="4"/>
        <v>2.6546674733065215E-3</v>
      </c>
      <c r="F74" s="586">
        <f t="shared" si="4"/>
        <v>2.4095946027856167E-3</v>
      </c>
      <c r="G74" s="586">
        <f t="shared" si="4"/>
        <v>3.6820221621575726E-3</v>
      </c>
      <c r="H74" s="587">
        <f t="shared" si="4"/>
        <v>3.2053949900584301E-3</v>
      </c>
      <c r="I74" s="587">
        <f t="shared" si="4"/>
        <v>3.1554397718144148E-3</v>
      </c>
      <c r="J74" s="587">
        <f t="shared" si="4"/>
        <v>3.1737440967016164E-3</v>
      </c>
    </row>
    <row r="75" spans="1:10" s="323" customFormat="1" ht="14.25" x14ac:dyDescent="0.2">
      <c r="A75" s="676" t="s">
        <v>469</v>
      </c>
      <c r="B75" s="583">
        <f t="shared" si="4"/>
        <v>5.881167600789651E-2</v>
      </c>
      <c r="C75" s="583">
        <f t="shared" si="4"/>
        <v>9.4686053188922203E-2</v>
      </c>
      <c r="D75" s="583">
        <f t="shared" si="4"/>
        <v>8.7037930851318571E-2</v>
      </c>
      <c r="E75" s="583">
        <f t="shared" si="4"/>
        <v>8.3666234211020166E-2</v>
      </c>
      <c r="F75" s="583">
        <f t="shared" si="4"/>
        <v>8.9276915832490367E-2</v>
      </c>
      <c r="G75" s="583">
        <f t="shared" si="4"/>
        <v>7.8863877198549731E-2</v>
      </c>
      <c r="H75" s="584">
        <f t="shared" si="4"/>
        <v>8.5926450423668643E-2</v>
      </c>
      <c r="I75" s="584">
        <f t="shared" si="4"/>
        <v>8.3173217038141511E-2</v>
      </c>
      <c r="J75" s="584">
        <f t="shared" si="4"/>
        <v>8.4182042144916341E-2</v>
      </c>
    </row>
    <row r="76" spans="1:10" s="323" customFormat="1" ht="14.25" x14ac:dyDescent="0.2">
      <c r="A76" s="585" t="s">
        <v>127</v>
      </c>
      <c r="B76" s="586">
        <f t="shared" si="4"/>
        <v>7.8280542977767043E-2</v>
      </c>
      <c r="C76" s="586">
        <f t="shared" si="4"/>
        <v>8.134044593376176E-2</v>
      </c>
      <c r="D76" s="586">
        <f t="shared" si="4"/>
        <v>7.5794278044718208E-2</v>
      </c>
      <c r="E76" s="586">
        <f t="shared" si="4"/>
        <v>7.2202438115639769E-2</v>
      </c>
      <c r="F76" s="586">
        <f t="shared" si="4"/>
        <v>3.7972821286023355E-2</v>
      </c>
      <c r="G76" s="586">
        <f t="shared" si="4"/>
        <v>1.9411780400843414E-2</v>
      </c>
      <c r="H76" s="587">
        <f t="shared" si="4"/>
        <v>7.6227594096791057E-2</v>
      </c>
      <c r="I76" s="587">
        <f t="shared" si="4"/>
        <v>2.709309569819467E-2</v>
      </c>
      <c r="J76" s="587">
        <f t="shared" si="4"/>
        <v>4.5096696792767926E-2</v>
      </c>
    </row>
    <row r="77" spans="1:10" s="323" customFormat="1" ht="14.25" x14ac:dyDescent="0.2">
      <c r="A77" s="582" t="s">
        <v>128</v>
      </c>
      <c r="B77" s="583">
        <f t="shared" si="4"/>
        <v>0.11485207554923819</v>
      </c>
      <c r="C77" s="583">
        <f t="shared" si="4"/>
        <v>9.9716278100092454E-2</v>
      </c>
      <c r="D77" s="583">
        <f t="shared" si="4"/>
        <v>0.11305872252628685</v>
      </c>
      <c r="E77" s="583">
        <f t="shared" si="4"/>
        <v>9.6859688631427493E-2</v>
      </c>
      <c r="F77" s="583">
        <f t="shared" si="4"/>
        <v>0.10101402398267682</v>
      </c>
      <c r="G77" s="583">
        <f t="shared" si="4"/>
        <v>8.5317277735456554E-2</v>
      </c>
      <c r="H77" s="584">
        <f t="shared" si="4"/>
        <v>0.10283599541300939</v>
      </c>
      <c r="I77" s="584">
        <f t="shared" si="4"/>
        <v>9.1813231158181033E-2</v>
      </c>
      <c r="J77" s="584">
        <f t="shared" si="4"/>
        <v>9.5852133702653122E-2</v>
      </c>
    </row>
    <row r="78" spans="1:10" s="323" customFormat="1" ht="14.25" x14ac:dyDescent="0.2">
      <c r="A78" s="588" t="s">
        <v>129</v>
      </c>
      <c r="B78" s="589">
        <f t="shared" si="4"/>
        <v>2.8504036442605133E-2</v>
      </c>
      <c r="C78" s="589">
        <f t="shared" si="4"/>
        <v>2.5570098086361338E-2</v>
      </c>
      <c r="D78" s="589">
        <f t="shared" si="4"/>
        <v>2.2906833557566893E-2</v>
      </c>
      <c r="E78" s="589">
        <f t="shared" si="4"/>
        <v>4.0551584431000487E-2</v>
      </c>
      <c r="F78" s="589">
        <f t="shared" si="4"/>
        <v>2.3555969939376652E-2</v>
      </c>
      <c r="G78" s="589">
        <f t="shared" si="4"/>
        <v>3.5119523678235322E-2</v>
      </c>
      <c r="H78" s="590">
        <f t="shared" si="4"/>
        <v>3.1043786401019131E-2</v>
      </c>
      <c r="I78" s="590">
        <f t="shared" si="4"/>
        <v>3.0334053791308914E-2</v>
      </c>
      <c r="J78" s="590">
        <f t="shared" si="4"/>
        <v>3.0594110232414217E-2</v>
      </c>
    </row>
    <row r="79" spans="1:10" s="323" customFormat="1" ht="15" x14ac:dyDescent="0.25">
      <c r="A79" s="456" t="s">
        <v>155</v>
      </c>
      <c r="B79" s="429"/>
      <c r="C79" s="429"/>
      <c r="D79" s="429"/>
      <c r="E79" s="429"/>
      <c r="F79" s="429"/>
      <c r="G79" s="429"/>
      <c r="H79" s="457"/>
      <c r="I79" s="457"/>
      <c r="J79" s="457"/>
    </row>
    <row r="80" spans="1:10" s="323" customFormat="1" ht="15" x14ac:dyDescent="0.25">
      <c r="A80" s="458" t="s">
        <v>205</v>
      </c>
      <c r="B80" s="430">
        <f t="shared" ref="B80:J83" si="5">B26/B$26</f>
        <v>1</v>
      </c>
      <c r="C80" s="430">
        <f t="shared" si="5"/>
        <v>1</v>
      </c>
      <c r="D80" s="430">
        <f t="shared" si="5"/>
        <v>1</v>
      </c>
      <c r="E80" s="430">
        <f t="shared" si="5"/>
        <v>1</v>
      </c>
      <c r="F80" s="430">
        <f t="shared" si="5"/>
        <v>1</v>
      </c>
      <c r="G80" s="430">
        <f t="shared" si="5"/>
        <v>1</v>
      </c>
      <c r="H80" s="459">
        <f t="shared" si="5"/>
        <v>1</v>
      </c>
      <c r="I80" s="459">
        <f t="shared" si="5"/>
        <v>1</v>
      </c>
      <c r="J80" s="459">
        <f t="shared" si="5"/>
        <v>1</v>
      </c>
    </row>
    <row r="81" spans="1:10" s="323" customFormat="1" ht="14.25" x14ac:dyDescent="0.2">
      <c r="A81" s="460" t="s">
        <v>133</v>
      </c>
      <c r="B81" s="431">
        <f t="shared" si="5"/>
        <v>0.85428166074864886</v>
      </c>
      <c r="C81" s="431">
        <f t="shared" si="5"/>
        <v>0.80544665039367136</v>
      </c>
      <c r="D81" s="431">
        <f t="shared" si="5"/>
        <v>0.7915471354540875</v>
      </c>
      <c r="E81" s="431">
        <f t="shared" si="5"/>
        <v>0.67865871634157404</v>
      </c>
      <c r="F81" s="431">
        <f t="shared" si="5"/>
        <v>0.6664236291366229</v>
      </c>
      <c r="G81" s="431">
        <f t="shared" si="5"/>
        <v>0.69405662154575498</v>
      </c>
      <c r="H81" s="461">
        <f t="shared" si="5"/>
        <v>0.75457249421979788</v>
      </c>
      <c r="I81" s="461">
        <f t="shared" si="5"/>
        <v>0.68356754046326262</v>
      </c>
      <c r="J81" s="461">
        <f t="shared" si="5"/>
        <v>0.70424392756467569</v>
      </c>
    </row>
    <row r="82" spans="1:10" s="323" customFormat="1" ht="14.25" x14ac:dyDescent="0.2">
      <c r="A82" s="448" t="s">
        <v>134</v>
      </c>
      <c r="B82" s="425">
        <f t="shared" si="5"/>
        <v>7.5323305464594897E-2</v>
      </c>
      <c r="C82" s="425">
        <f t="shared" si="5"/>
        <v>0.12574294576673453</v>
      </c>
      <c r="D82" s="425">
        <f t="shared" si="5"/>
        <v>0.15528124442578409</v>
      </c>
      <c r="E82" s="425">
        <f t="shared" si="5"/>
        <v>0.18617359863831487</v>
      </c>
      <c r="F82" s="425">
        <f t="shared" si="5"/>
        <v>0.21950630793377263</v>
      </c>
      <c r="G82" s="425">
        <f t="shared" si="5"/>
        <v>0.21848993686441043</v>
      </c>
      <c r="H82" s="440">
        <f t="shared" si="5"/>
        <v>0.15265110868243004</v>
      </c>
      <c r="I82" s="440">
        <f t="shared" si="5"/>
        <v>0.2188757365056001</v>
      </c>
      <c r="J82" s="440">
        <f t="shared" si="5"/>
        <v>0.1995913631192876</v>
      </c>
    </row>
    <row r="83" spans="1:10" s="323" customFormat="1" ht="14.25" x14ac:dyDescent="0.2">
      <c r="A83" s="462" t="s">
        <v>135</v>
      </c>
      <c r="B83" s="432">
        <f t="shared" si="5"/>
        <v>7.0395033786756225E-2</v>
      </c>
      <c r="C83" s="432">
        <f t="shared" si="5"/>
        <v>6.8810403839594039E-2</v>
      </c>
      <c r="D83" s="432">
        <f t="shared" si="5"/>
        <v>5.3171620120128299E-2</v>
      </c>
      <c r="E83" s="432">
        <f t="shared" si="5"/>
        <v>0.13516768502011109</v>
      </c>
      <c r="F83" s="432">
        <f t="shared" si="5"/>
        <v>0.11407006292960449</v>
      </c>
      <c r="G83" s="432">
        <f t="shared" si="5"/>
        <v>8.7453441589834577E-2</v>
      </c>
      <c r="H83" s="463">
        <f t="shared" si="5"/>
        <v>9.2776397097772023E-2</v>
      </c>
      <c r="I83" s="463">
        <f t="shared" si="5"/>
        <v>9.7556723031137355E-2</v>
      </c>
      <c r="J83" s="463">
        <f t="shared" si="5"/>
        <v>9.6164709316036684E-2</v>
      </c>
    </row>
    <row r="84" spans="1:10" s="323" customFormat="1" ht="15" x14ac:dyDescent="0.25">
      <c r="A84" s="458" t="s">
        <v>206</v>
      </c>
      <c r="B84" s="430">
        <f t="shared" ref="B84:J87" si="6">B30/B$30</f>
        <v>1</v>
      </c>
      <c r="C84" s="430">
        <f t="shared" si="6"/>
        <v>1</v>
      </c>
      <c r="D84" s="430">
        <f t="shared" si="6"/>
        <v>1</v>
      </c>
      <c r="E84" s="430">
        <f t="shared" si="6"/>
        <v>1</v>
      </c>
      <c r="F84" s="430">
        <f t="shared" si="6"/>
        <v>1</v>
      </c>
      <c r="G84" s="430">
        <f t="shared" si="6"/>
        <v>1</v>
      </c>
      <c r="H84" s="459">
        <f t="shared" si="6"/>
        <v>1</v>
      </c>
      <c r="I84" s="459">
        <f t="shared" si="6"/>
        <v>1</v>
      </c>
      <c r="J84" s="459">
        <f t="shared" si="6"/>
        <v>1</v>
      </c>
    </row>
    <row r="85" spans="1:10" s="323" customFormat="1" ht="14.25" x14ac:dyDescent="0.2">
      <c r="A85" s="460" t="s">
        <v>137</v>
      </c>
      <c r="B85" s="431">
        <f t="shared" si="6"/>
        <v>0.22811166355440968</v>
      </c>
      <c r="C85" s="431">
        <f t="shared" si="6"/>
        <v>0.23782421434203424</v>
      </c>
      <c r="D85" s="431">
        <f t="shared" si="6"/>
        <v>0.25403896064776355</v>
      </c>
      <c r="E85" s="431">
        <f t="shared" si="6"/>
        <v>0.22951562617344967</v>
      </c>
      <c r="F85" s="431">
        <f t="shared" si="6"/>
        <v>0.20832841944184108</v>
      </c>
      <c r="G85" s="431">
        <f t="shared" si="6"/>
        <v>0.21581299709402263</v>
      </c>
      <c r="H85" s="461">
        <f t="shared" si="6"/>
        <v>0.23710320303186944</v>
      </c>
      <c r="I85" s="461">
        <f t="shared" si="6"/>
        <v>0.21285529234543629</v>
      </c>
      <c r="J85" s="461">
        <f t="shared" si="6"/>
        <v>0.22050431431750353</v>
      </c>
    </row>
    <row r="86" spans="1:10" s="323" customFormat="1" ht="14.25" x14ac:dyDescent="0.2">
      <c r="A86" s="448" t="s">
        <v>138</v>
      </c>
      <c r="B86" s="425">
        <f t="shared" si="6"/>
        <v>0.63301445205300599</v>
      </c>
      <c r="C86" s="425">
        <f t="shared" si="6"/>
        <v>0.55434788062192575</v>
      </c>
      <c r="D86" s="425">
        <f t="shared" si="6"/>
        <v>0.53771023369907434</v>
      </c>
      <c r="E86" s="425">
        <f t="shared" si="6"/>
        <v>0.46532827543735178</v>
      </c>
      <c r="F86" s="425">
        <f t="shared" si="6"/>
        <v>0.53473938426279932</v>
      </c>
      <c r="G86" s="425">
        <f t="shared" si="6"/>
        <v>0.5721490194203489</v>
      </c>
      <c r="H86" s="440">
        <f t="shared" si="6"/>
        <v>0.52573920815291986</v>
      </c>
      <c r="I86" s="440">
        <f t="shared" si="6"/>
        <v>0.55736573294911884</v>
      </c>
      <c r="J86" s="440">
        <f t="shared" si="6"/>
        <v>0.54738912151258767</v>
      </c>
    </row>
    <row r="87" spans="1:10" s="323" customFormat="1" ht="14.25" x14ac:dyDescent="0.2">
      <c r="A87" s="464" t="s">
        <v>139</v>
      </c>
      <c r="B87" s="433">
        <f t="shared" si="6"/>
        <v>0.1388738843925843</v>
      </c>
      <c r="C87" s="433">
        <f t="shared" si="6"/>
        <v>0.20782790503604012</v>
      </c>
      <c r="D87" s="433">
        <f t="shared" si="6"/>
        <v>0.20825080565316209</v>
      </c>
      <c r="E87" s="433">
        <f t="shared" si="6"/>
        <v>0.30515609838919849</v>
      </c>
      <c r="F87" s="433">
        <f t="shared" si="6"/>
        <v>0.25693219629535957</v>
      </c>
      <c r="G87" s="433">
        <f t="shared" si="6"/>
        <v>0.21203798348562841</v>
      </c>
      <c r="H87" s="465">
        <f t="shared" si="6"/>
        <v>0.23715758881521076</v>
      </c>
      <c r="I87" s="465">
        <f t="shared" si="6"/>
        <v>0.22977897470544492</v>
      </c>
      <c r="J87" s="465">
        <f t="shared" si="6"/>
        <v>0.23210656416990885</v>
      </c>
    </row>
    <row r="88" spans="1:10" ht="12.75" customHeight="1" x14ac:dyDescent="0.2">
      <c r="A88" s="217" t="s">
        <v>393</v>
      </c>
      <c r="B88" s="12"/>
      <c r="C88" s="12"/>
      <c r="D88" s="12"/>
      <c r="E88" s="12"/>
      <c r="F88" s="12"/>
      <c r="G88" s="12"/>
      <c r="H88" s="192"/>
      <c r="I88" s="192"/>
      <c r="J88" s="192"/>
    </row>
    <row r="89" spans="1:10" x14ac:dyDescent="0.2">
      <c r="A89" s="240" t="s">
        <v>595</v>
      </c>
      <c r="B89" s="12"/>
      <c r="C89" s="12"/>
      <c r="D89" s="12"/>
      <c r="E89" s="12"/>
      <c r="F89" s="12"/>
      <c r="G89" s="12"/>
      <c r="H89" s="192"/>
      <c r="I89" s="192"/>
      <c r="J89" s="192"/>
    </row>
    <row r="90" spans="1:10" s="421" customFormat="1" x14ac:dyDescent="0.2">
      <c r="A90" s="443" t="s">
        <v>736</v>
      </c>
      <c r="B90" s="441"/>
      <c r="D90" s="444"/>
    </row>
    <row r="91" spans="1:10" x14ac:dyDescent="0.2">
      <c r="A91" s="12"/>
      <c r="B91" s="12"/>
      <c r="C91" s="12"/>
      <c r="D91" s="12"/>
      <c r="E91" s="12"/>
      <c r="F91" s="12"/>
      <c r="G91" s="12"/>
      <c r="H91" s="192"/>
      <c r="I91" s="192"/>
      <c r="J91" s="192"/>
    </row>
    <row r="92" spans="1:10" x14ac:dyDescent="0.2">
      <c r="A92" s="216"/>
      <c r="B92" s="3"/>
      <c r="D92" s="163"/>
      <c r="G92" s="163"/>
    </row>
    <row r="93" spans="1:10" ht="51" customHeight="1" x14ac:dyDescent="0.2">
      <c r="A93" s="813" t="s">
        <v>579</v>
      </c>
      <c r="B93" s="814"/>
      <c r="C93" s="814"/>
      <c r="D93" s="814"/>
      <c r="E93" s="814"/>
      <c r="F93" s="814"/>
      <c r="G93" s="814"/>
      <c r="H93" s="814"/>
      <c r="I93" s="814"/>
      <c r="J93" s="815"/>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0" t="s">
        <v>160</v>
      </c>
      <c r="B96" s="810"/>
      <c r="C96" s="810"/>
      <c r="D96" s="810"/>
      <c r="E96" s="810"/>
      <c r="F96" s="810"/>
      <c r="G96" s="810"/>
      <c r="H96" s="810"/>
      <c r="I96" s="810"/>
      <c r="J96" s="810"/>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1" t="s">
        <v>566</v>
      </c>
      <c r="B98" s="811"/>
      <c r="C98" s="811"/>
      <c r="D98" s="811"/>
      <c r="E98" s="811"/>
      <c r="F98" s="811"/>
      <c r="G98" s="811"/>
      <c r="H98" s="811"/>
      <c r="I98" s="811"/>
      <c r="J98" s="811"/>
    </row>
    <row r="99" spans="1:10" s="421" customFormat="1" ht="12.75" customHeight="1" x14ac:dyDescent="0.3">
      <c r="A99" s="467"/>
      <c r="B99" s="732"/>
      <c r="C99" s="732"/>
      <c r="D99" s="733"/>
      <c r="E99" s="733"/>
      <c r="F99" s="733"/>
      <c r="G99" s="733"/>
      <c r="H99" s="733"/>
      <c r="I99" s="733"/>
      <c r="J99" s="733"/>
    </row>
    <row r="100" spans="1:10" ht="26.25" customHeight="1" x14ac:dyDescent="0.2">
      <c r="A100" s="812" t="s">
        <v>567</v>
      </c>
      <c r="B100" s="812"/>
      <c r="C100" s="812"/>
      <c r="D100" s="812"/>
      <c r="E100" s="812"/>
      <c r="F100" s="812"/>
      <c r="G100" s="812"/>
      <c r="H100" s="812"/>
      <c r="I100" s="812"/>
      <c r="J100" s="812"/>
    </row>
    <row r="101" spans="1:10" ht="12.75" customHeight="1" x14ac:dyDescent="0.2">
      <c r="A101" s="734"/>
      <c r="B101" s="728"/>
      <c r="C101" s="728"/>
      <c r="D101" s="728"/>
      <c r="E101" s="728"/>
      <c r="F101" s="728"/>
      <c r="G101" s="47"/>
      <c r="H101" s="47"/>
      <c r="I101" s="47"/>
      <c r="J101" s="47"/>
    </row>
    <row r="102" spans="1:10" ht="12.75" customHeight="1" x14ac:dyDescent="0.2">
      <c r="A102" s="812" t="s">
        <v>568</v>
      </c>
      <c r="B102" s="812"/>
      <c r="C102" s="812"/>
      <c r="D102" s="812"/>
      <c r="E102" s="812"/>
      <c r="F102" s="812"/>
      <c r="G102" s="812"/>
      <c r="H102" s="812"/>
      <c r="I102" s="812"/>
      <c r="J102" s="812"/>
    </row>
    <row r="103" spans="1:10" ht="12.75" customHeight="1" x14ac:dyDescent="0.2">
      <c r="A103" s="729"/>
      <c r="B103" s="729"/>
      <c r="C103" s="729"/>
      <c r="D103" s="729"/>
      <c r="E103" s="729"/>
      <c r="F103" s="729"/>
      <c r="G103" s="47"/>
      <c r="H103" s="47"/>
      <c r="I103" s="47"/>
      <c r="J103" s="47"/>
    </row>
    <row r="104" spans="1:10" ht="24.75" customHeight="1" x14ac:dyDescent="0.2">
      <c r="A104" s="812" t="s">
        <v>569</v>
      </c>
      <c r="B104" s="812"/>
      <c r="C104" s="812"/>
      <c r="D104" s="812"/>
      <c r="E104" s="812"/>
      <c r="F104" s="812"/>
      <c r="G104" s="812"/>
      <c r="H104" s="812"/>
      <c r="I104" s="812"/>
      <c r="J104" s="812"/>
    </row>
    <row r="105" spans="1:10" ht="12.75" customHeight="1" x14ac:dyDescent="0.2">
      <c r="A105" s="728"/>
      <c r="B105" s="728"/>
      <c r="C105" s="728"/>
      <c r="D105" s="728"/>
      <c r="E105" s="728"/>
      <c r="F105" s="728"/>
      <c r="G105" s="47"/>
      <c r="H105" s="47"/>
      <c r="I105" s="47"/>
      <c r="J105" s="47"/>
    </row>
    <row r="106" spans="1:10" ht="21" customHeight="1" x14ac:dyDescent="0.2">
      <c r="A106" s="812" t="s">
        <v>570</v>
      </c>
      <c r="B106" s="812"/>
      <c r="C106" s="812"/>
      <c r="D106" s="812"/>
      <c r="E106" s="812"/>
      <c r="F106" s="812"/>
      <c r="G106" s="812"/>
      <c r="H106" s="812"/>
      <c r="I106" s="812"/>
      <c r="J106" s="812"/>
    </row>
    <row r="107" spans="1:10" ht="12.75" customHeight="1" x14ac:dyDescent="0.2">
      <c r="A107" s="728"/>
      <c r="B107" s="728"/>
      <c r="C107" s="728"/>
      <c r="D107" s="728"/>
      <c r="E107" s="728"/>
      <c r="F107" s="728"/>
      <c r="G107" s="47"/>
      <c r="H107" s="47"/>
      <c r="I107" s="47"/>
      <c r="J107" s="47"/>
    </row>
    <row r="108" spans="1:10" ht="48.75" customHeight="1" x14ac:dyDescent="0.2">
      <c r="A108" s="812" t="s">
        <v>592</v>
      </c>
      <c r="B108" s="812"/>
      <c r="C108" s="812"/>
      <c r="D108" s="812"/>
      <c r="E108" s="812"/>
      <c r="F108" s="812"/>
      <c r="G108" s="812"/>
      <c r="H108" s="812"/>
      <c r="I108" s="812"/>
      <c r="J108" s="812"/>
    </row>
    <row r="109" spans="1:10" ht="12.75" customHeight="1" x14ac:dyDescent="0.2">
      <c r="A109" s="734"/>
      <c r="B109" s="728"/>
      <c r="C109" s="728"/>
      <c r="D109" s="728"/>
      <c r="E109" s="728"/>
      <c r="F109" s="728"/>
      <c r="G109" s="47"/>
      <c r="H109" s="47"/>
      <c r="I109" s="47"/>
      <c r="J109" s="47"/>
    </row>
    <row r="110" spans="1:10" ht="27" customHeight="1" x14ac:dyDescent="0.2">
      <c r="A110" s="812" t="s">
        <v>571</v>
      </c>
      <c r="B110" s="812"/>
      <c r="C110" s="812"/>
      <c r="D110" s="812"/>
      <c r="E110" s="812"/>
      <c r="F110" s="812"/>
      <c r="G110" s="812"/>
      <c r="H110" s="812"/>
      <c r="I110" s="812"/>
      <c r="J110" s="812"/>
    </row>
    <row r="111" spans="1:10" ht="12.75" customHeight="1" x14ac:dyDescent="0.2">
      <c r="A111" s="735"/>
      <c r="B111" s="728"/>
      <c r="C111" s="728"/>
      <c r="D111" s="728"/>
      <c r="E111" s="728"/>
      <c r="F111" s="728"/>
      <c r="G111" s="47"/>
      <c r="H111" s="47"/>
      <c r="I111" s="47"/>
      <c r="J111" s="47"/>
    </row>
    <row r="112" spans="1:10" ht="19.5" customHeight="1" x14ac:dyDescent="0.2">
      <c r="A112" s="812" t="s">
        <v>572</v>
      </c>
      <c r="B112" s="812"/>
      <c r="C112" s="812"/>
      <c r="D112" s="812"/>
      <c r="E112" s="812"/>
      <c r="F112" s="812"/>
      <c r="G112" s="812"/>
      <c r="H112" s="812"/>
      <c r="I112" s="812"/>
      <c r="J112" s="812"/>
    </row>
    <row r="113" spans="1:10" ht="12.75" customHeight="1" x14ac:dyDescent="0.2">
      <c r="A113" s="735"/>
      <c r="B113" s="728"/>
      <c r="C113" s="728"/>
      <c r="D113" s="728"/>
      <c r="E113" s="728"/>
      <c r="F113" s="728"/>
      <c r="G113" s="47"/>
      <c r="H113" s="47"/>
      <c r="I113" s="47"/>
      <c r="J113" s="47"/>
    </row>
    <row r="114" spans="1:10" ht="22.5" customHeight="1" x14ac:dyDescent="0.2">
      <c r="A114" s="812" t="s">
        <v>573</v>
      </c>
      <c r="B114" s="812"/>
      <c r="C114" s="812"/>
      <c r="D114" s="812"/>
      <c r="E114" s="812"/>
      <c r="F114" s="812"/>
      <c r="G114" s="812"/>
      <c r="H114" s="812"/>
      <c r="I114" s="812"/>
      <c r="J114" s="812"/>
    </row>
    <row r="115" spans="1:10" ht="12" customHeight="1" x14ac:dyDescent="0.2">
      <c r="A115" s="729"/>
      <c r="B115" s="729"/>
      <c r="C115" s="729"/>
      <c r="D115" s="729"/>
      <c r="E115" s="729"/>
      <c r="F115" s="729"/>
      <c r="G115" s="47"/>
      <c r="H115" s="47"/>
      <c r="I115" s="47"/>
      <c r="J115" s="47"/>
    </row>
    <row r="116" spans="1:10" ht="39.75" customHeight="1" x14ac:dyDescent="0.2">
      <c r="A116" s="812" t="s">
        <v>574</v>
      </c>
      <c r="B116" s="812"/>
      <c r="C116" s="812"/>
      <c r="D116" s="812"/>
      <c r="E116" s="812"/>
      <c r="F116" s="812"/>
      <c r="G116" s="812"/>
      <c r="H116" s="812"/>
      <c r="I116" s="812"/>
      <c r="J116" s="812"/>
    </row>
    <row r="117" spans="1:10" ht="12.75" customHeight="1" x14ac:dyDescent="0.2">
      <c r="A117" s="735"/>
      <c r="B117" s="728"/>
      <c r="C117" s="728"/>
      <c r="D117" s="728"/>
      <c r="E117" s="728"/>
      <c r="F117" s="728"/>
      <c r="G117" s="47"/>
      <c r="H117" s="47"/>
      <c r="I117" s="47"/>
      <c r="J117" s="47"/>
    </row>
    <row r="118" spans="1:10" ht="33.75" customHeight="1" x14ac:dyDescent="0.2">
      <c r="A118" s="812" t="s">
        <v>575</v>
      </c>
      <c r="B118" s="812"/>
      <c r="C118" s="812"/>
      <c r="D118" s="812"/>
      <c r="E118" s="812"/>
      <c r="F118" s="812"/>
      <c r="G118" s="812"/>
      <c r="H118" s="812"/>
      <c r="I118" s="812"/>
      <c r="J118" s="812"/>
    </row>
    <row r="119" spans="1:10" ht="12.75" customHeight="1" x14ac:dyDescent="0.2">
      <c r="A119" s="735"/>
      <c r="B119" s="728"/>
      <c r="C119" s="728"/>
      <c r="D119" s="728"/>
      <c r="E119" s="728"/>
      <c r="F119" s="728"/>
      <c r="G119" s="47"/>
      <c r="H119" s="47"/>
      <c r="I119" s="47"/>
      <c r="J119" s="47"/>
    </row>
    <row r="120" spans="1:10" ht="21" customHeight="1" x14ac:dyDescent="0.2">
      <c r="A120" s="812" t="s">
        <v>576</v>
      </c>
      <c r="B120" s="812"/>
      <c r="C120" s="812"/>
      <c r="D120" s="812"/>
      <c r="E120" s="812"/>
      <c r="F120" s="812"/>
      <c r="G120" s="812"/>
      <c r="H120" s="812"/>
      <c r="I120" s="812"/>
      <c r="J120" s="812"/>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09" t="s">
        <v>161</v>
      </c>
      <c r="B122" s="809"/>
      <c r="C122" s="809"/>
      <c r="D122" s="809"/>
      <c r="E122" s="809"/>
      <c r="F122" s="809"/>
      <c r="G122" s="809"/>
      <c r="H122" s="809"/>
      <c r="I122" s="809"/>
      <c r="J122" s="809"/>
    </row>
    <row r="123" spans="1:10" s="421" customFormat="1" ht="12.75" customHeight="1" x14ac:dyDescent="0.2">
      <c r="A123" s="737" t="s">
        <v>162</v>
      </c>
      <c r="B123" s="732"/>
      <c r="C123" s="732"/>
      <c r="D123" s="733"/>
      <c r="E123" s="733"/>
      <c r="F123" s="733"/>
      <c r="G123" s="733"/>
      <c r="H123" s="733"/>
      <c r="I123" s="733"/>
      <c r="J123" s="733"/>
    </row>
  </sheetData>
  <mergeCells count="15">
    <mergeCell ref="A93:J93"/>
    <mergeCell ref="A96:J96"/>
    <mergeCell ref="A98:J98"/>
    <mergeCell ref="A100:J100"/>
    <mergeCell ref="A102:J102"/>
    <mergeCell ref="A104:J104"/>
    <mergeCell ref="A106:J106"/>
    <mergeCell ref="A108:J108"/>
    <mergeCell ref="A110:J110"/>
    <mergeCell ref="A112:J112"/>
    <mergeCell ref="A114:J114"/>
    <mergeCell ref="A116:J116"/>
    <mergeCell ref="A118:J118"/>
    <mergeCell ref="A120:J120"/>
    <mergeCell ref="A122:J122"/>
  </mergeCells>
  <pageMargins left="0.70866141732283472" right="0.70866141732283472" top="0.74803149606299213" bottom="0.74803149606299213" header="0.31496062992125984" footer="0.31496062992125984"/>
  <pageSetup paperSize="9" scale="60" firstPageNumber="35" fitToHeight="2" orientation="landscape" useFirstPageNumber="1" r:id="rId1"/>
  <headerFooter>
    <oddHeader>&amp;RLes finances des groupements à fiscalité propre en 2022</oddHeader>
    <oddFooter>&amp;LDirection Générale des Collectivités Locales / DESL&amp;C&amp;P&amp;RMise à jour : janvier 2024</oddFooter>
    <evenHeader>&amp;RLes finances des groupements à fiscalité propre en 2019</evenHeader>
    <evenFooter>&amp;LDirection Générale des Collectivités Locales / DESL&amp;C36&amp;RMise à jour : mai 2021</evenFooter>
    <firstHeader>&amp;RLes finances des groupements à fiscalité propre en 2019</firstHeader>
    <firstFooter>&amp;LDirection Générale des Collectivités Locales / DESL&amp;C35&amp;RMise à jour : mai 2021</firstFooter>
  </headerFooter>
  <rowBreaks count="2" manualBreakCount="2">
    <brk id="54" max="16383" man="1"/>
    <brk id="90" max="9"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8"/>
  <sheetViews>
    <sheetView zoomScaleNormal="100" workbookViewId="0">
      <selection activeCell="A54" sqref="A54"/>
    </sheetView>
  </sheetViews>
  <sheetFormatPr baseColWidth="10" defaultRowHeight="12.75" x14ac:dyDescent="0.2"/>
  <cols>
    <col min="1" max="1" width="84" customWidth="1"/>
    <col min="2" max="7" width="14.7109375" customWidth="1"/>
    <col min="8" max="10" width="13.7109375" customWidth="1"/>
    <col min="11" max="11" width="19" customWidth="1"/>
  </cols>
  <sheetData>
    <row r="1" spans="1:11" s="405" customFormat="1" ht="21" x14ac:dyDescent="0.2">
      <c r="A1" s="27" t="s">
        <v>769</v>
      </c>
    </row>
    <row r="2" spans="1:11" ht="13.5" thickBot="1" x14ac:dyDescent="0.25">
      <c r="K2" s="241" t="s">
        <v>341</v>
      </c>
    </row>
    <row r="3" spans="1:11" x14ac:dyDescent="0.2">
      <c r="A3" s="25"/>
      <c r="B3" s="480" t="s">
        <v>34</v>
      </c>
      <c r="C3" s="480" t="s">
        <v>458</v>
      </c>
      <c r="D3" s="480" t="s">
        <v>460</v>
      </c>
      <c r="E3" s="480" t="s">
        <v>97</v>
      </c>
      <c r="F3" s="480" t="s">
        <v>269</v>
      </c>
      <c r="G3" s="481">
        <v>300000</v>
      </c>
      <c r="H3" s="482" t="s">
        <v>285</v>
      </c>
      <c r="I3" s="482" t="s">
        <v>285</v>
      </c>
      <c r="J3" s="482" t="s">
        <v>61</v>
      </c>
      <c r="K3" s="237" t="s">
        <v>163</v>
      </c>
    </row>
    <row r="4" spans="1:11" x14ac:dyDescent="0.2">
      <c r="A4" s="348" t="s">
        <v>65</v>
      </c>
      <c r="B4" s="483" t="s">
        <v>457</v>
      </c>
      <c r="C4" s="483" t="s">
        <v>35</v>
      </c>
      <c r="D4" s="483" t="s">
        <v>35</v>
      </c>
      <c r="E4" s="483" t="s">
        <v>35</v>
      </c>
      <c r="F4" s="483" t="s">
        <v>35</v>
      </c>
      <c r="G4" s="483" t="s">
        <v>36</v>
      </c>
      <c r="H4" s="484" t="s">
        <v>283</v>
      </c>
      <c r="I4" s="484" t="s">
        <v>284</v>
      </c>
      <c r="J4" s="484" t="s">
        <v>106</v>
      </c>
      <c r="K4" s="238" t="s">
        <v>286</v>
      </c>
    </row>
    <row r="5" spans="1:11" ht="13.5" thickBot="1" x14ac:dyDescent="0.25">
      <c r="A5" s="294" t="s">
        <v>341</v>
      </c>
      <c r="B5" s="485" t="s">
        <v>36</v>
      </c>
      <c r="C5" s="485" t="s">
        <v>459</v>
      </c>
      <c r="D5" s="485" t="s">
        <v>99</v>
      </c>
      <c r="E5" s="485" t="s">
        <v>100</v>
      </c>
      <c r="F5" s="485" t="s">
        <v>270</v>
      </c>
      <c r="G5" s="485" t="s">
        <v>101</v>
      </c>
      <c r="H5" s="486" t="s">
        <v>100</v>
      </c>
      <c r="I5" s="486" t="s">
        <v>101</v>
      </c>
      <c r="J5" s="486" t="s">
        <v>267</v>
      </c>
      <c r="K5" s="239" t="s">
        <v>72</v>
      </c>
    </row>
    <row r="6" spans="1:11" x14ac:dyDescent="0.2">
      <c r="A6" s="201"/>
    </row>
    <row r="7" spans="1:11" ht="15" x14ac:dyDescent="0.25">
      <c r="A7" s="332" t="s">
        <v>115</v>
      </c>
      <c r="B7" s="468">
        <v>365.27198968099998</v>
      </c>
      <c r="C7" s="468">
        <v>348.48386717400001</v>
      </c>
      <c r="D7" s="468">
        <v>345.15188355599997</v>
      </c>
      <c r="E7" s="468">
        <v>400.07176184299999</v>
      </c>
      <c r="F7" s="468">
        <v>451.51703422700001</v>
      </c>
      <c r="G7" s="468">
        <v>464.27591951900001</v>
      </c>
      <c r="H7" s="469">
        <v>367.18052417899997</v>
      </c>
      <c r="I7" s="469">
        <v>458.80986126099998</v>
      </c>
      <c r="J7" s="469">
        <v>419.28256005700001</v>
      </c>
      <c r="K7" s="469">
        <v>424.19015371799998</v>
      </c>
    </row>
    <row r="8" spans="1:11" ht="14.25" x14ac:dyDescent="0.2">
      <c r="A8" s="333" t="s">
        <v>116</v>
      </c>
      <c r="B8" s="470">
        <v>88.456251148999996</v>
      </c>
      <c r="C8" s="470">
        <v>95.306503794999998</v>
      </c>
      <c r="D8" s="470">
        <v>90.928096787000001</v>
      </c>
      <c r="E8" s="470">
        <v>111.77720605</v>
      </c>
      <c r="F8" s="470">
        <v>113.09173747600001</v>
      </c>
      <c r="G8" s="470">
        <v>116.30639608</v>
      </c>
      <c r="H8" s="330">
        <v>99.504855747999997</v>
      </c>
      <c r="I8" s="330">
        <v>114.92919808800001</v>
      </c>
      <c r="J8" s="330">
        <v>108.275405264</v>
      </c>
      <c r="K8" s="330">
        <v>112.354432816</v>
      </c>
    </row>
    <row r="9" spans="1:11" ht="14.25" x14ac:dyDescent="0.2">
      <c r="A9" s="334" t="s">
        <v>117</v>
      </c>
      <c r="B9" s="471">
        <v>156.30064747200001</v>
      </c>
      <c r="C9" s="471">
        <v>144.858704469</v>
      </c>
      <c r="D9" s="471">
        <v>152.71355106300001</v>
      </c>
      <c r="E9" s="471">
        <v>165.01255929000001</v>
      </c>
      <c r="F9" s="471">
        <v>185.028469935</v>
      </c>
      <c r="G9" s="471">
        <v>156.56638928999999</v>
      </c>
      <c r="H9" s="472">
        <v>154.833925287</v>
      </c>
      <c r="I9" s="472">
        <v>168.75988326500001</v>
      </c>
      <c r="J9" s="472">
        <v>162.752467376</v>
      </c>
      <c r="K9" s="472">
        <v>163.03303330599999</v>
      </c>
    </row>
    <row r="10" spans="1:11" ht="14.25" x14ac:dyDescent="0.2">
      <c r="A10" s="333" t="s">
        <v>118</v>
      </c>
      <c r="B10" s="470">
        <v>4.108844436</v>
      </c>
      <c r="C10" s="470">
        <v>4.0676858129999998</v>
      </c>
      <c r="D10" s="470">
        <v>3.688861255</v>
      </c>
      <c r="E10" s="470">
        <v>5.1114038260000001</v>
      </c>
      <c r="F10" s="470">
        <v>9.3597436950000006</v>
      </c>
      <c r="G10" s="470">
        <v>10.348873339000001</v>
      </c>
      <c r="H10" s="330">
        <v>4.3449169019999996</v>
      </c>
      <c r="I10" s="330">
        <v>9.9251184319999997</v>
      </c>
      <c r="J10" s="330">
        <v>7.5179166149999999</v>
      </c>
      <c r="K10" s="330">
        <v>7.653340354</v>
      </c>
    </row>
    <row r="11" spans="1:11" ht="14.25" x14ac:dyDescent="0.2">
      <c r="A11" s="334" t="s">
        <v>119</v>
      </c>
      <c r="B11" s="471">
        <v>94.239641499000001</v>
      </c>
      <c r="C11" s="471">
        <v>84.907443232999995</v>
      </c>
      <c r="D11" s="471">
        <v>79.460319570999999</v>
      </c>
      <c r="E11" s="471">
        <v>97.184483959000005</v>
      </c>
      <c r="F11" s="471">
        <v>115.734779422</v>
      </c>
      <c r="G11" s="471">
        <v>164.64856352000001</v>
      </c>
      <c r="H11" s="472">
        <v>88.601408413000001</v>
      </c>
      <c r="I11" s="472">
        <v>143.69331646099999</v>
      </c>
      <c r="J11" s="472">
        <v>119.927626206</v>
      </c>
      <c r="K11" s="472">
        <v>120.508324785</v>
      </c>
    </row>
    <row r="12" spans="1:11" ht="14.25" x14ac:dyDescent="0.2">
      <c r="A12" s="333" t="s">
        <v>120</v>
      </c>
      <c r="B12" s="470">
        <v>22.166605124</v>
      </c>
      <c r="C12" s="470">
        <v>19.343529864000001</v>
      </c>
      <c r="D12" s="470">
        <v>18.361054880000001</v>
      </c>
      <c r="E12" s="470">
        <v>20.986108718000001</v>
      </c>
      <c r="F12" s="470">
        <v>28.302303698999999</v>
      </c>
      <c r="G12" s="470">
        <v>16.405697289999999</v>
      </c>
      <c r="H12" s="330">
        <v>19.89541783</v>
      </c>
      <c r="I12" s="330">
        <v>21.502345016</v>
      </c>
      <c r="J12" s="330">
        <v>20.809144595999999</v>
      </c>
      <c r="K12" s="330">
        <v>20.641022457999998</v>
      </c>
    </row>
    <row r="13" spans="1:11" ht="15" x14ac:dyDescent="0.25">
      <c r="A13" s="335" t="s">
        <v>121</v>
      </c>
      <c r="B13" s="473">
        <v>423.82156496300001</v>
      </c>
      <c r="C13" s="473">
        <v>416.42051787999998</v>
      </c>
      <c r="D13" s="473">
        <v>414.65635677699998</v>
      </c>
      <c r="E13" s="473">
        <v>492.404679488</v>
      </c>
      <c r="F13" s="473">
        <v>561.89413654800001</v>
      </c>
      <c r="G13" s="473">
        <v>596.50651641699994</v>
      </c>
      <c r="H13" s="474">
        <v>443.412602257</v>
      </c>
      <c r="I13" s="474">
        <v>581.67816108</v>
      </c>
      <c r="J13" s="474">
        <v>522.03280552299998</v>
      </c>
      <c r="K13" s="474">
        <v>525.50492486300004</v>
      </c>
    </row>
    <row r="14" spans="1:11" ht="14.25" x14ac:dyDescent="0.2">
      <c r="A14" s="333" t="s">
        <v>63</v>
      </c>
      <c r="B14" s="470">
        <v>260.707898317</v>
      </c>
      <c r="C14" s="470">
        <v>246.82888380700001</v>
      </c>
      <c r="D14" s="470">
        <v>239.129427101</v>
      </c>
      <c r="E14" s="470">
        <v>277.089569058</v>
      </c>
      <c r="F14" s="470">
        <v>323.183011083</v>
      </c>
      <c r="G14" s="470">
        <v>310.16108940800001</v>
      </c>
      <c r="H14" s="330">
        <v>256.66661439400002</v>
      </c>
      <c r="I14" s="330">
        <v>315.73983558200001</v>
      </c>
      <c r="J14" s="330">
        <v>290.25667613399997</v>
      </c>
      <c r="K14" s="330">
        <v>292.85092724399999</v>
      </c>
    </row>
    <row r="15" spans="1:11" ht="14.25" x14ac:dyDescent="0.2">
      <c r="A15" s="334" t="s">
        <v>122</v>
      </c>
      <c r="B15" s="471">
        <v>101.31746909899999</v>
      </c>
      <c r="C15" s="471">
        <v>78.042799153000004</v>
      </c>
      <c r="D15" s="471">
        <v>67.097293925000002</v>
      </c>
      <c r="E15" s="471">
        <v>70.328513751000003</v>
      </c>
      <c r="F15" s="471">
        <v>95.452424531000005</v>
      </c>
      <c r="G15" s="471">
        <v>93.850742984999997</v>
      </c>
      <c r="H15" s="472">
        <v>74.364369862000004</v>
      </c>
      <c r="I15" s="472">
        <v>94.536922415000006</v>
      </c>
      <c r="J15" s="472">
        <v>85.834834348000001</v>
      </c>
      <c r="K15" s="472">
        <v>85.924201952000004</v>
      </c>
    </row>
    <row r="16" spans="1:11" ht="14.25" x14ac:dyDescent="0.2">
      <c r="A16" s="539" t="s">
        <v>123</v>
      </c>
      <c r="B16" s="540">
        <v>159.390429219</v>
      </c>
      <c r="C16" s="540">
        <v>168.78608465400001</v>
      </c>
      <c r="D16" s="540">
        <v>172.032133176</v>
      </c>
      <c r="E16" s="540">
        <v>206.761055306</v>
      </c>
      <c r="F16" s="540">
        <v>227.73058655200001</v>
      </c>
      <c r="G16" s="540">
        <v>216.310346423</v>
      </c>
      <c r="H16" s="370">
        <v>182.30224453299999</v>
      </c>
      <c r="I16" s="370">
        <v>221.20291316699999</v>
      </c>
      <c r="J16" s="370">
        <v>204.42184178599999</v>
      </c>
      <c r="K16" s="370">
        <v>207.43324229800001</v>
      </c>
    </row>
    <row r="17" spans="1:11" ht="14.25" x14ac:dyDescent="0.2">
      <c r="A17" s="541" t="s">
        <v>124</v>
      </c>
      <c r="B17" s="542">
        <v>69.179272682999994</v>
      </c>
      <c r="C17" s="542">
        <v>83.547985796999996</v>
      </c>
      <c r="D17" s="542">
        <v>87.719368345000007</v>
      </c>
      <c r="E17" s="542">
        <v>112.100338162</v>
      </c>
      <c r="F17" s="542">
        <v>147.37927066200001</v>
      </c>
      <c r="G17" s="542">
        <v>202.924836645</v>
      </c>
      <c r="H17" s="543">
        <v>93.581729555999999</v>
      </c>
      <c r="I17" s="543">
        <v>179.128455325</v>
      </c>
      <c r="J17" s="543">
        <v>142.22508677299999</v>
      </c>
      <c r="K17" s="543">
        <v>139.771014748</v>
      </c>
    </row>
    <row r="18" spans="1:11" ht="14.25" x14ac:dyDescent="0.2">
      <c r="A18" s="539" t="s">
        <v>125</v>
      </c>
      <c r="B18" s="540">
        <v>41.827238839000003</v>
      </c>
      <c r="C18" s="540">
        <v>42.729780865000002</v>
      </c>
      <c r="D18" s="540">
        <v>50.313898582</v>
      </c>
      <c r="E18" s="540">
        <v>69.595522235000004</v>
      </c>
      <c r="F18" s="540">
        <v>95.861158047999993</v>
      </c>
      <c r="G18" s="540">
        <v>153.68566977200001</v>
      </c>
      <c r="H18" s="370">
        <v>54.059546038000001</v>
      </c>
      <c r="I18" s="370">
        <v>128.912960983</v>
      </c>
      <c r="J18" s="370">
        <v>96.622500603000006</v>
      </c>
      <c r="K18" s="370">
        <v>94.155534029999998</v>
      </c>
    </row>
    <row r="19" spans="1:11" ht="14.25" x14ac:dyDescent="0.2">
      <c r="A19" s="560" t="s">
        <v>126</v>
      </c>
      <c r="B19" s="561">
        <v>2.4263772810000002</v>
      </c>
      <c r="C19" s="561">
        <v>1.3889896269999999</v>
      </c>
      <c r="D19" s="561">
        <v>1.314638454</v>
      </c>
      <c r="E19" s="561">
        <v>1.3071706860000001</v>
      </c>
      <c r="F19" s="561">
        <v>1.353937079</v>
      </c>
      <c r="G19" s="561">
        <v>2.1963502130000001</v>
      </c>
      <c r="H19" s="562">
        <v>1.4213125339999999</v>
      </c>
      <c r="I19" s="562">
        <v>1.8354504039999999</v>
      </c>
      <c r="J19" s="562">
        <v>1.6567985350000001</v>
      </c>
      <c r="K19" s="562">
        <v>1.729917948</v>
      </c>
    </row>
    <row r="20" spans="1:11" ht="14.25" x14ac:dyDescent="0.2">
      <c r="A20" s="676" t="s">
        <v>469</v>
      </c>
      <c r="B20" s="540">
        <v>24.925656564000001</v>
      </c>
      <c r="C20" s="540">
        <v>39.429215305</v>
      </c>
      <c r="D20" s="540">
        <v>36.090831307999999</v>
      </c>
      <c r="E20" s="540">
        <v>41.197645240999996</v>
      </c>
      <c r="F20" s="540">
        <v>50.164175534999998</v>
      </c>
      <c r="G20" s="540">
        <v>47.042816659000003</v>
      </c>
      <c r="H20" s="370">
        <v>38.100870985</v>
      </c>
      <c r="I20" s="370">
        <v>48.380043938</v>
      </c>
      <c r="J20" s="370">
        <v>43.945787635999999</v>
      </c>
      <c r="K20" s="370">
        <v>43.88556277</v>
      </c>
    </row>
    <row r="21" spans="1:11" ht="14.25" x14ac:dyDescent="0.2">
      <c r="A21" s="560" t="s">
        <v>127</v>
      </c>
      <c r="B21" s="561">
        <v>33.176982230999997</v>
      </c>
      <c r="C21" s="561">
        <v>33.871830619999997</v>
      </c>
      <c r="D21" s="561">
        <v>31.428579199000001</v>
      </c>
      <c r="E21" s="561">
        <v>35.552818399000003</v>
      </c>
      <c r="F21" s="561">
        <v>21.336705629000001</v>
      </c>
      <c r="G21" s="561">
        <v>11.579253504</v>
      </c>
      <c r="H21" s="562">
        <v>33.800275861999999</v>
      </c>
      <c r="I21" s="562">
        <v>15.759462084000001</v>
      </c>
      <c r="J21" s="562">
        <v>23.541955146999999</v>
      </c>
      <c r="K21" s="562">
        <v>26.006442389</v>
      </c>
    </row>
    <row r="22" spans="1:11" ht="14.25" x14ac:dyDescent="0.2">
      <c r="A22" s="539" t="s">
        <v>128</v>
      </c>
      <c r="B22" s="540">
        <v>48.676786399000001</v>
      </c>
      <c r="C22" s="540">
        <v>41.523904168000001</v>
      </c>
      <c r="D22" s="540">
        <v>46.880517984999997</v>
      </c>
      <c r="E22" s="540">
        <v>47.694163936000002</v>
      </c>
      <c r="F22" s="540">
        <v>56.759187785000002</v>
      </c>
      <c r="G22" s="540">
        <v>50.892312132000001</v>
      </c>
      <c r="H22" s="370">
        <v>45.598776332</v>
      </c>
      <c r="I22" s="370">
        <v>53.405751463000001</v>
      </c>
      <c r="J22" s="370">
        <v>50.037958271999997</v>
      </c>
      <c r="K22" s="370">
        <v>51.097537610000003</v>
      </c>
    </row>
    <row r="23" spans="1:11" ht="14.25" x14ac:dyDescent="0.2">
      <c r="A23" s="563" t="s">
        <v>129</v>
      </c>
      <c r="B23" s="564">
        <v>12.080625333</v>
      </c>
      <c r="C23" s="564">
        <v>10.647913487</v>
      </c>
      <c r="D23" s="564">
        <v>9.4984641480000001</v>
      </c>
      <c r="E23" s="564">
        <v>19.967789933999999</v>
      </c>
      <c r="F23" s="564">
        <v>13.23596139</v>
      </c>
      <c r="G23" s="564">
        <v>20.949024728000001</v>
      </c>
      <c r="H23" s="565">
        <v>13.765206112</v>
      </c>
      <c r="I23" s="565">
        <v>17.644656627</v>
      </c>
      <c r="J23" s="565">
        <v>15.971129197</v>
      </c>
      <c r="K23" s="565">
        <v>15.779002870999999</v>
      </c>
    </row>
    <row r="24" spans="1:11" ht="15" x14ac:dyDescent="0.25">
      <c r="A24" s="547" t="s">
        <v>130</v>
      </c>
      <c r="B24" s="548">
        <v>58.549575281999999</v>
      </c>
      <c r="C24" s="548">
        <v>67.936650705999995</v>
      </c>
      <c r="D24" s="548">
        <v>69.504473220999998</v>
      </c>
      <c r="E24" s="548">
        <v>92.332917644999995</v>
      </c>
      <c r="F24" s="548">
        <v>110.377102321</v>
      </c>
      <c r="G24" s="548">
        <v>132.23059689799999</v>
      </c>
      <c r="H24" s="354">
        <v>76.232078076999997</v>
      </c>
      <c r="I24" s="354">
        <v>122.868299819</v>
      </c>
      <c r="J24" s="354">
        <v>102.750245466</v>
      </c>
      <c r="K24" s="354">
        <v>101.31477114499999</v>
      </c>
    </row>
    <row r="25" spans="1:11" ht="15" x14ac:dyDescent="0.25">
      <c r="A25" s="566" t="s">
        <v>131</v>
      </c>
      <c r="B25" s="567">
        <v>33.017817108999999</v>
      </c>
      <c r="C25" s="567">
        <v>48.591670555</v>
      </c>
      <c r="D25" s="567">
        <v>50.148294327000002</v>
      </c>
      <c r="E25" s="567">
        <v>67.926174047999993</v>
      </c>
      <c r="F25" s="567">
        <v>63.753047508000002</v>
      </c>
      <c r="G25" s="567">
        <v>73.631161931999998</v>
      </c>
      <c r="H25" s="568">
        <v>54.618277648000003</v>
      </c>
      <c r="I25" s="568">
        <v>69.399260188</v>
      </c>
      <c r="J25" s="568">
        <v>63.023001583999999</v>
      </c>
      <c r="K25" s="568">
        <v>61.288136645000002</v>
      </c>
    </row>
    <row r="26" spans="1:11" ht="15" x14ac:dyDescent="0.25">
      <c r="A26" s="547" t="s">
        <v>132</v>
      </c>
      <c r="B26" s="548">
        <v>125.842149158</v>
      </c>
      <c r="C26" s="548">
        <v>100.59795579199999</v>
      </c>
      <c r="D26" s="548">
        <v>97.899139286999997</v>
      </c>
      <c r="E26" s="548">
        <v>130.594843019</v>
      </c>
      <c r="F26" s="548">
        <v>184.02240607499999</v>
      </c>
      <c r="G26" s="548">
        <v>225.43508986699999</v>
      </c>
      <c r="H26" s="354">
        <v>112.47094028399999</v>
      </c>
      <c r="I26" s="354">
        <v>207.69340342300001</v>
      </c>
      <c r="J26" s="354">
        <v>166.61609017699999</v>
      </c>
      <c r="K26" s="354">
        <v>166.49993609800001</v>
      </c>
    </row>
    <row r="27" spans="1:11" ht="14.25" x14ac:dyDescent="0.2">
      <c r="A27" s="560" t="s">
        <v>133</v>
      </c>
      <c r="B27" s="561">
        <v>107.50464017500001</v>
      </c>
      <c r="C27" s="561">
        <v>81.026286529000004</v>
      </c>
      <c r="D27" s="561">
        <v>77.491783265999999</v>
      </c>
      <c r="E27" s="561">
        <v>88.629328524000002</v>
      </c>
      <c r="F27" s="561">
        <v>122.636879699</v>
      </c>
      <c r="G27" s="561">
        <v>156.46471685099999</v>
      </c>
      <c r="H27" s="562">
        <v>84.867477937000004</v>
      </c>
      <c r="I27" s="562">
        <v>141.97246894899999</v>
      </c>
      <c r="J27" s="562">
        <v>117.33836974099999</v>
      </c>
      <c r="K27" s="562">
        <v>118.27577171999999</v>
      </c>
    </row>
    <row r="28" spans="1:11" ht="14.25" x14ac:dyDescent="0.2">
      <c r="A28" s="539" t="s">
        <v>134</v>
      </c>
      <c r="B28" s="540">
        <v>9.4788466410000005</v>
      </c>
      <c r="C28" s="540">
        <v>12.649483299</v>
      </c>
      <c r="D28" s="540">
        <v>15.201900177000001</v>
      </c>
      <c r="E28" s="540">
        <v>24.313311888000001</v>
      </c>
      <c r="F28" s="540">
        <v>40.394078935000003</v>
      </c>
      <c r="G28" s="540">
        <v>49.255298551999999</v>
      </c>
      <c r="H28" s="370">
        <v>17.168813729</v>
      </c>
      <c r="I28" s="370">
        <v>45.459046641999997</v>
      </c>
      <c r="J28" s="370">
        <v>33.255132556</v>
      </c>
      <c r="K28" s="370">
        <v>32.488089727999999</v>
      </c>
    </row>
    <row r="29" spans="1:11" ht="14.25" x14ac:dyDescent="0.2">
      <c r="A29" s="560" t="s">
        <v>135</v>
      </c>
      <c r="B29" s="561">
        <v>8.8586623420000006</v>
      </c>
      <c r="C29" s="561">
        <v>6.9221859630000004</v>
      </c>
      <c r="D29" s="561">
        <v>5.2054558440000003</v>
      </c>
      <c r="E29" s="561">
        <v>17.652202605999999</v>
      </c>
      <c r="F29" s="561">
        <v>20.991447440999998</v>
      </c>
      <c r="G29" s="561">
        <v>19.715074464000001</v>
      </c>
      <c r="H29" s="562">
        <v>10.434648618000001</v>
      </c>
      <c r="I29" s="562">
        <v>20.261887832999999</v>
      </c>
      <c r="J29" s="562">
        <v>16.022587879</v>
      </c>
      <c r="K29" s="562">
        <v>15.736074649000001</v>
      </c>
    </row>
    <row r="30" spans="1:11" ht="15" x14ac:dyDescent="0.25">
      <c r="A30" s="547" t="s">
        <v>136</v>
      </c>
      <c r="B30" s="548">
        <v>67.686946817000006</v>
      </c>
      <c r="C30" s="548">
        <v>47.196708024000003</v>
      </c>
      <c r="D30" s="548">
        <v>41.447663755999997</v>
      </c>
      <c r="E30" s="548">
        <v>52.156308308</v>
      </c>
      <c r="F30" s="548">
        <v>74.543425632999998</v>
      </c>
      <c r="G30" s="548">
        <v>85.512808926000005</v>
      </c>
      <c r="H30" s="354">
        <v>49.087145243999998</v>
      </c>
      <c r="I30" s="354">
        <v>80.813394615000007</v>
      </c>
      <c r="J30" s="354">
        <v>67.127242832999997</v>
      </c>
      <c r="K30" s="354">
        <v>67.059731630000002</v>
      </c>
    </row>
    <row r="31" spans="1:11" ht="14.25" x14ac:dyDescent="0.2">
      <c r="A31" s="560" t="s">
        <v>137</v>
      </c>
      <c r="B31" s="561">
        <v>15.440182039</v>
      </c>
      <c r="C31" s="561">
        <v>11.224520005</v>
      </c>
      <c r="D31" s="561">
        <v>10.529321422000001</v>
      </c>
      <c r="E31" s="561">
        <v>11.970687760000001</v>
      </c>
      <c r="F31" s="561">
        <v>15.529514042000001</v>
      </c>
      <c r="G31" s="561">
        <v>18.454775584</v>
      </c>
      <c r="H31" s="562">
        <v>11.638719365</v>
      </c>
      <c r="I31" s="562">
        <v>17.201558735999999</v>
      </c>
      <c r="J31" s="562">
        <v>14.801846653</v>
      </c>
      <c r="K31" s="562">
        <v>14.763597713999999</v>
      </c>
    </row>
    <row r="32" spans="1:11" ht="14.25" x14ac:dyDescent="0.2">
      <c r="A32" s="539" t="s">
        <v>138</v>
      </c>
      <c r="B32" s="540">
        <v>42.846815550000002</v>
      </c>
      <c r="C32" s="540">
        <v>26.163395065</v>
      </c>
      <c r="D32" s="540">
        <v>22.286832964999999</v>
      </c>
      <c r="E32" s="540">
        <v>24.269804998000001</v>
      </c>
      <c r="F32" s="540">
        <v>39.861305524000002</v>
      </c>
      <c r="G32" s="540">
        <v>48.926069775000002</v>
      </c>
      <c r="H32" s="370">
        <v>25.807036871000001</v>
      </c>
      <c r="I32" s="370">
        <v>45.042616922000001</v>
      </c>
      <c r="J32" s="370">
        <v>36.744722484</v>
      </c>
      <c r="K32" s="370">
        <v>37.010605175000002</v>
      </c>
    </row>
    <row r="33" spans="1:11" ht="14.25" x14ac:dyDescent="0.2">
      <c r="A33" s="563" t="s">
        <v>139</v>
      </c>
      <c r="B33" s="564">
        <v>9.3999492270000005</v>
      </c>
      <c r="C33" s="564">
        <v>9.8087929529999993</v>
      </c>
      <c r="D33" s="564">
        <v>8.6315093699999998</v>
      </c>
      <c r="E33" s="564">
        <v>15.91581555</v>
      </c>
      <c r="F33" s="564">
        <v>19.152606067000001</v>
      </c>
      <c r="G33" s="564">
        <v>18.131963567</v>
      </c>
      <c r="H33" s="565">
        <v>11.641389008000001</v>
      </c>
      <c r="I33" s="565">
        <v>18.569218957</v>
      </c>
      <c r="J33" s="565">
        <v>15.580673696</v>
      </c>
      <c r="K33" s="565">
        <v>15.285528741</v>
      </c>
    </row>
    <row r="34" spans="1:11" ht="15" x14ac:dyDescent="0.25">
      <c r="A34" s="552" t="s">
        <v>140</v>
      </c>
      <c r="B34" s="548">
        <v>491.11413884000001</v>
      </c>
      <c r="C34" s="548">
        <v>449.081822966</v>
      </c>
      <c r="D34" s="548">
        <v>443.051022843</v>
      </c>
      <c r="E34" s="548">
        <v>530.66660486199999</v>
      </c>
      <c r="F34" s="548">
        <v>635.53944030299999</v>
      </c>
      <c r="G34" s="548">
        <v>689.711009386</v>
      </c>
      <c r="H34" s="354">
        <v>479.65146446300002</v>
      </c>
      <c r="I34" s="354">
        <v>666.50326468499998</v>
      </c>
      <c r="J34" s="354">
        <v>585.898650234</v>
      </c>
      <c r="K34" s="354">
        <v>590.69008981599995</v>
      </c>
    </row>
    <row r="35" spans="1:11" ht="15" x14ac:dyDescent="0.25">
      <c r="A35" s="569" t="s">
        <v>141</v>
      </c>
      <c r="B35" s="570">
        <v>491.50851177999999</v>
      </c>
      <c r="C35" s="570">
        <v>463.61722590400001</v>
      </c>
      <c r="D35" s="570">
        <v>456.10402053400003</v>
      </c>
      <c r="E35" s="570">
        <v>544.56098779700005</v>
      </c>
      <c r="F35" s="570">
        <v>636.43756218099998</v>
      </c>
      <c r="G35" s="570">
        <v>682.019325342</v>
      </c>
      <c r="H35" s="571">
        <v>492.499747501</v>
      </c>
      <c r="I35" s="571">
        <v>662.49155569499999</v>
      </c>
      <c r="J35" s="571">
        <v>589.16004835599995</v>
      </c>
      <c r="K35" s="571">
        <v>592.56465649300003</v>
      </c>
    </row>
    <row r="36" spans="1:11" ht="15" x14ac:dyDescent="0.25">
      <c r="A36" s="549" t="s">
        <v>142</v>
      </c>
      <c r="B36" s="550">
        <v>0.39437294000000001</v>
      </c>
      <c r="C36" s="550">
        <v>14.535402938000001</v>
      </c>
      <c r="D36" s="550">
        <v>13.052997691</v>
      </c>
      <c r="E36" s="550">
        <v>13.894382933999999</v>
      </c>
      <c r="F36" s="550">
        <v>0.89812187899999996</v>
      </c>
      <c r="G36" s="550">
        <v>-7.6916840430000004</v>
      </c>
      <c r="H36" s="551">
        <v>12.848283037</v>
      </c>
      <c r="I36" s="551">
        <v>-4.0117089889999997</v>
      </c>
      <c r="J36" s="551">
        <v>3.2613981220000001</v>
      </c>
      <c r="K36" s="551">
        <v>1.874566677</v>
      </c>
    </row>
    <row r="37" spans="1:11" ht="14.25" x14ac:dyDescent="0.2">
      <c r="A37" s="560" t="s">
        <v>143</v>
      </c>
      <c r="B37" s="561">
        <v>25.531758173</v>
      </c>
      <c r="C37" s="561">
        <v>19.344980151000001</v>
      </c>
      <c r="D37" s="561">
        <v>19.356178893999999</v>
      </c>
      <c r="E37" s="561">
        <v>24.406743596999998</v>
      </c>
      <c r="F37" s="561">
        <v>46.624054813000001</v>
      </c>
      <c r="G37" s="561">
        <v>58.599434965999997</v>
      </c>
      <c r="H37" s="562">
        <v>21.613800430000001</v>
      </c>
      <c r="I37" s="562">
        <v>53.469039631000001</v>
      </c>
      <c r="J37" s="562">
        <v>39.727243882000003</v>
      </c>
      <c r="K37" s="562">
        <v>40.0266345</v>
      </c>
    </row>
    <row r="38" spans="1:11" ht="14.25" x14ac:dyDescent="0.2">
      <c r="A38" s="539" t="s">
        <v>144</v>
      </c>
      <c r="B38" s="540">
        <v>29.289002146000001</v>
      </c>
      <c r="C38" s="540">
        <v>22.28615246</v>
      </c>
      <c r="D38" s="540">
        <v>22.306120283999999</v>
      </c>
      <c r="E38" s="540">
        <v>26.838399036999999</v>
      </c>
      <c r="F38" s="540">
        <v>51.832557231000003</v>
      </c>
      <c r="G38" s="540">
        <v>71.737330001999993</v>
      </c>
      <c r="H38" s="370">
        <v>24.439872517000001</v>
      </c>
      <c r="I38" s="370">
        <v>63.209888530000001</v>
      </c>
      <c r="J38" s="370">
        <v>46.485178415999997</v>
      </c>
      <c r="K38" s="370">
        <v>48.831573646000002</v>
      </c>
    </row>
    <row r="39" spans="1:11" ht="14.25" x14ac:dyDescent="0.2">
      <c r="A39" s="563" t="s">
        <v>145</v>
      </c>
      <c r="B39" s="564">
        <v>3.7572439740000001</v>
      </c>
      <c r="C39" s="564">
        <v>2.9411723090000002</v>
      </c>
      <c r="D39" s="564">
        <v>2.9499413909999999</v>
      </c>
      <c r="E39" s="564">
        <v>2.4316554400000001</v>
      </c>
      <c r="F39" s="564">
        <v>5.2085024180000001</v>
      </c>
      <c r="G39" s="564">
        <v>13.137895036</v>
      </c>
      <c r="H39" s="565">
        <v>2.826072087</v>
      </c>
      <c r="I39" s="565">
        <v>9.7408488989999995</v>
      </c>
      <c r="J39" s="565">
        <v>6.7579345340000003</v>
      </c>
      <c r="K39" s="565">
        <v>8.8049391460000006</v>
      </c>
    </row>
    <row r="40" spans="1:11" ht="15" x14ac:dyDescent="0.25">
      <c r="A40" s="552" t="s">
        <v>146</v>
      </c>
      <c r="B40" s="548">
        <v>516.64589701299997</v>
      </c>
      <c r="C40" s="548">
        <v>468.42680311700002</v>
      </c>
      <c r="D40" s="548">
        <v>462.40720173599999</v>
      </c>
      <c r="E40" s="548">
        <v>555.07334845900004</v>
      </c>
      <c r="F40" s="548">
        <v>682.16349511500005</v>
      </c>
      <c r="G40" s="548">
        <v>748.31044435199999</v>
      </c>
      <c r="H40" s="354">
        <v>501.26526489299999</v>
      </c>
      <c r="I40" s="354">
        <v>719.97230431599996</v>
      </c>
      <c r="J40" s="354">
        <v>625.62589411600004</v>
      </c>
      <c r="K40" s="354">
        <v>630.71672431599995</v>
      </c>
    </row>
    <row r="41" spans="1:11" ht="15" x14ac:dyDescent="0.25">
      <c r="A41" s="569" t="s">
        <v>147</v>
      </c>
      <c r="B41" s="570">
        <v>520.79751392699995</v>
      </c>
      <c r="C41" s="570">
        <v>485.903378363</v>
      </c>
      <c r="D41" s="570">
        <v>478.410140818</v>
      </c>
      <c r="E41" s="570">
        <v>571.39938683399998</v>
      </c>
      <c r="F41" s="570">
        <v>688.27011941199999</v>
      </c>
      <c r="G41" s="570">
        <v>753.75665534400002</v>
      </c>
      <c r="H41" s="571">
        <v>516.93962001700004</v>
      </c>
      <c r="I41" s="571">
        <v>725.70144422500005</v>
      </c>
      <c r="J41" s="571">
        <v>635.645226772</v>
      </c>
      <c r="K41" s="571">
        <v>641.39623013899995</v>
      </c>
    </row>
    <row r="42" spans="1:11" ht="14.25" x14ac:dyDescent="0.2">
      <c r="A42" s="544" t="s">
        <v>148</v>
      </c>
      <c r="B42" s="545">
        <v>4.1516169139999999</v>
      </c>
      <c r="C42" s="545">
        <v>17.476575247</v>
      </c>
      <c r="D42" s="545">
        <v>16.002939081000001</v>
      </c>
      <c r="E42" s="545">
        <v>16.326038375</v>
      </c>
      <c r="F42" s="545">
        <v>6.1066242959999997</v>
      </c>
      <c r="G42" s="545">
        <v>5.4462109930000002</v>
      </c>
      <c r="H42" s="546">
        <v>15.674355124</v>
      </c>
      <c r="I42" s="546">
        <v>5.7291399089999997</v>
      </c>
      <c r="J42" s="546">
        <v>10.019332656</v>
      </c>
      <c r="K42" s="546">
        <v>10.679505823</v>
      </c>
    </row>
    <row r="43" spans="1:11" s="7" customFormat="1" ht="15" x14ac:dyDescent="0.25">
      <c r="A43" s="572" t="s">
        <v>203</v>
      </c>
      <c r="B43" s="567">
        <v>212.85210610300001</v>
      </c>
      <c r="C43" s="567">
        <v>209.25033409700001</v>
      </c>
      <c r="D43" s="567">
        <v>194.61944177999999</v>
      </c>
      <c r="E43" s="567">
        <v>270.02775927300002</v>
      </c>
      <c r="F43" s="567">
        <v>484.82142671600002</v>
      </c>
      <c r="G43" s="567">
        <v>604.77651552400005</v>
      </c>
      <c r="H43" s="568">
        <v>227.34863927999999</v>
      </c>
      <c r="I43" s="568">
        <v>553.38632831400002</v>
      </c>
      <c r="J43" s="568">
        <v>412.73934396599998</v>
      </c>
      <c r="K43" s="568">
        <v>419.170325397</v>
      </c>
    </row>
    <row r="44" spans="1:11" ht="15" x14ac:dyDescent="0.25">
      <c r="A44" s="547" t="s">
        <v>149</v>
      </c>
      <c r="B44" s="540"/>
      <c r="C44" s="540"/>
      <c r="D44" s="540"/>
      <c r="E44" s="540"/>
      <c r="F44" s="540"/>
      <c r="G44" s="540"/>
      <c r="H44" s="554"/>
      <c r="I44" s="554"/>
      <c r="J44" s="554"/>
      <c r="K44" s="554"/>
    </row>
    <row r="45" spans="1:11" ht="15" x14ac:dyDescent="0.25">
      <c r="A45" s="334" t="s">
        <v>394</v>
      </c>
      <c r="B45" s="471">
        <v>363.800933423</v>
      </c>
      <c r="C45" s="471">
        <v>347.98203555700002</v>
      </c>
      <c r="D45" s="471">
        <v>344.76960764299997</v>
      </c>
      <c r="E45" s="471">
        <v>399.64481507099998</v>
      </c>
      <c r="F45" s="471">
        <v>450.88723407499998</v>
      </c>
      <c r="G45" s="471">
        <v>464.220323114</v>
      </c>
      <c r="H45" s="472">
        <v>366.66049687200001</v>
      </c>
      <c r="I45" s="472">
        <v>458.50826913999998</v>
      </c>
      <c r="J45" s="472">
        <v>418.88673879800001</v>
      </c>
      <c r="K45" s="472">
        <v>423.80115094899998</v>
      </c>
    </row>
    <row r="46" spans="1:11" ht="15" x14ac:dyDescent="0.25">
      <c r="A46" s="333" t="s">
        <v>395</v>
      </c>
      <c r="B46" s="470">
        <v>174.28600644100001</v>
      </c>
      <c r="C46" s="470">
        <v>190.95211577800001</v>
      </c>
      <c r="D46" s="470">
        <v>191.078855261</v>
      </c>
      <c r="E46" s="470">
        <v>208.37297477999999</v>
      </c>
      <c r="F46" s="470">
        <v>236.99188504400001</v>
      </c>
      <c r="G46" s="470">
        <v>302.90658612099998</v>
      </c>
      <c r="H46" s="330">
        <v>195.859662265</v>
      </c>
      <c r="I46" s="330">
        <v>274.66794396</v>
      </c>
      <c r="J46" s="330">
        <v>240.671422898</v>
      </c>
      <c r="K46" s="330">
        <v>240.77993992099999</v>
      </c>
    </row>
    <row r="47" spans="1:11" ht="15" x14ac:dyDescent="0.25">
      <c r="A47" s="334" t="s">
        <v>396</v>
      </c>
      <c r="B47" s="471">
        <v>101.31746909899999</v>
      </c>
      <c r="C47" s="471">
        <v>78.042799153000004</v>
      </c>
      <c r="D47" s="471">
        <v>67.097293925000002</v>
      </c>
      <c r="E47" s="471">
        <v>70.328513751000003</v>
      </c>
      <c r="F47" s="471">
        <v>95.452424531000005</v>
      </c>
      <c r="G47" s="471">
        <v>93.850742984999997</v>
      </c>
      <c r="H47" s="472">
        <v>74.364369862000004</v>
      </c>
      <c r="I47" s="472">
        <v>94.536922415000006</v>
      </c>
      <c r="J47" s="472">
        <v>85.834834348000001</v>
      </c>
      <c r="K47" s="472">
        <v>85.924201952000004</v>
      </c>
    </row>
    <row r="48" spans="1:11" ht="15" x14ac:dyDescent="0.25">
      <c r="A48" s="333" t="s">
        <v>397</v>
      </c>
      <c r="B48" s="470">
        <v>423.82156496300001</v>
      </c>
      <c r="C48" s="470">
        <v>416.42051787999998</v>
      </c>
      <c r="D48" s="470">
        <v>414.65635677699998</v>
      </c>
      <c r="E48" s="470">
        <v>492.404679488</v>
      </c>
      <c r="F48" s="470">
        <v>561.89413654800001</v>
      </c>
      <c r="G48" s="470">
        <v>596.50651641699994</v>
      </c>
      <c r="H48" s="330">
        <v>443.412602257</v>
      </c>
      <c r="I48" s="330">
        <v>581.67816108</v>
      </c>
      <c r="J48" s="330">
        <v>522.03280552299998</v>
      </c>
      <c r="K48" s="330">
        <v>525.50492486300004</v>
      </c>
    </row>
    <row r="49" spans="1:11" ht="15" x14ac:dyDescent="0.25">
      <c r="A49" s="334" t="s">
        <v>511</v>
      </c>
      <c r="B49" s="471">
        <v>113.55171856</v>
      </c>
      <c r="C49" s="471">
        <v>84.149965660000007</v>
      </c>
      <c r="D49" s="471">
        <v>79.518598083000001</v>
      </c>
      <c r="E49" s="471">
        <v>92.782283200999998</v>
      </c>
      <c r="F49" s="471">
        <v>130.84818355100001</v>
      </c>
      <c r="G49" s="471">
        <v>161.72472352200001</v>
      </c>
      <c r="H49" s="472">
        <v>88.305266330999999</v>
      </c>
      <c r="I49" s="472">
        <v>148.49684644499999</v>
      </c>
      <c r="J49" s="472">
        <v>122.53124642100001</v>
      </c>
      <c r="K49" s="472">
        <v>123.621408477</v>
      </c>
    </row>
    <row r="50" spans="1:11" ht="15" x14ac:dyDescent="0.25">
      <c r="A50" s="536" t="s">
        <v>398</v>
      </c>
      <c r="B50" s="537">
        <v>212.85210610300001</v>
      </c>
      <c r="C50" s="537">
        <v>209.25033409700001</v>
      </c>
      <c r="D50" s="537">
        <v>194.61944177999999</v>
      </c>
      <c r="E50" s="537">
        <v>270.02775927300002</v>
      </c>
      <c r="F50" s="537">
        <v>484.82142671600002</v>
      </c>
      <c r="G50" s="537">
        <v>604.77651552400005</v>
      </c>
      <c r="H50" s="538">
        <v>227.34863927999999</v>
      </c>
      <c r="I50" s="538">
        <v>553.38632831400002</v>
      </c>
      <c r="J50" s="538">
        <v>412.73934396599998</v>
      </c>
      <c r="K50" s="538">
        <v>419.170325397</v>
      </c>
    </row>
    <row r="51" spans="1:11" ht="15" x14ac:dyDescent="0.25">
      <c r="A51" s="563" t="s">
        <v>399</v>
      </c>
      <c r="B51" s="564">
        <v>41.827238839000003</v>
      </c>
      <c r="C51" s="564">
        <v>42.729780865000002</v>
      </c>
      <c r="D51" s="564">
        <v>50.313898582</v>
      </c>
      <c r="E51" s="564">
        <v>69.595522235000004</v>
      </c>
      <c r="F51" s="564">
        <v>95.861158047999993</v>
      </c>
      <c r="G51" s="564">
        <v>153.68566977200001</v>
      </c>
      <c r="H51" s="565">
        <v>54.059546038000001</v>
      </c>
      <c r="I51" s="565">
        <v>128.912960983</v>
      </c>
      <c r="J51" s="565">
        <v>96.622500603000006</v>
      </c>
      <c r="K51" s="565">
        <v>94.155534029999998</v>
      </c>
    </row>
    <row r="52" spans="1:11" ht="12.75" customHeight="1" x14ac:dyDescent="0.2">
      <c r="A52" s="217" t="s">
        <v>409</v>
      </c>
      <c r="B52" s="12"/>
      <c r="C52" s="12"/>
      <c r="D52" s="12"/>
      <c r="E52" s="12"/>
      <c r="F52" s="12"/>
      <c r="G52" s="12"/>
      <c r="H52" s="192"/>
      <c r="I52" s="192"/>
      <c r="J52" s="192"/>
    </row>
    <row r="53" spans="1:11" x14ac:dyDescent="0.2">
      <c r="A53" s="217" t="s">
        <v>770</v>
      </c>
      <c r="B53" s="12"/>
      <c r="C53" s="12"/>
      <c r="D53" s="12"/>
      <c r="E53" s="12"/>
      <c r="F53" s="12"/>
      <c r="G53" s="12"/>
      <c r="H53" s="192"/>
      <c r="I53" s="192"/>
      <c r="J53" s="192"/>
      <c r="K53" s="24"/>
    </row>
    <row r="54" spans="1:11" s="421" customFormat="1" x14ac:dyDescent="0.2">
      <c r="A54" s="443" t="s">
        <v>736</v>
      </c>
      <c r="B54" s="441"/>
      <c r="D54" s="444"/>
    </row>
    <row r="55" spans="1:11" s="421" customFormat="1" x14ac:dyDescent="0.2">
      <c r="A55" s="443"/>
      <c r="B55" s="441"/>
      <c r="D55" s="444"/>
    </row>
    <row r="57" spans="1:11" ht="51" customHeight="1" x14ac:dyDescent="0.2">
      <c r="A57" s="813" t="s">
        <v>579</v>
      </c>
      <c r="B57" s="814"/>
      <c r="C57" s="814"/>
      <c r="D57" s="814"/>
      <c r="E57" s="814"/>
      <c r="F57" s="814"/>
      <c r="G57" s="814"/>
      <c r="H57" s="814"/>
      <c r="I57" s="814"/>
      <c r="J57" s="815"/>
    </row>
    <row r="59" spans="1:11" s="421" customFormat="1" ht="12.75" customHeight="1" x14ac:dyDescent="0.2">
      <c r="A59" s="731" t="s">
        <v>159</v>
      </c>
      <c r="B59" s="732"/>
      <c r="C59" s="732"/>
      <c r="D59" s="733"/>
      <c r="E59" s="733"/>
      <c r="F59" s="733"/>
      <c r="G59" s="733"/>
      <c r="H59" s="733"/>
      <c r="I59" s="733"/>
      <c r="J59" s="733"/>
    </row>
    <row r="60" spans="1:11" s="421" customFormat="1" ht="39" customHeight="1" x14ac:dyDescent="0.2">
      <c r="A60" s="810" t="s">
        <v>160</v>
      </c>
      <c r="B60" s="810"/>
      <c r="C60" s="810"/>
      <c r="D60" s="810"/>
      <c r="E60" s="810"/>
      <c r="F60" s="810"/>
      <c r="G60" s="810"/>
      <c r="H60" s="810"/>
      <c r="I60" s="810"/>
      <c r="J60" s="810"/>
    </row>
    <row r="61" spans="1:11" s="421" customFormat="1" ht="12.75" customHeight="1" x14ac:dyDescent="0.3">
      <c r="A61" s="467"/>
      <c r="B61" s="732"/>
      <c r="C61" s="732"/>
      <c r="D61" s="733"/>
      <c r="E61" s="733"/>
      <c r="F61" s="733"/>
      <c r="G61" s="733"/>
      <c r="H61" s="733"/>
      <c r="I61" s="733"/>
      <c r="J61" s="733"/>
    </row>
    <row r="62" spans="1:11" s="421" customFormat="1" ht="24.75" customHeight="1" x14ac:dyDescent="0.2">
      <c r="A62" s="811" t="s">
        <v>566</v>
      </c>
      <c r="B62" s="811"/>
      <c r="C62" s="811"/>
      <c r="D62" s="811"/>
      <c r="E62" s="811"/>
      <c r="F62" s="811"/>
      <c r="G62" s="811"/>
      <c r="H62" s="811"/>
      <c r="I62" s="811"/>
      <c r="J62" s="811"/>
    </row>
    <row r="63" spans="1:11" s="421" customFormat="1" ht="12.75" customHeight="1" x14ac:dyDescent="0.3">
      <c r="A63" s="467"/>
      <c r="B63" s="732"/>
      <c r="C63" s="732"/>
      <c r="D63" s="733"/>
      <c r="E63" s="733"/>
      <c r="F63" s="733"/>
      <c r="G63" s="733"/>
      <c r="H63" s="733"/>
      <c r="I63" s="733"/>
      <c r="J63" s="733"/>
    </row>
    <row r="64" spans="1:11" ht="26.25" customHeight="1" x14ac:dyDescent="0.2">
      <c r="A64" s="812" t="s">
        <v>567</v>
      </c>
      <c r="B64" s="812"/>
      <c r="C64" s="812"/>
      <c r="D64" s="812"/>
      <c r="E64" s="812"/>
      <c r="F64" s="812"/>
      <c r="G64" s="812"/>
      <c r="H64" s="812"/>
      <c r="I64" s="812"/>
      <c r="J64" s="812"/>
    </row>
    <row r="65" spans="1:10" ht="12.75" customHeight="1" x14ac:dyDescent="0.2">
      <c r="A65" s="734"/>
      <c r="B65" s="728"/>
      <c r="C65" s="728"/>
      <c r="D65" s="728"/>
      <c r="E65" s="728"/>
      <c r="F65" s="728"/>
      <c r="G65" s="47"/>
      <c r="H65" s="47"/>
      <c r="I65" s="47"/>
      <c r="J65" s="47"/>
    </row>
    <row r="66" spans="1:10" ht="12.75" customHeight="1" x14ac:dyDescent="0.2">
      <c r="A66" s="812" t="s">
        <v>568</v>
      </c>
      <c r="B66" s="812"/>
      <c r="C66" s="812"/>
      <c r="D66" s="812"/>
      <c r="E66" s="812"/>
      <c r="F66" s="812"/>
      <c r="G66" s="812"/>
      <c r="H66" s="812"/>
      <c r="I66" s="812"/>
      <c r="J66" s="812"/>
    </row>
    <row r="67" spans="1:10" ht="12.75" customHeight="1" x14ac:dyDescent="0.2">
      <c r="A67" s="729"/>
      <c r="B67" s="729"/>
      <c r="C67" s="729"/>
      <c r="D67" s="729"/>
      <c r="E67" s="729"/>
      <c r="F67" s="729"/>
      <c r="G67" s="47"/>
      <c r="H67" s="47"/>
      <c r="I67" s="47"/>
      <c r="J67" s="47"/>
    </row>
    <row r="68" spans="1:10" ht="24.75" customHeight="1" x14ac:dyDescent="0.2">
      <c r="A68" s="812" t="s">
        <v>569</v>
      </c>
      <c r="B68" s="812"/>
      <c r="C68" s="812"/>
      <c r="D68" s="812"/>
      <c r="E68" s="812"/>
      <c r="F68" s="812"/>
      <c r="G68" s="812"/>
      <c r="H68" s="812"/>
      <c r="I68" s="812"/>
      <c r="J68" s="812"/>
    </row>
    <row r="69" spans="1:10" ht="12.75" customHeight="1" x14ac:dyDescent="0.2">
      <c r="A69" s="728"/>
      <c r="B69" s="728"/>
      <c r="C69" s="728"/>
      <c r="D69" s="728"/>
      <c r="E69" s="728"/>
      <c r="F69" s="728"/>
      <c r="G69" s="47"/>
      <c r="H69" s="47"/>
      <c r="I69" s="47"/>
      <c r="J69" s="47"/>
    </row>
    <row r="70" spans="1:10" ht="21" customHeight="1" x14ac:dyDescent="0.2">
      <c r="A70" s="812" t="s">
        <v>570</v>
      </c>
      <c r="B70" s="812"/>
      <c r="C70" s="812"/>
      <c r="D70" s="812"/>
      <c r="E70" s="812"/>
      <c r="F70" s="812"/>
      <c r="G70" s="812"/>
      <c r="H70" s="812"/>
      <c r="I70" s="812"/>
      <c r="J70" s="812"/>
    </row>
    <row r="71" spans="1:10" ht="12.75" customHeight="1" x14ac:dyDescent="0.2">
      <c r="A71" s="728"/>
      <c r="B71" s="728"/>
      <c r="C71" s="728"/>
      <c r="D71" s="728"/>
      <c r="E71" s="728"/>
      <c r="F71" s="728"/>
      <c r="G71" s="47"/>
      <c r="H71" s="47"/>
      <c r="I71" s="47"/>
      <c r="J71" s="47"/>
    </row>
    <row r="72" spans="1:10" ht="48.75" customHeight="1" x14ac:dyDescent="0.2">
      <c r="A72" s="812" t="s">
        <v>592</v>
      </c>
      <c r="B72" s="812"/>
      <c r="C72" s="812"/>
      <c r="D72" s="812"/>
      <c r="E72" s="812"/>
      <c r="F72" s="812"/>
      <c r="G72" s="812"/>
      <c r="H72" s="812"/>
      <c r="I72" s="812"/>
      <c r="J72" s="812"/>
    </row>
    <row r="73" spans="1:10" ht="12.75" customHeight="1" x14ac:dyDescent="0.2">
      <c r="A73" s="734"/>
      <c r="B73" s="728"/>
      <c r="C73" s="728"/>
      <c r="D73" s="728"/>
      <c r="E73" s="728"/>
      <c r="F73" s="728"/>
      <c r="G73" s="47"/>
      <c r="H73" s="47"/>
      <c r="I73" s="47"/>
      <c r="J73" s="47"/>
    </row>
    <row r="74" spans="1:10" ht="27" customHeight="1" x14ac:dyDescent="0.2">
      <c r="A74" s="812" t="s">
        <v>571</v>
      </c>
      <c r="B74" s="812"/>
      <c r="C74" s="812"/>
      <c r="D74" s="812"/>
      <c r="E74" s="812"/>
      <c r="F74" s="812"/>
      <c r="G74" s="812"/>
      <c r="H74" s="812"/>
      <c r="I74" s="812"/>
      <c r="J74" s="812"/>
    </row>
    <row r="75" spans="1:10" ht="12.75" customHeight="1" x14ac:dyDescent="0.2">
      <c r="A75" s="735"/>
      <c r="B75" s="728"/>
      <c r="C75" s="728"/>
      <c r="D75" s="728"/>
      <c r="E75" s="728"/>
      <c r="F75" s="728"/>
      <c r="G75" s="47"/>
      <c r="H75" s="47"/>
      <c r="I75" s="47"/>
      <c r="J75" s="47"/>
    </row>
    <row r="76" spans="1:10" ht="19.5" customHeight="1" x14ac:dyDescent="0.2">
      <c r="A76" s="812" t="s">
        <v>572</v>
      </c>
      <c r="B76" s="812"/>
      <c r="C76" s="812"/>
      <c r="D76" s="812"/>
      <c r="E76" s="812"/>
      <c r="F76" s="812"/>
      <c r="G76" s="812"/>
      <c r="H76" s="812"/>
      <c r="I76" s="812"/>
      <c r="J76" s="812"/>
    </row>
    <row r="77" spans="1:10" ht="12.75" customHeight="1" x14ac:dyDescent="0.2">
      <c r="A77" s="735"/>
      <c r="B77" s="728"/>
      <c r="C77" s="728"/>
      <c r="D77" s="728"/>
      <c r="E77" s="728"/>
      <c r="F77" s="728"/>
      <c r="G77" s="47"/>
      <c r="H77" s="47"/>
      <c r="I77" s="47"/>
      <c r="J77" s="47"/>
    </row>
    <row r="78" spans="1:10" ht="22.5" customHeight="1" x14ac:dyDescent="0.2">
      <c r="A78" s="812" t="s">
        <v>573</v>
      </c>
      <c r="B78" s="812"/>
      <c r="C78" s="812"/>
      <c r="D78" s="812"/>
      <c r="E78" s="812"/>
      <c r="F78" s="812"/>
      <c r="G78" s="812"/>
      <c r="H78" s="812"/>
      <c r="I78" s="812"/>
      <c r="J78" s="812"/>
    </row>
    <row r="79" spans="1:10" ht="12" customHeight="1" x14ac:dyDescent="0.2">
      <c r="A79" s="729"/>
      <c r="B79" s="729"/>
      <c r="C79" s="729"/>
      <c r="D79" s="729"/>
      <c r="E79" s="729"/>
      <c r="F79" s="729"/>
      <c r="G79" s="47"/>
      <c r="H79" s="47"/>
      <c r="I79" s="47"/>
      <c r="J79" s="47"/>
    </row>
    <row r="80" spans="1:10" ht="39.75" customHeight="1" x14ac:dyDescent="0.2">
      <c r="A80" s="812" t="s">
        <v>574</v>
      </c>
      <c r="B80" s="812"/>
      <c r="C80" s="812"/>
      <c r="D80" s="812"/>
      <c r="E80" s="812"/>
      <c r="F80" s="812"/>
      <c r="G80" s="812"/>
      <c r="H80" s="812"/>
      <c r="I80" s="812"/>
      <c r="J80" s="812"/>
    </row>
    <row r="81" spans="1:10" ht="12.75" customHeight="1" x14ac:dyDescent="0.2">
      <c r="A81" s="735"/>
      <c r="B81" s="728"/>
      <c r="C81" s="728"/>
      <c r="D81" s="728"/>
      <c r="E81" s="728"/>
      <c r="F81" s="728"/>
      <c r="G81" s="47"/>
      <c r="H81" s="47"/>
      <c r="I81" s="47"/>
      <c r="J81" s="47"/>
    </row>
    <row r="82" spans="1:10" ht="33.75" customHeight="1" x14ac:dyDescent="0.2">
      <c r="A82" s="812" t="s">
        <v>575</v>
      </c>
      <c r="B82" s="812"/>
      <c r="C82" s="812"/>
      <c r="D82" s="812"/>
      <c r="E82" s="812"/>
      <c r="F82" s="812"/>
      <c r="G82" s="812"/>
      <c r="H82" s="812"/>
      <c r="I82" s="812"/>
      <c r="J82" s="812"/>
    </row>
    <row r="83" spans="1:10" ht="12.75" customHeight="1" x14ac:dyDescent="0.2">
      <c r="A83" s="735"/>
      <c r="B83" s="728"/>
      <c r="C83" s="728"/>
      <c r="D83" s="728"/>
      <c r="E83" s="728"/>
      <c r="F83" s="728"/>
      <c r="G83" s="47"/>
      <c r="H83" s="47"/>
      <c r="I83" s="47"/>
      <c r="J83" s="47"/>
    </row>
    <row r="84" spans="1:10" ht="21" customHeight="1" x14ac:dyDescent="0.2">
      <c r="A84" s="812" t="s">
        <v>576</v>
      </c>
      <c r="B84" s="812"/>
      <c r="C84" s="812"/>
      <c r="D84" s="812"/>
      <c r="E84" s="812"/>
      <c r="F84" s="812"/>
      <c r="G84" s="812"/>
      <c r="H84" s="812"/>
      <c r="I84" s="812"/>
      <c r="J84" s="812"/>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09" t="s">
        <v>161</v>
      </c>
      <c r="B86" s="809"/>
      <c r="C86" s="809"/>
      <c r="D86" s="809"/>
      <c r="E86" s="809"/>
      <c r="F86" s="809"/>
      <c r="G86" s="809"/>
      <c r="H86" s="809"/>
      <c r="I86" s="809"/>
      <c r="J86" s="809"/>
    </row>
    <row r="87" spans="1:10" s="421" customFormat="1" ht="12.75" customHeight="1" x14ac:dyDescent="0.2">
      <c r="A87" s="737" t="s">
        <v>162</v>
      </c>
      <c r="B87" s="732"/>
      <c r="C87" s="732"/>
      <c r="D87" s="733"/>
      <c r="E87" s="733"/>
      <c r="F87" s="733"/>
      <c r="G87" s="733"/>
      <c r="H87" s="733"/>
      <c r="I87" s="733"/>
      <c r="J87" s="733"/>
    </row>
    <row r="88" spans="1:10" s="421" customFormat="1" ht="12.75" customHeight="1" x14ac:dyDescent="0.2">
      <c r="A88" s="592"/>
      <c r="B88" s="466"/>
      <c r="C88" s="466"/>
    </row>
  </sheetData>
  <mergeCells count="15">
    <mergeCell ref="A57:J57"/>
    <mergeCell ref="A60:J60"/>
    <mergeCell ref="A62:J62"/>
    <mergeCell ref="A64:J64"/>
    <mergeCell ref="A66:J66"/>
    <mergeCell ref="A68:J68"/>
    <mergeCell ref="A70:J70"/>
    <mergeCell ref="A72:J72"/>
    <mergeCell ref="A84:J84"/>
    <mergeCell ref="A86:J86"/>
    <mergeCell ref="A74:J74"/>
    <mergeCell ref="A76:J76"/>
    <mergeCell ref="A78:J78"/>
    <mergeCell ref="A80:J80"/>
    <mergeCell ref="A82:J82"/>
  </mergeCells>
  <pageMargins left="0.70866141732283472" right="0.70866141732283472" top="0.74803149606299213" bottom="0.74803149606299213" header="0.31496062992125984" footer="0.31496062992125984"/>
  <pageSetup paperSize="9" scale="57" firstPageNumber="38" fitToHeight="2" orientation="landscape" useFirstPageNumber="1" r:id="rId1"/>
  <headerFooter>
    <oddHeader>&amp;RLes finances des groupements à fiscalité propre en 2022</oddHeader>
    <oddFooter>&amp;LDirection Générale des Collectivités Locales / DESL&amp;C&amp;P&amp;RMise en ligne : janvier 2024</oddFooter>
    <evenHeader>&amp;RLes groupements à fiscalité propre en 2019</evenHeader>
    <evenFooter>&amp;LDirection Générale des Collectivités Locales / DESL&amp;C39&amp;RMise à jour : mai 2021</evenFooter>
    <firstHeader>&amp;R&amp;12Les groupements à fiscalité propre en 2019</firstHeader>
    <firstFooter>&amp;LDirection Générale des Collectivités Locales / DESL&amp;C38&amp;RMise à jour : mai 2021</firstFooter>
  </headerFooter>
  <rowBreaks count="1" manualBreakCount="1">
    <brk id="5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49"/>
  <sheetViews>
    <sheetView zoomScaleNormal="100" workbookViewId="0"/>
  </sheetViews>
  <sheetFormatPr baseColWidth="10" defaultRowHeight="12.75" x14ac:dyDescent="0.2"/>
  <cols>
    <col min="1" max="1" width="4.5703125" style="12" customWidth="1"/>
    <col min="2" max="2" width="28.42578125" style="12" customWidth="1"/>
    <col min="3" max="10" width="15.7109375" style="12" customWidth="1"/>
    <col min="11" max="11" width="15.7109375" style="23" customWidth="1"/>
    <col min="12" max="12" width="6.85546875" customWidth="1"/>
    <col min="13" max="13" width="28.42578125" customWidth="1"/>
    <col min="14" max="22" width="15.7109375" customWidth="1"/>
    <col min="23" max="23" width="4.5703125" style="12" customWidth="1"/>
    <col min="24" max="24" width="28.42578125" style="12" customWidth="1"/>
    <col min="25" max="32" width="15.7109375" style="12" customWidth="1"/>
    <col min="33" max="33" width="15.7109375" style="23" customWidth="1"/>
    <col min="34" max="34" width="6.85546875" customWidth="1"/>
    <col min="35" max="35" width="28.42578125" customWidth="1"/>
    <col min="36" max="44" width="15.7109375" customWidth="1"/>
  </cols>
  <sheetData>
    <row r="1" spans="1:44" ht="18" x14ac:dyDescent="0.25">
      <c r="A1" s="9" t="s">
        <v>772</v>
      </c>
      <c r="B1" s="29"/>
      <c r="C1" s="49"/>
      <c r="D1" s="49"/>
      <c r="E1" s="49"/>
      <c r="F1" s="49"/>
      <c r="G1" s="49"/>
      <c r="H1" s="49"/>
      <c r="I1" s="49"/>
      <c r="J1" s="49"/>
      <c r="K1" s="69"/>
      <c r="L1" s="30"/>
      <c r="W1" s="9"/>
      <c r="X1" s="29"/>
      <c r="Y1" s="49"/>
      <c r="Z1" s="49"/>
      <c r="AA1" s="49"/>
      <c r="AB1" s="49"/>
      <c r="AC1" s="49"/>
      <c r="AD1" s="49"/>
      <c r="AE1" s="49"/>
      <c r="AF1" s="49"/>
      <c r="AG1" s="69"/>
      <c r="AH1" s="30"/>
    </row>
    <row r="2" spans="1:44" x14ac:dyDescent="0.2">
      <c r="A2" s="8"/>
      <c r="B2" s="20"/>
      <c r="C2" s="50"/>
      <c r="D2" s="50"/>
      <c r="E2" s="50"/>
      <c r="F2" s="50"/>
      <c r="G2" s="50"/>
      <c r="H2" s="50"/>
      <c r="I2" s="50"/>
      <c r="J2" s="50"/>
      <c r="K2" s="75"/>
      <c r="W2" s="8"/>
      <c r="X2" s="20"/>
      <c r="Y2" s="50"/>
      <c r="Z2" s="50"/>
      <c r="AA2" s="50"/>
      <c r="AB2" s="50"/>
      <c r="AC2" s="50"/>
      <c r="AD2" s="50"/>
      <c r="AE2" s="50"/>
      <c r="AF2" s="50"/>
      <c r="AG2" s="75"/>
    </row>
    <row r="3" spans="1:44" x14ac:dyDescent="0.2">
      <c r="A3" s="8"/>
      <c r="B3" s="20"/>
      <c r="C3" s="50"/>
      <c r="D3" s="50"/>
      <c r="E3" s="50"/>
      <c r="F3" s="50"/>
      <c r="G3" s="50"/>
      <c r="H3" s="50"/>
      <c r="I3" s="50"/>
      <c r="J3" s="50"/>
      <c r="K3" s="75"/>
      <c r="W3" s="8"/>
      <c r="X3" s="20"/>
      <c r="Y3" s="50"/>
      <c r="Z3" s="50"/>
      <c r="AA3" s="50"/>
      <c r="AB3" s="50"/>
      <c r="AC3" s="50"/>
      <c r="AD3" s="50"/>
      <c r="AE3" s="50"/>
      <c r="AF3" s="50"/>
      <c r="AG3" s="75"/>
    </row>
    <row r="4" spans="1:44" ht="16.5" x14ac:dyDescent="0.25">
      <c r="A4" s="33" t="s">
        <v>287</v>
      </c>
      <c r="B4" s="34"/>
      <c r="C4" s="52"/>
      <c r="D4" s="52"/>
      <c r="E4" s="52"/>
      <c r="F4" s="52"/>
      <c r="G4" s="52"/>
      <c r="H4" s="52"/>
      <c r="I4" s="52"/>
      <c r="J4" s="52"/>
      <c r="K4" s="81"/>
      <c r="L4" s="33" t="s">
        <v>288</v>
      </c>
      <c r="M4" s="34"/>
      <c r="N4" s="52"/>
      <c r="O4" s="52"/>
      <c r="P4" s="52"/>
      <c r="Q4" s="52"/>
      <c r="R4" s="52"/>
      <c r="S4" s="52"/>
      <c r="T4" s="52"/>
      <c r="U4" s="52"/>
      <c r="V4" s="81"/>
      <c r="W4" s="33" t="s">
        <v>542</v>
      </c>
      <c r="X4" s="34"/>
      <c r="Y4" s="52"/>
      <c r="Z4" s="52"/>
      <c r="AA4" s="52"/>
      <c r="AB4" s="52"/>
      <c r="AC4" s="52"/>
      <c r="AD4" s="52"/>
      <c r="AE4" s="52"/>
      <c r="AF4" s="52"/>
      <c r="AG4" s="81"/>
      <c r="AH4" s="33" t="s">
        <v>547</v>
      </c>
      <c r="AI4" s="34"/>
      <c r="AJ4" s="52"/>
      <c r="AK4" s="52"/>
      <c r="AL4" s="52"/>
      <c r="AM4" s="52"/>
      <c r="AN4" s="52"/>
      <c r="AO4" s="52"/>
      <c r="AP4" s="52"/>
      <c r="AQ4" s="52"/>
      <c r="AR4" s="81"/>
    </row>
    <row r="5" spans="1:44" x14ac:dyDescent="0.2">
      <c r="A5" s="68" t="s">
        <v>410</v>
      </c>
      <c r="B5" s="20"/>
      <c r="C5" s="50"/>
      <c r="D5" s="50"/>
      <c r="E5" s="50"/>
      <c r="F5" s="50"/>
      <c r="G5" s="50"/>
      <c r="H5" s="50"/>
      <c r="I5" s="50"/>
      <c r="J5" s="50"/>
      <c r="K5" s="50"/>
      <c r="L5" s="68" t="s">
        <v>350</v>
      </c>
      <c r="M5" s="20"/>
      <c r="N5" s="50"/>
      <c r="O5" s="50"/>
      <c r="P5" s="50"/>
      <c r="Q5" s="50"/>
      <c r="R5" s="50"/>
      <c r="S5" s="50"/>
      <c r="T5" s="50"/>
      <c r="U5" s="50"/>
      <c r="V5" s="50"/>
      <c r="W5" s="68" t="s">
        <v>543</v>
      </c>
      <c r="X5" s="20"/>
      <c r="Y5" s="50"/>
      <c r="Z5" s="50"/>
      <c r="AA5" s="50"/>
      <c r="AB5" s="50"/>
      <c r="AC5" s="50"/>
      <c r="AD5" s="50"/>
      <c r="AE5" s="50"/>
      <c r="AF5" s="50"/>
      <c r="AG5" s="50"/>
      <c r="AH5" s="68" t="s">
        <v>548</v>
      </c>
      <c r="AI5" s="20"/>
      <c r="AJ5" s="50"/>
      <c r="AK5" s="50"/>
      <c r="AL5" s="50"/>
      <c r="AM5" s="50"/>
      <c r="AN5" s="50"/>
      <c r="AO5" s="50"/>
      <c r="AP5" s="50"/>
      <c r="AQ5" s="50"/>
      <c r="AR5" s="50"/>
    </row>
    <row r="6" spans="1:44" x14ac:dyDescent="0.2">
      <c r="A6" s="12" t="s">
        <v>32</v>
      </c>
      <c r="B6" s="36"/>
      <c r="C6" s="50"/>
      <c r="D6" s="50"/>
      <c r="E6" s="50"/>
      <c r="F6" s="50"/>
      <c r="H6" s="50"/>
      <c r="I6" s="50"/>
      <c r="J6" s="50"/>
      <c r="K6" s="75"/>
      <c r="L6" s="12"/>
      <c r="M6" s="36"/>
      <c r="N6" s="50"/>
      <c r="O6" s="50"/>
      <c r="P6" s="12"/>
      <c r="Q6" s="50"/>
      <c r="R6" s="50"/>
      <c r="S6" s="50"/>
      <c r="T6" s="50"/>
      <c r="U6" s="50"/>
      <c r="V6" s="75"/>
      <c r="W6" s="47" t="s">
        <v>174</v>
      </c>
      <c r="X6" s="36"/>
      <c r="Y6" s="50"/>
      <c r="Z6" s="50"/>
      <c r="AA6" s="50"/>
      <c r="AB6" s="50"/>
      <c r="AD6" s="50"/>
      <c r="AE6" s="50"/>
      <c r="AF6" s="50"/>
      <c r="AG6" s="75"/>
      <c r="AH6" s="12"/>
      <c r="AI6" s="36"/>
      <c r="AJ6" s="50"/>
      <c r="AK6" s="50"/>
      <c r="AL6" s="12"/>
      <c r="AM6" s="50"/>
      <c r="AN6" s="50"/>
      <c r="AO6" s="50"/>
      <c r="AP6" s="50"/>
      <c r="AQ6" s="50"/>
      <c r="AR6" s="75"/>
    </row>
    <row r="7" spans="1:44" x14ac:dyDescent="0.2">
      <c r="B7" s="20"/>
      <c r="C7" s="50"/>
      <c r="D7" s="50"/>
      <c r="E7" s="50"/>
      <c r="F7" s="50"/>
      <c r="G7" s="50"/>
      <c r="H7" s="50"/>
      <c r="I7" s="50"/>
      <c r="J7" s="50"/>
      <c r="K7" s="75"/>
      <c r="L7" s="12"/>
      <c r="M7" s="20"/>
      <c r="N7" s="50"/>
      <c r="O7" s="50"/>
      <c r="P7" s="50"/>
      <c r="Q7" s="50"/>
      <c r="R7" s="50"/>
      <c r="S7" s="50"/>
      <c r="T7" s="50"/>
      <c r="U7" s="50"/>
      <c r="V7" s="75"/>
      <c r="X7" s="20"/>
      <c r="Y7" s="50"/>
      <c r="Z7" s="50"/>
      <c r="AA7" s="50"/>
      <c r="AB7" s="50"/>
      <c r="AC7" s="50"/>
      <c r="AD7" s="50"/>
      <c r="AE7" s="50"/>
      <c r="AF7" s="50"/>
      <c r="AG7" s="75"/>
      <c r="AH7" s="12"/>
      <c r="AI7" s="20"/>
      <c r="AJ7" s="50"/>
      <c r="AK7" s="50"/>
      <c r="AL7" s="50"/>
      <c r="AM7" s="50"/>
      <c r="AN7" s="50"/>
      <c r="AO7" s="50"/>
      <c r="AP7" s="50"/>
      <c r="AQ7" s="50"/>
      <c r="AR7" s="75"/>
    </row>
    <row r="8" spans="1:44" x14ac:dyDescent="0.2">
      <c r="A8" s="38" t="s">
        <v>33</v>
      </c>
      <c r="B8" s="21"/>
      <c r="C8" s="51"/>
      <c r="D8" s="51"/>
      <c r="E8" s="51"/>
      <c r="F8" s="51"/>
      <c r="G8" s="51"/>
      <c r="H8" s="51"/>
      <c r="I8" s="51"/>
      <c r="J8" s="51"/>
      <c r="K8" s="75"/>
      <c r="L8" s="38" t="s">
        <v>33</v>
      </c>
      <c r="M8" s="21"/>
      <c r="N8" s="51"/>
      <c r="O8" s="51"/>
      <c r="P8" s="51"/>
      <c r="Q8" s="51"/>
      <c r="R8" s="51"/>
      <c r="S8" s="51"/>
      <c r="T8" s="51"/>
      <c r="U8" s="51"/>
      <c r="V8" s="75"/>
      <c r="W8" s="38" t="s">
        <v>33</v>
      </c>
      <c r="X8" s="21"/>
      <c r="Y8" s="51"/>
      <c r="Z8" s="51"/>
      <c r="AA8" s="51"/>
      <c r="AB8" s="51"/>
      <c r="AC8" s="51"/>
      <c r="AD8" s="51"/>
      <c r="AE8" s="51"/>
      <c r="AF8" s="51"/>
      <c r="AG8" s="75"/>
      <c r="AH8" s="38" t="s">
        <v>33</v>
      </c>
      <c r="AI8" s="21"/>
      <c r="AJ8" s="51"/>
      <c r="AK8" s="51"/>
      <c r="AL8" s="51"/>
      <c r="AM8" s="51"/>
      <c r="AN8" s="51"/>
      <c r="AO8" s="51"/>
      <c r="AP8" s="51"/>
      <c r="AQ8" s="51"/>
      <c r="AR8" s="75"/>
    </row>
    <row r="9" spans="1:44" x14ac:dyDescent="0.2">
      <c r="B9" s="226" t="s">
        <v>484</v>
      </c>
      <c r="C9" s="51"/>
      <c r="D9" s="51"/>
      <c r="E9" s="51"/>
      <c r="F9" s="51"/>
      <c r="G9" s="51"/>
      <c r="H9" s="51"/>
      <c r="I9" s="51"/>
      <c r="J9" s="51"/>
      <c r="K9" s="75"/>
      <c r="L9" s="12"/>
      <c r="M9" s="226" t="s">
        <v>477</v>
      </c>
      <c r="N9" s="51"/>
      <c r="O9" s="51"/>
      <c r="P9" s="51"/>
      <c r="Q9" s="51"/>
      <c r="R9" s="51"/>
      <c r="S9" s="51"/>
      <c r="T9" s="51"/>
      <c r="U9" s="51"/>
      <c r="V9" s="75"/>
      <c r="X9" s="226" t="s">
        <v>477</v>
      </c>
      <c r="Y9" s="665"/>
      <c r="Z9" s="51"/>
      <c r="AA9" s="51"/>
      <c r="AB9" s="51"/>
      <c r="AC9" s="51"/>
      <c r="AD9" s="51"/>
      <c r="AE9" s="51"/>
      <c r="AF9" s="51"/>
      <c r="AG9" s="75"/>
      <c r="AH9" s="12"/>
      <c r="AI9" s="226" t="s">
        <v>477</v>
      </c>
      <c r="AJ9" s="665"/>
      <c r="AK9" s="51"/>
      <c r="AL9" s="51"/>
      <c r="AM9" s="51"/>
      <c r="AN9" s="51"/>
      <c r="AO9" s="51"/>
      <c r="AP9" s="51"/>
      <c r="AQ9" s="51"/>
      <c r="AR9" s="75"/>
    </row>
    <row r="10" spans="1:44" x14ac:dyDescent="0.2">
      <c r="B10" s="226" t="s">
        <v>175</v>
      </c>
      <c r="C10" s="227" t="s">
        <v>711</v>
      </c>
      <c r="D10" s="51"/>
      <c r="E10" s="51"/>
      <c r="F10" s="51"/>
      <c r="G10" s="51"/>
      <c r="H10" s="51"/>
      <c r="I10" s="51"/>
      <c r="J10" s="51"/>
      <c r="K10" s="75"/>
      <c r="L10" s="12"/>
      <c r="M10" s="226" t="s">
        <v>175</v>
      </c>
      <c r="N10" s="296" t="s">
        <v>711</v>
      </c>
      <c r="O10" s="51"/>
      <c r="P10" s="51"/>
      <c r="Q10" s="51"/>
      <c r="R10" s="51"/>
      <c r="S10" s="51"/>
      <c r="T10" s="51"/>
      <c r="U10" s="51"/>
      <c r="V10" s="75"/>
      <c r="X10" s="47" t="s">
        <v>544</v>
      </c>
      <c r="Y10" s="724" t="s">
        <v>714</v>
      </c>
      <c r="Z10" s="51"/>
      <c r="AA10" s="51"/>
      <c r="AB10" s="51"/>
      <c r="AC10" s="51"/>
      <c r="AD10" s="51"/>
      <c r="AE10" s="51"/>
      <c r="AF10" s="51"/>
      <c r="AG10" s="75"/>
      <c r="AH10" s="12"/>
      <c r="AI10" s="226" t="s">
        <v>549</v>
      </c>
      <c r="AJ10" s="724" t="s">
        <v>714</v>
      </c>
      <c r="AK10" s="51"/>
      <c r="AL10" s="51"/>
      <c r="AM10" s="51"/>
      <c r="AN10" s="51"/>
      <c r="AO10" s="51"/>
      <c r="AP10" s="51"/>
      <c r="AQ10" s="51"/>
      <c r="AR10" s="75"/>
    </row>
    <row r="11" spans="1:44" x14ac:dyDescent="0.2">
      <c r="B11" s="226" t="s">
        <v>176</v>
      </c>
      <c r="C11" s="657" t="s">
        <v>478</v>
      </c>
      <c r="D11" s="51"/>
      <c r="E11" s="51"/>
      <c r="F11" s="51"/>
      <c r="G11" s="51"/>
      <c r="H11" s="51"/>
      <c r="I11" s="51"/>
      <c r="J11" s="51"/>
      <c r="K11" s="75"/>
      <c r="L11" s="12"/>
      <c r="M11" s="226" t="s">
        <v>176</v>
      </c>
      <c r="N11" s="657" t="s">
        <v>478</v>
      </c>
      <c r="O11" s="51"/>
      <c r="P11" s="51"/>
      <c r="Q11" s="51"/>
      <c r="R11" s="51"/>
      <c r="S11" s="51"/>
      <c r="T11" s="51"/>
      <c r="U11" s="51"/>
      <c r="V11" s="75"/>
      <c r="X11" s="226" t="s">
        <v>545</v>
      </c>
      <c r="Y11" s="724" t="s">
        <v>546</v>
      </c>
      <c r="Z11" s="51"/>
      <c r="AA11" s="51"/>
      <c r="AB11" s="51"/>
      <c r="AC11" s="51"/>
      <c r="AD11" s="51"/>
      <c r="AE11" s="51"/>
      <c r="AF11" s="51"/>
      <c r="AG11" s="75"/>
      <c r="AH11" s="12"/>
      <c r="AI11" s="226" t="s">
        <v>550</v>
      </c>
      <c r="AJ11" s="724" t="s">
        <v>551</v>
      </c>
      <c r="AK11" s="51"/>
      <c r="AL11" s="51"/>
      <c r="AM11" s="51"/>
      <c r="AN11" s="51"/>
      <c r="AO11" s="51"/>
      <c r="AP11" s="51"/>
      <c r="AQ11" s="51"/>
      <c r="AR11" s="75"/>
    </row>
    <row r="12" spans="1:44" x14ac:dyDescent="0.2">
      <c r="B12" s="21"/>
      <c r="C12" s="657" t="s">
        <v>485</v>
      </c>
      <c r="D12" s="51"/>
      <c r="E12" s="51"/>
      <c r="F12" s="51"/>
      <c r="G12" s="51"/>
      <c r="H12" s="51"/>
      <c r="I12" s="51"/>
      <c r="J12" s="51"/>
      <c r="K12" s="75"/>
      <c r="L12" s="12"/>
      <c r="M12" s="21"/>
      <c r="N12" s="296" t="s">
        <v>240</v>
      </c>
      <c r="O12" s="51"/>
      <c r="P12" s="51"/>
      <c r="Q12" s="51"/>
      <c r="R12" s="51"/>
      <c r="S12" s="51"/>
      <c r="T12" s="51"/>
      <c r="U12" s="51"/>
      <c r="V12" s="75"/>
      <c r="X12" s="21"/>
      <c r="Y12" s="47" t="s">
        <v>231</v>
      </c>
      <c r="Z12" s="51"/>
      <c r="AA12" s="51"/>
      <c r="AB12" s="51"/>
      <c r="AC12" s="51"/>
      <c r="AD12" s="51"/>
      <c r="AE12" s="51"/>
      <c r="AF12" s="51"/>
      <c r="AG12" s="75"/>
      <c r="AH12" s="12"/>
      <c r="AI12" s="21"/>
      <c r="AJ12" s="47" t="s">
        <v>184</v>
      </c>
      <c r="AK12" s="51"/>
      <c r="AL12" s="51"/>
      <c r="AM12" s="51"/>
      <c r="AN12" s="51"/>
      <c r="AO12" s="51"/>
      <c r="AP12" s="51"/>
      <c r="AQ12" s="51"/>
      <c r="AR12" s="75"/>
    </row>
    <row r="13" spans="1:44" x14ac:dyDescent="0.2">
      <c r="B13" s="21"/>
      <c r="C13" s="51"/>
      <c r="D13" s="51"/>
      <c r="E13" s="51"/>
      <c r="F13" s="51"/>
      <c r="G13" s="51"/>
      <c r="H13" s="51"/>
      <c r="I13" s="51"/>
      <c r="J13" s="51"/>
      <c r="K13" s="75"/>
      <c r="L13" s="12"/>
      <c r="M13" s="21"/>
      <c r="N13" s="51"/>
      <c r="O13" s="51"/>
      <c r="P13" s="51"/>
      <c r="Q13" s="51"/>
      <c r="R13" s="51"/>
      <c r="S13" s="51"/>
      <c r="T13" s="51"/>
      <c r="U13" s="51"/>
      <c r="V13" s="75"/>
      <c r="X13" s="21"/>
      <c r="Y13" s="51"/>
      <c r="Z13" s="51"/>
      <c r="AA13" s="51"/>
      <c r="AB13" s="51"/>
      <c r="AC13" s="51"/>
      <c r="AD13" s="51"/>
      <c r="AE13" s="51"/>
      <c r="AF13" s="51"/>
      <c r="AG13" s="75"/>
      <c r="AH13" s="12"/>
      <c r="AI13" s="21"/>
      <c r="AJ13" s="51"/>
      <c r="AK13" s="51"/>
      <c r="AL13" s="51"/>
      <c r="AM13" s="51"/>
      <c r="AN13" s="51"/>
      <c r="AO13" s="51"/>
      <c r="AP13" s="51"/>
      <c r="AQ13" s="51"/>
      <c r="AR13" s="75"/>
    </row>
    <row r="14" spans="1:44" x14ac:dyDescent="0.2">
      <c r="B14" s="218"/>
      <c r="C14" s="236"/>
      <c r="D14" s="54"/>
      <c r="E14" s="54"/>
      <c r="F14" s="54"/>
      <c r="G14" s="54"/>
      <c r="H14" s="54"/>
      <c r="I14" s="54"/>
      <c r="J14" s="54"/>
      <c r="K14" s="40" t="s">
        <v>80</v>
      </c>
      <c r="L14" s="12"/>
      <c r="M14" s="218"/>
      <c r="N14" s="236"/>
      <c r="O14" s="54"/>
      <c r="P14" s="54"/>
      <c r="Q14" s="54"/>
      <c r="R14" s="54"/>
      <c r="S14" s="54"/>
      <c r="T14" s="54"/>
      <c r="U14" s="54"/>
      <c r="V14" s="40" t="s">
        <v>80</v>
      </c>
      <c r="X14" s="218"/>
      <c r="Y14" s="236"/>
      <c r="Z14" s="54"/>
      <c r="AA14" s="54"/>
      <c r="AB14" s="54"/>
      <c r="AC14" s="54"/>
      <c r="AD14" s="54"/>
      <c r="AE14" s="54"/>
      <c r="AF14" s="54"/>
      <c r="AG14" s="40" t="s">
        <v>80</v>
      </c>
      <c r="AH14" s="12"/>
      <c r="AI14" s="218"/>
      <c r="AJ14" s="236"/>
      <c r="AK14" s="54"/>
      <c r="AL14" s="54"/>
      <c r="AM14" s="54"/>
      <c r="AN14" s="54"/>
      <c r="AO14" s="54"/>
      <c r="AP14" s="54"/>
      <c r="AQ14" s="54"/>
      <c r="AR14" s="40" t="s">
        <v>80</v>
      </c>
    </row>
    <row r="15" spans="1:44" x14ac:dyDescent="0.2">
      <c r="A15" s="24"/>
      <c r="B15" s="53"/>
      <c r="C15" s="55"/>
      <c r="D15" s="55"/>
      <c r="E15" s="55"/>
      <c r="F15" s="55"/>
      <c r="G15" s="55"/>
      <c r="H15" s="55"/>
      <c r="I15" s="55"/>
      <c r="J15" s="55"/>
      <c r="K15" s="41"/>
      <c r="L15" s="24"/>
      <c r="M15" s="53"/>
      <c r="N15" s="55"/>
      <c r="O15" s="55"/>
      <c r="P15" s="55"/>
      <c r="Q15" s="55"/>
      <c r="R15" s="55"/>
      <c r="S15" s="55"/>
      <c r="T15" s="55"/>
      <c r="U15" s="55"/>
      <c r="V15" s="41"/>
      <c r="W15" s="24"/>
      <c r="X15" s="53"/>
      <c r="Y15" s="55"/>
      <c r="Z15" s="55"/>
      <c r="AA15" s="55"/>
      <c r="AB15" s="55"/>
      <c r="AC15" s="55"/>
      <c r="AD15" s="55"/>
      <c r="AE15" s="55"/>
      <c r="AF15" s="55"/>
      <c r="AG15" s="41"/>
      <c r="AH15" s="24"/>
      <c r="AI15" s="53"/>
      <c r="AJ15" s="55"/>
      <c r="AK15" s="55"/>
      <c r="AL15" s="55"/>
      <c r="AM15" s="55"/>
      <c r="AN15" s="55"/>
      <c r="AO15" s="55"/>
      <c r="AP15" s="55"/>
      <c r="AQ15" s="55"/>
      <c r="AR15" s="41"/>
    </row>
    <row r="16" spans="1:44" x14ac:dyDescent="0.2">
      <c r="B16" s="43" t="s">
        <v>289</v>
      </c>
      <c r="C16" s="220" t="s">
        <v>34</v>
      </c>
      <c r="D16" s="220" t="s">
        <v>458</v>
      </c>
      <c r="E16" s="220" t="s">
        <v>460</v>
      </c>
      <c r="F16" s="220" t="s">
        <v>97</v>
      </c>
      <c r="G16" s="220" t="s">
        <v>269</v>
      </c>
      <c r="H16" s="221">
        <v>300000</v>
      </c>
      <c r="I16" s="222" t="s">
        <v>285</v>
      </c>
      <c r="J16" s="222" t="s">
        <v>285</v>
      </c>
      <c r="K16" s="222" t="s">
        <v>61</v>
      </c>
      <c r="L16" s="12"/>
      <c r="M16" s="43" t="s">
        <v>289</v>
      </c>
      <c r="N16" s="220" t="s">
        <v>34</v>
      </c>
      <c r="O16" s="220" t="s">
        <v>95</v>
      </c>
      <c r="P16" s="220" t="s">
        <v>96</v>
      </c>
      <c r="Q16" s="220" t="s">
        <v>97</v>
      </c>
      <c r="R16" s="220" t="s">
        <v>269</v>
      </c>
      <c r="S16" s="221">
        <v>300000</v>
      </c>
      <c r="T16" s="222" t="s">
        <v>285</v>
      </c>
      <c r="U16" s="222" t="s">
        <v>285</v>
      </c>
      <c r="V16" s="222" t="s">
        <v>61</v>
      </c>
      <c r="X16" s="43" t="s">
        <v>289</v>
      </c>
      <c r="Y16" s="220" t="s">
        <v>34</v>
      </c>
      <c r="Z16" s="220" t="s">
        <v>458</v>
      </c>
      <c r="AA16" s="220" t="s">
        <v>460</v>
      </c>
      <c r="AB16" s="220" t="s">
        <v>97</v>
      </c>
      <c r="AC16" s="220" t="s">
        <v>269</v>
      </c>
      <c r="AD16" s="221">
        <v>300000</v>
      </c>
      <c r="AE16" s="222" t="s">
        <v>285</v>
      </c>
      <c r="AF16" s="222" t="s">
        <v>285</v>
      </c>
      <c r="AG16" s="222" t="s">
        <v>61</v>
      </c>
      <c r="AH16" s="12"/>
      <c r="AI16" s="43" t="s">
        <v>289</v>
      </c>
      <c r="AJ16" s="220" t="s">
        <v>34</v>
      </c>
      <c r="AK16" s="220" t="s">
        <v>458</v>
      </c>
      <c r="AL16" s="220" t="s">
        <v>96</v>
      </c>
      <c r="AM16" s="220" t="s">
        <v>97</v>
      </c>
      <c r="AN16" s="220" t="s">
        <v>269</v>
      </c>
      <c r="AO16" s="221">
        <v>300000</v>
      </c>
      <c r="AP16" s="222" t="s">
        <v>285</v>
      </c>
      <c r="AQ16" s="222" t="s">
        <v>285</v>
      </c>
      <c r="AR16" s="222" t="s">
        <v>61</v>
      </c>
    </row>
    <row r="17" spans="2:44" x14ac:dyDescent="0.2">
      <c r="B17" s="44"/>
      <c r="C17" s="219" t="s">
        <v>457</v>
      </c>
      <c r="D17" s="219" t="s">
        <v>35</v>
      </c>
      <c r="E17" s="219" t="s">
        <v>35</v>
      </c>
      <c r="F17" s="219" t="s">
        <v>35</v>
      </c>
      <c r="G17" s="219" t="s">
        <v>35</v>
      </c>
      <c r="H17" s="219" t="s">
        <v>36</v>
      </c>
      <c r="I17" s="11" t="s">
        <v>283</v>
      </c>
      <c r="J17" s="11" t="s">
        <v>284</v>
      </c>
      <c r="K17" s="11" t="s">
        <v>106</v>
      </c>
      <c r="L17" s="12"/>
      <c r="M17" s="44"/>
      <c r="N17" s="219" t="s">
        <v>425</v>
      </c>
      <c r="O17" s="219" t="s">
        <v>35</v>
      </c>
      <c r="P17" s="219" t="s">
        <v>35</v>
      </c>
      <c r="Q17" s="219" t="s">
        <v>35</v>
      </c>
      <c r="R17" s="219" t="s">
        <v>35</v>
      </c>
      <c r="S17" s="219" t="s">
        <v>36</v>
      </c>
      <c r="T17" s="11" t="s">
        <v>283</v>
      </c>
      <c r="U17" s="11" t="s">
        <v>284</v>
      </c>
      <c r="V17" s="11" t="s">
        <v>106</v>
      </c>
      <c r="X17" s="44"/>
      <c r="Y17" s="219" t="s">
        <v>457</v>
      </c>
      <c r="Z17" s="219" t="s">
        <v>35</v>
      </c>
      <c r="AA17" s="219" t="s">
        <v>35</v>
      </c>
      <c r="AB17" s="219" t="s">
        <v>35</v>
      </c>
      <c r="AC17" s="219" t="s">
        <v>35</v>
      </c>
      <c r="AD17" s="219" t="s">
        <v>36</v>
      </c>
      <c r="AE17" s="11" t="s">
        <v>283</v>
      </c>
      <c r="AF17" s="11" t="s">
        <v>284</v>
      </c>
      <c r="AG17" s="11" t="s">
        <v>106</v>
      </c>
      <c r="AH17" s="12"/>
      <c r="AI17" s="44"/>
      <c r="AJ17" s="219" t="s">
        <v>457</v>
      </c>
      <c r="AK17" s="219" t="s">
        <v>35</v>
      </c>
      <c r="AL17" s="219" t="s">
        <v>35</v>
      </c>
      <c r="AM17" s="219" t="s">
        <v>35</v>
      </c>
      <c r="AN17" s="219" t="s">
        <v>35</v>
      </c>
      <c r="AO17" s="219" t="s">
        <v>36</v>
      </c>
      <c r="AP17" s="11" t="s">
        <v>283</v>
      </c>
      <c r="AQ17" s="11" t="s">
        <v>284</v>
      </c>
      <c r="AR17" s="11" t="s">
        <v>106</v>
      </c>
    </row>
    <row r="18" spans="2:44" x14ac:dyDescent="0.2">
      <c r="B18" s="194"/>
      <c r="C18" s="223" t="s">
        <v>36</v>
      </c>
      <c r="D18" s="223" t="s">
        <v>459</v>
      </c>
      <c r="E18" s="223" t="s">
        <v>99</v>
      </c>
      <c r="F18" s="223" t="s">
        <v>100</v>
      </c>
      <c r="G18" s="223" t="s">
        <v>270</v>
      </c>
      <c r="H18" s="223" t="s">
        <v>101</v>
      </c>
      <c r="I18" s="224" t="s">
        <v>100</v>
      </c>
      <c r="J18" s="224" t="s">
        <v>101</v>
      </c>
      <c r="K18" s="224" t="s">
        <v>267</v>
      </c>
      <c r="L18" s="12"/>
      <c r="M18" s="194"/>
      <c r="N18" s="223" t="s">
        <v>36</v>
      </c>
      <c r="O18" s="223" t="s">
        <v>98</v>
      </c>
      <c r="P18" s="223" t="s">
        <v>99</v>
      </c>
      <c r="Q18" s="223" t="s">
        <v>100</v>
      </c>
      <c r="R18" s="223" t="s">
        <v>270</v>
      </c>
      <c r="S18" s="223" t="s">
        <v>101</v>
      </c>
      <c r="T18" s="224" t="s">
        <v>100</v>
      </c>
      <c r="U18" s="224" t="s">
        <v>101</v>
      </c>
      <c r="V18" s="224" t="s">
        <v>267</v>
      </c>
      <c r="X18" s="194"/>
      <c r="Y18" s="223" t="s">
        <v>36</v>
      </c>
      <c r="Z18" s="223" t="s">
        <v>459</v>
      </c>
      <c r="AA18" s="223" t="s">
        <v>99</v>
      </c>
      <c r="AB18" s="223" t="s">
        <v>100</v>
      </c>
      <c r="AC18" s="223" t="s">
        <v>270</v>
      </c>
      <c r="AD18" s="223" t="s">
        <v>101</v>
      </c>
      <c r="AE18" s="224" t="s">
        <v>100</v>
      </c>
      <c r="AF18" s="224" t="s">
        <v>101</v>
      </c>
      <c r="AG18" s="224" t="s">
        <v>267</v>
      </c>
      <c r="AH18" s="12"/>
      <c r="AI18" s="194"/>
      <c r="AJ18" s="223" t="s">
        <v>36</v>
      </c>
      <c r="AK18" s="223" t="s">
        <v>98</v>
      </c>
      <c r="AL18" s="223" t="s">
        <v>99</v>
      </c>
      <c r="AM18" s="223" t="s">
        <v>100</v>
      </c>
      <c r="AN18" s="223" t="s">
        <v>270</v>
      </c>
      <c r="AO18" s="223" t="s">
        <v>101</v>
      </c>
      <c r="AP18" s="224" t="s">
        <v>100</v>
      </c>
      <c r="AQ18" s="224" t="s">
        <v>101</v>
      </c>
      <c r="AR18" s="224" t="s">
        <v>267</v>
      </c>
    </row>
    <row r="19" spans="2:44" ht="16.5" customHeight="1" x14ac:dyDescent="0.25">
      <c r="B19" s="352" t="s">
        <v>72</v>
      </c>
      <c r="C19" s="353">
        <v>577.02341092100005</v>
      </c>
      <c r="D19" s="353">
        <v>478.921025864</v>
      </c>
      <c r="E19" s="353">
        <v>468.978054542</v>
      </c>
      <c r="F19" s="353">
        <v>556.10413217200005</v>
      </c>
      <c r="G19" s="353">
        <v>678.15638534000004</v>
      </c>
      <c r="H19" s="353">
        <v>763.03730501799998</v>
      </c>
      <c r="I19" s="354">
        <v>513.44820231899996</v>
      </c>
      <c r="J19" s="354">
        <v>725.65631040599999</v>
      </c>
      <c r="K19" s="355">
        <v>630.71672431599995</v>
      </c>
      <c r="L19" s="12"/>
      <c r="M19" s="352" t="s">
        <v>72</v>
      </c>
      <c r="N19" s="353">
        <v>549.39238095500002</v>
      </c>
      <c r="O19" s="353">
        <v>459.344726998</v>
      </c>
      <c r="P19" s="353">
        <v>449.14126821500003</v>
      </c>
      <c r="Q19" s="353">
        <v>531.84081866199995</v>
      </c>
      <c r="R19" s="353">
        <v>631.91095990700001</v>
      </c>
      <c r="S19" s="353">
        <v>701.97176563699998</v>
      </c>
      <c r="T19" s="354">
        <v>491.34693735500002</v>
      </c>
      <c r="U19" s="354">
        <v>671.11745101099996</v>
      </c>
      <c r="V19" s="355">
        <v>590.69008981599995</v>
      </c>
      <c r="X19" s="352" t="s">
        <v>72</v>
      </c>
      <c r="Y19" s="353">
        <v>586.15632476799999</v>
      </c>
      <c r="Z19" s="353">
        <v>499.52485272299998</v>
      </c>
      <c r="AA19" s="353">
        <v>482.45162226600002</v>
      </c>
      <c r="AB19" s="353">
        <v>573.37036242600004</v>
      </c>
      <c r="AC19" s="353">
        <v>684.70075589700002</v>
      </c>
      <c r="AD19" s="353">
        <v>768.50140106900005</v>
      </c>
      <c r="AE19" s="354">
        <v>529.98209849</v>
      </c>
      <c r="AF19" s="354">
        <v>731.59615219199998</v>
      </c>
      <c r="AG19" s="355">
        <v>641.39623013899995</v>
      </c>
      <c r="AH19" s="12"/>
      <c r="AI19" s="352" t="s">
        <v>72</v>
      </c>
      <c r="AJ19" s="353">
        <v>552.13244891099998</v>
      </c>
      <c r="AK19" s="353">
        <v>473.83018159400001</v>
      </c>
      <c r="AL19" s="353">
        <v>458.39800335299998</v>
      </c>
      <c r="AM19" s="353">
        <v>545.90481565000005</v>
      </c>
      <c r="AN19" s="353">
        <v>633.330802156</v>
      </c>
      <c r="AO19" s="353">
        <v>689.77477351000005</v>
      </c>
      <c r="AP19" s="354">
        <v>503.19541832900001</v>
      </c>
      <c r="AQ19" s="354">
        <v>664.91722251900001</v>
      </c>
      <c r="AR19" s="355">
        <v>592.56465649300003</v>
      </c>
    </row>
    <row r="20" spans="2:44" ht="16.5" customHeight="1" x14ac:dyDescent="0.25">
      <c r="B20" s="356" t="s">
        <v>171</v>
      </c>
      <c r="C20" s="357">
        <v>577.41124068600004</v>
      </c>
      <c r="D20" s="357">
        <v>478.921025864</v>
      </c>
      <c r="E20" s="357">
        <v>469.361240141</v>
      </c>
      <c r="F20" s="357">
        <v>569.74247130399999</v>
      </c>
      <c r="G20" s="357">
        <v>681.02486083999997</v>
      </c>
      <c r="H20" s="357">
        <v>763.03730501799998</v>
      </c>
      <c r="I20" s="358">
        <v>517.23110197200003</v>
      </c>
      <c r="J20" s="358">
        <v>728.67119891100003</v>
      </c>
      <c r="K20" s="359">
        <v>633.47520909599996</v>
      </c>
      <c r="L20" s="12"/>
      <c r="M20" s="356" t="s">
        <v>171</v>
      </c>
      <c r="N20" s="357">
        <v>549.75331122</v>
      </c>
      <c r="O20" s="357">
        <v>459.344726998</v>
      </c>
      <c r="P20" s="357">
        <v>449.32004834600002</v>
      </c>
      <c r="Q20" s="357">
        <v>544.04655843</v>
      </c>
      <c r="R20" s="357">
        <v>633.133714424</v>
      </c>
      <c r="S20" s="357">
        <v>701.97176563699998</v>
      </c>
      <c r="T20" s="358">
        <v>494.648228743</v>
      </c>
      <c r="U20" s="358">
        <v>673.12619474999997</v>
      </c>
      <c r="V20" s="359">
        <v>592.77063835299998</v>
      </c>
      <c r="X20" s="356" t="s">
        <v>171</v>
      </c>
      <c r="Y20" s="357">
        <v>585.31147941899997</v>
      </c>
      <c r="Z20" s="357">
        <v>499.52485272299998</v>
      </c>
      <c r="AA20" s="357">
        <v>483.52234656100001</v>
      </c>
      <c r="AB20" s="357">
        <v>588.28081503800001</v>
      </c>
      <c r="AC20" s="357">
        <v>686.69260033700004</v>
      </c>
      <c r="AD20" s="357">
        <v>768.50140106900005</v>
      </c>
      <c r="AE20" s="358">
        <v>534.21859905199995</v>
      </c>
      <c r="AF20" s="358">
        <v>734.22062874699998</v>
      </c>
      <c r="AG20" s="359">
        <v>644.17436289</v>
      </c>
      <c r="AH20" s="12"/>
      <c r="AI20" s="356" t="s">
        <v>171</v>
      </c>
      <c r="AJ20" s="357">
        <v>552.09358697499999</v>
      </c>
      <c r="AK20" s="357">
        <v>473.83018159400001</v>
      </c>
      <c r="AL20" s="357">
        <v>459.26040122799998</v>
      </c>
      <c r="AM20" s="357">
        <v>559.69757729200001</v>
      </c>
      <c r="AN20" s="357">
        <v>634.77103469099995</v>
      </c>
      <c r="AO20" s="357">
        <v>689.77477351000005</v>
      </c>
      <c r="AP20" s="358">
        <v>507.10902963900003</v>
      </c>
      <c r="AQ20" s="358">
        <v>666.72626735300003</v>
      </c>
      <c r="AR20" s="359">
        <v>594.86231554999995</v>
      </c>
    </row>
    <row r="21" spans="2:44" ht="16.5" customHeight="1" x14ac:dyDescent="0.25">
      <c r="B21" s="360" t="s">
        <v>388</v>
      </c>
      <c r="C21" s="361"/>
      <c r="D21" s="361"/>
      <c r="E21" s="361"/>
      <c r="F21" s="361"/>
      <c r="G21" s="361"/>
      <c r="H21" s="361"/>
      <c r="I21" s="362"/>
      <c r="J21" s="362"/>
      <c r="K21" s="363"/>
      <c r="L21" s="12"/>
      <c r="M21" s="360" t="s">
        <v>388</v>
      </c>
      <c r="N21" s="361"/>
      <c r="O21" s="361"/>
      <c r="P21" s="361"/>
      <c r="Q21" s="361"/>
      <c r="R21" s="361"/>
      <c r="S21" s="361"/>
      <c r="T21" s="362"/>
      <c r="U21" s="362"/>
      <c r="V21" s="363"/>
      <c r="X21" s="360" t="s">
        <v>388</v>
      </c>
      <c r="Y21" s="361"/>
      <c r="Z21" s="361"/>
      <c r="AA21" s="361"/>
      <c r="AB21" s="361"/>
      <c r="AC21" s="361"/>
      <c r="AD21" s="361"/>
      <c r="AE21" s="362"/>
      <c r="AF21" s="362"/>
      <c r="AG21" s="363"/>
      <c r="AH21" s="12"/>
      <c r="AI21" s="360" t="s">
        <v>388</v>
      </c>
      <c r="AJ21" s="361"/>
      <c r="AK21" s="361"/>
      <c r="AL21" s="361"/>
      <c r="AM21" s="361"/>
      <c r="AN21" s="361"/>
      <c r="AO21" s="361"/>
      <c r="AP21" s="362"/>
      <c r="AQ21" s="362"/>
      <c r="AR21" s="363"/>
    </row>
    <row r="22" spans="2:44" ht="16.5" customHeight="1" x14ac:dyDescent="0.25">
      <c r="B22" s="364" t="s">
        <v>596</v>
      </c>
      <c r="C22" s="365">
        <v>716.06306809900002</v>
      </c>
      <c r="D22" s="365">
        <v>474.05459088100002</v>
      </c>
      <c r="E22" s="365">
        <v>425.50451038800003</v>
      </c>
      <c r="F22" s="365">
        <v>606.81004596100001</v>
      </c>
      <c r="G22" s="365">
        <v>608.98146953599996</v>
      </c>
      <c r="H22" s="365">
        <v>1437.789288643</v>
      </c>
      <c r="I22" s="366">
        <v>545.76806984999996</v>
      </c>
      <c r="J22" s="366">
        <v>1167.743758414</v>
      </c>
      <c r="K22" s="367">
        <v>837.46730487900004</v>
      </c>
      <c r="L22" s="12"/>
      <c r="M22" s="364" t="s">
        <v>596</v>
      </c>
      <c r="N22" s="365">
        <v>685.66330108399995</v>
      </c>
      <c r="O22" s="365">
        <v>454.13838333199999</v>
      </c>
      <c r="P22" s="365">
        <v>406.52294409400002</v>
      </c>
      <c r="Q22" s="365">
        <v>582.26996821199998</v>
      </c>
      <c r="R22" s="365">
        <v>559.44034406200001</v>
      </c>
      <c r="S22" s="365">
        <v>1318.4080126429999</v>
      </c>
      <c r="T22" s="366">
        <v>522.94300737000003</v>
      </c>
      <c r="U22" s="366">
        <v>1071.118083948</v>
      </c>
      <c r="V22" s="367">
        <v>780.03062902399995</v>
      </c>
      <c r="X22" s="364" t="s">
        <v>596</v>
      </c>
      <c r="Y22" s="365">
        <v>745.12649339400002</v>
      </c>
      <c r="Z22" s="365">
        <v>516.86759667700005</v>
      </c>
      <c r="AA22" s="365">
        <v>428.43493463300001</v>
      </c>
      <c r="AB22" s="365">
        <v>623.92897342000003</v>
      </c>
      <c r="AC22" s="365">
        <v>606.914621668</v>
      </c>
      <c r="AD22" s="365">
        <v>1463.102832071</v>
      </c>
      <c r="AE22" s="366">
        <v>566.68857387000003</v>
      </c>
      <c r="AF22" s="366">
        <v>1184.1361115310001</v>
      </c>
      <c r="AG22" s="367">
        <v>856.26415972899997</v>
      </c>
      <c r="AH22" s="12"/>
      <c r="AI22" s="364" t="s">
        <v>596</v>
      </c>
      <c r="AJ22" s="365">
        <v>701.03661180699999</v>
      </c>
      <c r="AK22" s="365">
        <v>479.73244693300001</v>
      </c>
      <c r="AL22" s="365">
        <v>398.09910989299999</v>
      </c>
      <c r="AM22" s="365">
        <v>595.38381821899998</v>
      </c>
      <c r="AN22" s="365">
        <v>580.88816181300001</v>
      </c>
      <c r="AO22" s="365">
        <v>1381.329600429</v>
      </c>
      <c r="AP22" s="366">
        <v>534.01792289800005</v>
      </c>
      <c r="AQ22" s="366">
        <v>1120.526519515</v>
      </c>
      <c r="AR22" s="367">
        <v>809.08351166099999</v>
      </c>
    </row>
    <row r="23" spans="2:44" ht="16.5" customHeight="1" x14ac:dyDescent="0.25">
      <c r="B23" s="368" t="s">
        <v>597</v>
      </c>
      <c r="C23" s="369">
        <v>441.02090396800003</v>
      </c>
      <c r="D23" s="369">
        <v>413.94247714699998</v>
      </c>
      <c r="E23" s="369">
        <v>533.87171066500002</v>
      </c>
      <c r="F23" s="369">
        <v>623.75897652799995</v>
      </c>
      <c r="G23" s="369">
        <v>771.29418138300002</v>
      </c>
      <c r="H23" s="369" t="s">
        <v>84</v>
      </c>
      <c r="I23" s="370">
        <v>481.81272064500001</v>
      </c>
      <c r="J23" s="370">
        <v>771.29418138300002</v>
      </c>
      <c r="K23" s="355">
        <v>564.86110881399998</v>
      </c>
      <c r="L23" s="12"/>
      <c r="M23" s="368" t="s">
        <v>597</v>
      </c>
      <c r="N23" s="369">
        <v>423.11761868100001</v>
      </c>
      <c r="O23" s="369">
        <v>396.094223167</v>
      </c>
      <c r="P23" s="369">
        <v>507.10031877400002</v>
      </c>
      <c r="Q23" s="369">
        <v>600.52914217399996</v>
      </c>
      <c r="R23" s="369">
        <v>731.77754010299998</v>
      </c>
      <c r="S23" s="369" t="s">
        <v>84</v>
      </c>
      <c r="T23" s="370">
        <v>461.76599979299999</v>
      </c>
      <c r="U23" s="370">
        <v>731.77754010299998</v>
      </c>
      <c r="V23" s="355">
        <v>539.22872625699995</v>
      </c>
      <c r="X23" s="368" t="s">
        <v>597</v>
      </c>
      <c r="Y23" s="369">
        <v>439.122908048</v>
      </c>
      <c r="Z23" s="369">
        <v>430.42187035199998</v>
      </c>
      <c r="AA23" s="369">
        <v>573.85846237199996</v>
      </c>
      <c r="AB23" s="369">
        <v>657.99755825499994</v>
      </c>
      <c r="AC23" s="369">
        <v>789.62284538899996</v>
      </c>
      <c r="AD23" s="369" t="s">
        <v>84</v>
      </c>
      <c r="AE23" s="370">
        <v>500.61071134299999</v>
      </c>
      <c r="AF23" s="370">
        <v>789.62284538899996</v>
      </c>
      <c r="AG23" s="355">
        <v>583.52445591399999</v>
      </c>
      <c r="AH23" s="12"/>
      <c r="AI23" s="368" t="s">
        <v>597</v>
      </c>
      <c r="AJ23" s="369">
        <v>422.26837892700001</v>
      </c>
      <c r="AK23" s="369">
        <v>402.677263874</v>
      </c>
      <c r="AL23" s="369">
        <v>537.81475468099995</v>
      </c>
      <c r="AM23" s="369">
        <v>628.47025326000005</v>
      </c>
      <c r="AN23" s="369">
        <v>762.25691567000001</v>
      </c>
      <c r="AO23" s="369" t="s">
        <v>84</v>
      </c>
      <c r="AP23" s="370">
        <v>474.12287555400002</v>
      </c>
      <c r="AQ23" s="370">
        <v>762.25691567000001</v>
      </c>
      <c r="AR23" s="355">
        <v>556.78470663300004</v>
      </c>
    </row>
    <row r="24" spans="2:44" ht="16.5" customHeight="1" x14ac:dyDescent="0.25">
      <c r="B24" s="364" t="s">
        <v>41</v>
      </c>
      <c r="C24" s="365">
        <v>738.74346904100003</v>
      </c>
      <c r="D24" s="365">
        <v>449.24865908300001</v>
      </c>
      <c r="E24" s="365">
        <v>376.46649749900001</v>
      </c>
      <c r="F24" s="365">
        <v>516.95102693800004</v>
      </c>
      <c r="G24" s="365">
        <v>744.92342787200005</v>
      </c>
      <c r="H24" s="365">
        <v>865.42882343099996</v>
      </c>
      <c r="I24" s="366">
        <v>459.22566503299998</v>
      </c>
      <c r="J24" s="366">
        <v>781.59165139000004</v>
      </c>
      <c r="K24" s="367">
        <v>602.23909794799999</v>
      </c>
      <c r="L24" s="12"/>
      <c r="M24" s="364" t="s">
        <v>41</v>
      </c>
      <c r="N24" s="365">
        <v>728.85998300599999</v>
      </c>
      <c r="O24" s="365">
        <v>431.55672571700001</v>
      </c>
      <c r="P24" s="365">
        <v>360.814218584</v>
      </c>
      <c r="Q24" s="365">
        <v>501.97624644899997</v>
      </c>
      <c r="R24" s="365">
        <v>703.98877408199996</v>
      </c>
      <c r="S24" s="365">
        <v>793.73507980900001</v>
      </c>
      <c r="T24" s="366">
        <v>443.31592659199998</v>
      </c>
      <c r="U24" s="366">
        <v>731.29740688699997</v>
      </c>
      <c r="V24" s="367">
        <v>571.07512531600003</v>
      </c>
      <c r="X24" s="364" t="s">
        <v>41</v>
      </c>
      <c r="Y24" s="365">
        <v>716.52726540599997</v>
      </c>
      <c r="Z24" s="365">
        <v>473.473073328</v>
      </c>
      <c r="AA24" s="365">
        <v>391.65649680299998</v>
      </c>
      <c r="AB24" s="365">
        <v>526.75055311100004</v>
      </c>
      <c r="AC24" s="365">
        <v>734.69869979199996</v>
      </c>
      <c r="AD24" s="365">
        <v>867.77299516300002</v>
      </c>
      <c r="AE24" s="366">
        <v>474.46297614600002</v>
      </c>
      <c r="AF24" s="366">
        <v>775.19147594200001</v>
      </c>
      <c r="AG24" s="367">
        <v>607.87722253499999</v>
      </c>
      <c r="AH24" s="12"/>
      <c r="AI24" s="364" t="s">
        <v>41</v>
      </c>
      <c r="AJ24" s="365">
        <v>679.58327249900003</v>
      </c>
      <c r="AK24" s="365">
        <v>434.20438951800003</v>
      </c>
      <c r="AL24" s="365">
        <v>371.996842802</v>
      </c>
      <c r="AM24" s="365">
        <v>498.560932503</v>
      </c>
      <c r="AN24" s="365">
        <v>706.08093692399996</v>
      </c>
      <c r="AO24" s="365">
        <v>739.256461511</v>
      </c>
      <c r="AP24" s="366">
        <v>445.459988925</v>
      </c>
      <c r="AQ24" s="366">
        <v>716.175817284</v>
      </c>
      <c r="AR24" s="367">
        <v>565.55950809399997</v>
      </c>
    </row>
    <row r="25" spans="2:44" ht="16.5" customHeight="1" x14ac:dyDescent="0.25">
      <c r="B25" s="368" t="s">
        <v>598</v>
      </c>
      <c r="C25" s="369">
        <v>368.83923782900001</v>
      </c>
      <c r="D25" s="369">
        <v>540.18074487399997</v>
      </c>
      <c r="E25" s="369">
        <v>397.23270266200001</v>
      </c>
      <c r="F25" s="369">
        <v>562.20403018499997</v>
      </c>
      <c r="G25" s="369">
        <v>730.13128295299998</v>
      </c>
      <c r="H25" s="369">
        <v>747.29296068199994</v>
      </c>
      <c r="I25" s="370">
        <v>486.36468416000002</v>
      </c>
      <c r="J25" s="370">
        <v>734.98477771</v>
      </c>
      <c r="K25" s="355">
        <v>586.96193215599999</v>
      </c>
      <c r="L25" s="12"/>
      <c r="M25" s="368" t="s">
        <v>598</v>
      </c>
      <c r="N25" s="369">
        <v>350.418142918</v>
      </c>
      <c r="O25" s="369">
        <v>510.75048190899997</v>
      </c>
      <c r="P25" s="369">
        <v>383.51507754099998</v>
      </c>
      <c r="Q25" s="369">
        <v>529.79977032500005</v>
      </c>
      <c r="R25" s="369">
        <v>676.72714581100001</v>
      </c>
      <c r="S25" s="369">
        <v>702.36791934400003</v>
      </c>
      <c r="T25" s="370">
        <v>461.41852558400001</v>
      </c>
      <c r="U25" s="370">
        <v>683.97861398700002</v>
      </c>
      <c r="V25" s="355">
        <v>551.47131290100003</v>
      </c>
      <c r="X25" s="368" t="s">
        <v>598</v>
      </c>
      <c r="Y25" s="369">
        <v>363.32219450899998</v>
      </c>
      <c r="Z25" s="369">
        <v>547.477092158</v>
      </c>
      <c r="AA25" s="369">
        <v>414.92680646399998</v>
      </c>
      <c r="AB25" s="369">
        <v>590.22153953400004</v>
      </c>
      <c r="AC25" s="369">
        <v>734.44209496899998</v>
      </c>
      <c r="AD25" s="369">
        <v>767.80204835999996</v>
      </c>
      <c r="AE25" s="370">
        <v>498.345092636</v>
      </c>
      <c r="AF25" s="370">
        <v>743.87662470600003</v>
      </c>
      <c r="AG25" s="355">
        <v>597.69263961000001</v>
      </c>
      <c r="AH25" s="12"/>
      <c r="AI25" s="368" t="s">
        <v>598</v>
      </c>
      <c r="AJ25" s="369">
        <v>358.41558187599998</v>
      </c>
      <c r="AK25" s="369">
        <v>519.42819347299996</v>
      </c>
      <c r="AL25" s="369">
        <v>392.32079988800001</v>
      </c>
      <c r="AM25" s="369">
        <v>566.74315411800001</v>
      </c>
      <c r="AN25" s="369">
        <v>621.64197761000003</v>
      </c>
      <c r="AO25" s="369">
        <v>723.08525471999997</v>
      </c>
      <c r="AP25" s="370">
        <v>476.33230252300001</v>
      </c>
      <c r="AQ25" s="370">
        <v>650.33115481899995</v>
      </c>
      <c r="AR25" s="355">
        <v>546.73612807699999</v>
      </c>
    </row>
    <row r="26" spans="2:44" ht="16.5" customHeight="1" x14ac:dyDescent="0.25">
      <c r="B26" s="364" t="s">
        <v>44</v>
      </c>
      <c r="C26" s="365">
        <v>557.58278944100005</v>
      </c>
      <c r="D26" s="365">
        <v>641.20808298300005</v>
      </c>
      <c r="E26" s="365" t="s">
        <v>84</v>
      </c>
      <c r="F26" s="365">
        <v>549.97933649799995</v>
      </c>
      <c r="G26" s="365" t="s">
        <v>84</v>
      </c>
      <c r="H26" s="365" t="s">
        <v>84</v>
      </c>
      <c r="I26" s="366">
        <v>565.15204789400002</v>
      </c>
      <c r="J26" s="366" t="s">
        <v>84</v>
      </c>
      <c r="K26" s="367">
        <v>565.15204789400002</v>
      </c>
      <c r="L26" s="12"/>
      <c r="M26" s="364" t="s">
        <v>44</v>
      </c>
      <c r="N26" s="365">
        <v>537.38926889799995</v>
      </c>
      <c r="O26" s="365">
        <v>629.26915512300002</v>
      </c>
      <c r="P26" s="365" t="s">
        <v>84</v>
      </c>
      <c r="Q26" s="365">
        <v>540.83251283300001</v>
      </c>
      <c r="R26" s="365" t="s">
        <v>84</v>
      </c>
      <c r="S26" s="365" t="s">
        <v>84</v>
      </c>
      <c r="T26" s="366">
        <v>550.92548539200004</v>
      </c>
      <c r="U26" s="366" t="s">
        <v>84</v>
      </c>
      <c r="V26" s="367">
        <v>550.92548539200004</v>
      </c>
      <c r="X26" s="364" t="s">
        <v>44</v>
      </c>
      <c r="Y26" s="365">
        <v>551.61479822700005</v>
      </c>
      <c r="Z26" s="365">
        <v>709.63330582000003</v>
      </c>
      <c r="AA26" s="365" t="s">
        <v>84</v>
      </c>
      <c r="AB26" s="365">
        <v>533.41840967500002</v>
      </c>
      <c r="AC26" s="365" t="s">
        <v>84</v>
      </c>
      <c r="AD26" s="365" t="s">
        <v>84</v>
      </c>
      <c r="AE26" s="366">
        <v>564.22355206899999</v>
      </c>
      <c r="AF26" s="366" t="s">
        <v>84</v>
      </c>
      <c r="AG26" s="367">
        <v>564.22355206899999</v>
      </c>
      <c r="AH26" s="12"/>
      <c r="AI26" s="364" t="s">
        <v>44</v>
      </c>
      <c r="AJ26" s="365">
        <v>541.54816183900004</v>
      </c>
      <c r="AK26" s="365">
        <v>709.63330582000003</v>
      </c>
      <c r="AL26" s="365" t="s">
        <v>84</v>
      </c>
      <c r="AM26" s="365">
        <v>533.28077708199999</v>
      </c>
      <c r="AN26" s="365" t="s">
        <v>84</v>
      </c>
      <c r="AO26" s="365" t="s">
        <v>84</v>
      </c>
      <c r="AP26" s="366">
        <v>559.86625255299998</v>
      </c>
      <c r="AQ26" s="366" t="s">
        <v>84</v>
      </c>
      <c r="AR26" s="367">
        <v>559.86625255299998</v>
      </c>
    </row>
    <row r="27" spans="2:44" ht="16.5" customHeight="1" x14ac:dyDescent="0.25">
      <c r="B27" s="368" t="s">
        <v>102</v>
      </c>
      <c r="C27" s="369">
        <v>534.14503645100001</v>
      </c>
      <c r="D27" s="369">
        <v>462.32456471299997</v>
      </c>
      <c r="E27" s="369">
        <v>468.98086290999998</v>
      </c>
      <c r="F27" s="369">
        <v>540.45782588099996</v>
      </c>
      <c r="G27" s="369">
        <v>709.03788717800001</v>
      </c>
      <c r="H27" s="369">
        <v>1329.671379338</v>
      </c>
      <c r="I27" s="370">
        <v>493.65711114200002</v>
      </c>
      <c r="J27" s="370">
        <v>947.48648974399998</v>
      </c>
      <c r="K27" s="355">
        <v>662.952202005</v>
      </c>
      <c r="L27" s="12"/>
      <c r="M27" s="368" t="s">
        <v>102</v>
      </c>
      <c r="N27" s="369">
        <v>502.74506891999999</v>
      </c>
      <c r="O27" s="369">
        <v>442.52665299500001</v>
      </c>
      <c r="P27" s="369">
        <v>445.954238288</v>
      </c>
      <c r="Q27" s="369">
        <v>517.22258643600003</v>
      </c>
      <c r="R27" s="369">
        <v>654.04229758400004</v>
      </c>
      <c r="S27" s="369">
        <v>1239.0812573109999</v>
      </c>
      <c r="T27" s="370">
        <v>470.78568986400001</v>
      </c>
      <c r="U27" s="370">
        <v>878.81541111399997</v>
      </c>
      <c r="V27" s="355">
        <v>622.99581990599995</v>
      </c>
      <c r="X27" s="368" t="s">
        <v>102</v>
      </c>
      <c r="Y27" s="369">
        <v>532.84012473600001</v>
      </c>
      <c r="Z27" s="369">
        <v>481.10364842500002</v>
      </c>
      <c r="AA27" s="369">
        <v>507.18868948199997</v>
      </c>
      <c r="AB27" s="369">
        <v>537.57088805199999</v>
      </c>
      <c r="AC27" s="369">
        <v>691.91432518800002</v>
      </c>
      <c r="AD27" s="369">
        <v>1323.5330644210001</v>
      </c>
      <c r="AE27" s="370">
        <v>508.9390171</v>
      </c>
      <c r="AF27" s="370">
        <v>934.58348118200001</v>
      </c>
      <c r="AG27" s="355">
        <v>667.72009567299995</v>
      </c>
      <c r="AH27" s="12"/>
      <c r="AI27" s="368" t="s">
        <v>102</v>
      </c>
      <c r="AJ27" s="369">
        <v>504.117104692</v>
      </c>
      <c r="AK27" s="369">
        <v>451.751659507</v>
      </c>
      <c r="AL27" s="369">
        <v>484.27711483799999</v>
      </c>
      <c r="AM27" s="369">
        <v>509.91680098</v>
      </c>
      <c r="AN27" s="369">
        <v>646.89492576500004</v>
      </c>
      <c r="AO27" s="369">
        <v>1222.494620098</v>
      </c>
      <c r="AP27" s="370">
        <v>481.70219057600002</v>
      </c>
      <c r="AQ27" s="370">
        <v>868.04145505300005</v>
      </c>
      <c r="AR27" s="355">
        <v>625.82098051699995</v>
      </c>
    </row>
    <row r="28" spans="2:44" ht="16.5" customHeight="1" x14ac:dyDescent="0.25">
      <c r="B28" s="364" t="s">
        <v>599</v>
      </c>
      <c r="C28" s="365">
        <v>391.35242009699999</v>
      </c>
      <c r="D28" s="365">
        <v>408.90193797500001</v>
      </c>
      <c r="E28" s="365">
        <v>515.54874827599997</v>
      </c>
      <c r="F28" s="365">
        <v>474.83201551899998</v>
      </c>
      <c r="G28" s="365">
        <v>755.41405677700004</v>
      </c>
      <c r="H28" s="365">
        <v>901.16957366700001</v>
      </c>
      <c r="I28" s="366">
        <v>463.62933962400001</v>
      </c>
      <c r="J28" s="366">
        <v>804.92015590200003</v>
      </c>
      <c r="K28" s="367">
        <v>660.35124013899997</v>
      </c>
      <c r="L28" s="12"/>
      <c r="M28" s="364" t="s">
        <v>599</v>
      </c>
      <c r="N28" s="365">
        <v>364.46455145300001</v>
      </c>
      <c r="O28" s="365">
        <v>393.697772574</v>
      </c>
      <c r="P28" s="365">
        <v>495.76352499799998</v>
      </c>
      <c r="Q28" s="365">
        <v>447.57440742300003</v>
      </c>
      <c r="R28" s="365">
        <v>697.90334605299995</v>
      </c>
      <c r="S28" s="365">
        <v>833.539174796</v>
      </c>
      <c r="T28" s="366">
        <v>442.39885602700002</v>
      </c>
      <c r="U28" s="366">
        <v>743.972276588</v>
      </c>
      <c r="V28" s="367">
        <v>616.22743156399997</v>
      </c>
      <c r="X28" s="364" t="s">
        <v>599</v>
      </c>
      <c r="Y28" s="365">
        <v>379.80725181600002</v>
      </c>
      <c r="Z28" s="365">
        <v>424.62108396299999</v>
      </c>
      <c r="AA28" s="365">
        <v>512.12105598899996</v>
      </c>
      <c r="AB28" s="365">
        <v>485.15105229599999</v>
      </c>
      <c r="AC28" s="365">
        <v>785.44544452299999</v>
      </c>
      <c r="AD28" s="365">
        <v>902.54452630799994</v>
      </c>
      <c r="AE28" s="366">
        <v>471.58681638199999</v>
      </c>
      <c r="AF28" s="366">
        <v>825.21833870900002</v>
      </c>
      <c r="AG28" s="367">
        <v>675.42196762599997</v>
      </c>
      <c r="AH28" s="12"/>
      <c r="AI28" s="364" t="s">
        <v>599</v>
      </c>
      <c r="AJ28" s="365">
        <v>367.69093159800002</v>
      </c>
      <c r="AK28" s="365">
        <v>412.79661681599998</v>
      </c>
      <c r="AL28" s="365">
        <v>488.00361138300002</v>
      </c>
      <c r="AM28" s="365">
        <v>462.09159194699998</v>
      </c>
      <c r="AN28" s="365">
        <v>717.61238972399997</v>
      </c>
      <c r="AO28" s="365">
        <v>788.49618942999996</v>
      </c>
      <c r="AP28" s="366">
        <v>452.03825413200002</v>
      </c>
      <c r="AQ28" s="366">
        <v>741.68818794799995</v>
      </c>
      <c r="AR28" s="367">
        <v>618.994066438</v>
      </c>
    </row>
    <row r="29" spans="2:44" ht="16.5" customHeight="1" x14ac:dyDescent="0.25">
      <c r="B29" s="368" t="s">
        <v>103</v>
      </c>
      <c r="C29" s="369">
        <v>700.37326904199995</v>
      </c>
      <c r="D29" s="369">
        <v>480.116333543</v>
      </c>
      <c r="E29" s="369">
        <v>470.38833475600001</v>
      </c>
      <c r="F29" s="369">
        <v>587.23151207199999</v>
      </c>
      <c r="G29" s="369">
        <v>854.66824467599997</v>
      </c>
      <c r="H29" s="369">
        <v>697.48065632199996</v>
      </c>
      <c r="I29" s="370">
        <v>524.30649318400003</v>
      </c>
      <c r="J29" s="370">
        <v>800.28387052300002</v>
      </c>
      <c r="K29" s="355">
        <v>641.48908445999996</v>
      </c>
      <c r="L29" s="12"/>
      <c r="M29" s="368" t="s">
        <v>103</v>
      </c>
      <c r="N29" s="369">
        <v>667.73830255200005</v>
      </c>
      <c r="O29" s="369">
        <v>461.27858080300001</v>
      </c>
      <c r="P29" s="369">
        <v>453.17145664499998</v>
      </c>
      <c r="Q29" s="369">
        <v>565.562823944</v>
      </c>
      <c r="R29" s="369">
        <v>808.34364513100002</v>
      </c>
      <c r="S29" s="369">
        <v>663.02341364999995</v>
      </c>
      <c r="T29" s="370">
        <v>504.25212062399999</v>
      </c>
      <c r="U29" s="370">
        <v>758.06518533899998</v>
      </c>
      <c r="V29" s="355">
        <v>612.02353620099996</v>
      </c>
      <c r="X29" s="368" t="s">
        <v>103</v>
      </c>
      <c r="Y29" s="369">
        <v>709.02573501500001</v>
      </c>
      <c r="Z29" s="369">
        <v>495.62437722999999</v>
      </c>
      <c r="AA29" s="369">
        <v>481.05997167100003</v>
      </c>
      <c r="AB29" s="369">
        <v>609.57194173200003</v>
      </c>
      <c r="AC29" s="369">
        <v>865.68351442599999</v>
      </c>
      <c r="AD29" s="369">
        <v>633.47679375600001</v>
      </c>
      <c r="AE29" s="370">
        <v>540.20501451400003</v>
      </c>
      <c r="AF29" s="370">
        <v>785.34372863299996</v>
      </c>
      <c r="AG29" s="355">
        <v>644.29321920500001</v>
      </c>
      <c r="AH29" s="12"/>
      <c r="AI29" s="368" t="s">
        <v>103</v>
      </c>
      <c r="AJ29" s="369">
        <v>660.88823400299998</v>
      </c>
      <c r="AK29" s="369">
        <v>481.96067913600001</v>
      </c>
      <c r="AL29" s="369">
        <v>462.04918160300002</v>
      </c>
      <c r="AM29" s="369">
        <v>589.31587064799999</v>
      </c>
      <c r="AN29" s="369">
        <v>768.87822859699997</v>
      </c>
      <c r="AO29" s="369">
        <v>590.50995339300005</v>
      </c>
      <c r="AP29" s="370">
        <v>520.88182920500003</v>
      </c>
      <c r="AQ29" s="370">
        <v>707.16567789700002</v>
      </c>
      <c r="AR29" s="355">
        <v>599.97970423000004</v>
      </c>
    </row>
    <row r="30" spans="2:44" ht="16.5" customHeight="1" x14ac:dyDescent="0.25">
      <c r="B30" s="364" t="s">
        <v>600</v>
      </c>
      <c r="C30" s="365">
        <v>538.53060822600003</v>
      </c>
      <c r="D30" s="365">
        <v>516.45782295000004</v>
      </c>
      <c r="E30" s="365">
        <v>480.68500800599998</v>
      </c>
      <c r="F30" s="365">
        <v>604.85334473700004</v>
      </c>
      <c r="G30" s="365">
        <v>750.93198306199997</v>
      </c>
      <c r="H30" s="365">
        <v>1131.470787189</v>
      </c>
      <c r="I30" s="366">
        <v>540.06523486599997</v>
      </c>
      <c r="J30" s="366">
        <v>926.02668201999995</v>
      </c>
      <c r="K30" s="367">
        <v>696.67797146500004</v>
      </c>
      <c r="L30" s="12"/>
      <c r="M30" s="364" t="s">
        <v>600</v>
      </c>
      <c r="N30" s="365">
        <v>510.82019666600002</v>
      </c>
      <c r="O30" s="365">
        <v>495.754901045</v>
      </c>
      <c r="P30" s="365">
        <v>451.53062846500001</v>
      </c>
      <c r="Q30" s="365">
        <v>574.07944745600003</v>
      </c>
      <c r="R30" s="365">
        <v>706.51632838099999</v>
      </c>
      <c r="S30" s="365">
        <v>1085.4612389649999</v>
      </c>
      <c r="T30" s="366">
        <v>513.34168558500005</v>
      </c>
      <c r="U30" s="366">
        <v>880.87764007999999</v>
      </c>
      <c r="V30" s="367">
        <v>662.47785464200001</v>
      </c>
      <c r="X30" s="364" t="s">
        <v>600</v>
      </c>
      <c r="Y30" s="365">
        <v>541.42965696199997</v>
      </c>
      <c r="Z30" s="365">
        <v>541.72156365599994</v>
      </c>
      <c r="AA30" s="365">
        <v>477.31535579899997</v>
      </c>
      <c r="AB30" s="365">
        <v>620.07897548200003</v>
      </c>
      <c r="AC30" s="365">
        <v>764.06273455500002</v>
      </c>
      <c r="AD30" s="365">
        <v>1084.017857501</v>
      </c>
      <c r="AE30" s="366">
        <v>552.80415499200001</v>
      </c>
      <c r="AF30" s="366">
        <v>911.28148156500004</v>
      </c>
      <c r="AG30" s="367">
        <v>698.26457736700002</v>
      </c>
      <c r="AH30" s="12"/>
      <c r="AI30" s="364" t="s">
        <v>600</v>
      </c>
      <c r="AJ30" s="365">
        <v>519.03777388200001</v>
      </c>
      <c r="AK30" s="365">
        <v>514.021653808</v>
      </c>
      <c r="AL30" s="365">
        <v>448.76386379000002</v>
      </c>
      <c r="AM30" s="365">
        <v>576.71586114000002</v>
      </c>
      <c r="AN30" s="365">
        <v>700.35957164900003</v>
      </c>
      <c r="AO30" s="365">
        <v>996.081952129</v>
      </c>
      <c r="AP30" s="366">
        <v>520.67763688800005</v>
      </c>
      <c r="AQ30" s="366">
        <v>836.428273773</v>
      </c>
      <c r="AR30" s="367">
        <v>648.80072195299999</v>
      </c>
    </row>
    <row r="31" spans="2:44" ht="16.5" customHeight="1" x14ac:dyDescent="0.25">
      <c r="B31" s="368" t="s">
        <v>104</v>
      </c>
      <c r="C31" s="369">
        <v>672.29236424199996</v>
      </c>
      <c r="D31" s="369">
        <v>572.37036264100004</v>
      </c>
      <c r="E31" s="369">
        <v>605.53220402700003</v>
      </c>
      <c r="F31" s="369">
        <v>695.32336954799996</v>
      </c>
      <c r="G31" s="369">
        <v>602.64037482499998</v>
      </c>
      <c r="H31" s="369">
        <v>1321.8387148080001</v>
      </c>
      <c r="I31" s="370">
        <v>628.74448626000003</v>
      </c>
      <c r="J31" s="370">
        <v>945.54904165300002</v>
      </c>
      <c r="K31" s="355">
        <v>772.79865531400003</v>
      </c>
      <c r="L31" s="12"/>
      <c r="M31" s="368" t="s">
        <v>104</v>
      </c>
      <c r="N31" s="369">
        <v>637.46476313899996</v>
      </c>
      <c r="O31" s="369">
        <v>549.56056921000004</v>
      </c>
      <c r="P31" s="369">
        <v>579.55954970599998</v>
      </c>
      <c r="Q31" s="369">
        <v>653.13815204399998</v>
      </c>
      <c r="R31" s="369">
        <v>563.54232401000002</v>
      </c>
      <c r="S31" s="369">
        <v>1203.856966799</v>
      </c>
      <c r="T31" s="370">
        <v>598.28237207999996</v>
      </c>
      <c r="U31" s="370">
        <v>868.83980358199994</v>
      </c>
      <c r="V31" s="355">
        <v>721.307515857</v>
      </c>
      <c r="X31" s="368" t="s">
        <v>104</v>
      </c>
      <c r="Y31" s="369">
        <v>681.81780030799996</v>
      </c>
      <c r="Z31" s="369">
        <v>587.13741737500004</v>
      </c>
      <c r="AA31" s="369">
        <v>629.93888577099995</v>
      </c>
      <c r="AB31" s="369">
        <v>723.490697598</v>
      </c>
      <c r="AC31" s="369">
        <v>617.42489892399999</v>
      </c>
      <c r="AD31" s="369">
        <v>1336.031991006</v>
      </c>
      <c r="AE31" s="370">
        <v>648.31167262400004</v>
      </c>
      <c r="AF31" s="370">
        <v>960.05166294599996</v>
      </c>
      <c r="AG31" s="355">
        <v>790.06293377899999</v>
      </c>
      <c r="AH31" s="12"/>
      <c r="AI31" s="368" t="s">
        <v>104</v>
      </c>
      <c r="AJ31" s="369">
        <v>621.37972956800002</v>
      </c>
      <c r="AK31" s="369">
        <v>562.23167860599995</v>
      </c>
      <c r="AL31" s="369">
        <v>593.41562539500001</v>
      </c>
      <c r="AM31" s="369">
        <v>679.192035885</v>
      </c>
      <c r="AN31" s="369">
        <v>564.99907750800003</v>
      </c>
      <c r="AO31" s="369">
        <v>1118.9255837369999</v>
      </c>
      <c r="AP31" s="370">
        <v>609.19739312800004</v>
      </c>
      <c r="AQ31" s="370">
        <v>829.10730636699998</v>
      </c>
      <c r="AR31" s="355">
        <v>709.19260872400002</v>
      </c>
    </row>
    <row r="32" spans="2:44" ht="16.5" customHeight="1" x14ac:dyDescent="0.25">
      <c r="B32" s="364" t="s">
        <v>53</v>
      </c>
      <c r="C32" s="365">
        <v>828.05928374400003</v>
      </c>
      <c r="D32" s="365">
        <v>481.17121604900001</v>
      </c>
      <c r="E32" s="365">
        <v>442.15129718499998</v>
      </c>
      <c r="F32" s="365">
        <v>538.65451593199998</v>
      </c>
      <c r="G32" s="365">
        <v>687.30095479500005</v>
      </c>
      <c r="H32" s="365">
        <v>855.33269591500004</v>
      </c>
      <c r="I32" s="366">
        <v>489.462538768</v>
      </c>
      <c r="J32" s="366">
        <v>775.46787767499995</v>
      </c>
      <c r="K32" s="367">
        <v>628.42055529599997</v>
      </c>
      <c r="L32" s="12"/>
      <c r="M32" s="364" t="s">
        <v>53</v>
      </c>
      <c r="N32" s="365">
        <v>795.32338099900005</v>
      </c>
      <c r="O32" s="365">
        <v>461.31666263900001</v>
      </c>
      <c r="P32" s="365">
        <v>430.61575137699998</v>
      </c>
      <c r="Q32" s="365">
        <v>519.99182669499999</v>
      </c>
      <c r="R32" s="365">
        <v>659.22435340499999</v>
      </c>
      <c r="S32" s="365">
        <v>778.18303427000001</v>
      </c>
      <c r="T32" s="366">
        <v>472.67114513799999</v>
      </c>
      <c r="U32" s="366">
        <v>721.64244639000003</v>
      </c>
      <c r="V32" s="367">
        <v>593.63587372100005</v>
      </c>
      <c r="X32" s="364" t="s">
        <v>53</v>
      </c>
      <c r="Y32" s="365">
        <v>993.96400899599996</v>
      </c>
      <c r="Z32" s="365">
        <v>504.53378294599997</v>
      </c>
      <c r="AA32" s="365">
        <v>449.158454646</v>
      </c>
      <c r="AB32" s="365">
        <v>556.42722177400003</v>
      </c>
      <c r="AC32" s="365">
        <v>689.89119465500005</v>
      </c>
      <c r="AD32" s="365">
        <v>878.09654968400002</v>
      </c>
      <c r="AE32" s="366">
        <v>507.19987816600002</v>
      </c>
      <c r="AF32" s="366">
        <v>788.64329298899997</v>
      </c>
      <c r="AG32" s="367">
        <v>643.94144683100001</v>
      </c>
      <c r="AH32" s="12"/>
      <c r="AI32" s="364" t="s">
        <v>53</v>
      </c>
      <c r="AJ32" s="365">
        <v>879.23605847199997</v>
      </c>
      <c r="AK32" s="365">
        <v>482.24701975800002</v>
      </c>
      <c r="AL32" s="365">
        <v>432.89714025900003</v>
      </c>
      <c r="AM32" s="365">
        <v>540.25765715900002</v>
      </c>
      <c r="AN32" s="365">
        <v>652.39153288299997</v>
      </c>
      <c r="AO32" s="365">
        <v>780.02393726800005</v>
      </c>
      <c r="AP32" s="366">
        <v>487.75188831399998</v>
      </c>
      <c r="AQ32" s="366">
        <v>719.36076309700002</v>
      </c>
      <c r="AR32" s="367">
        <v>600.28094099899999</v>
      </c>
    </row>
    <row r="33" spans="1:45" ht="16.5" customHeight="1" x14ac:dyDescent="0.25">
      <c r="B33" s="368" t="s">
        <v>75</v>
      </c>
      <c r="C33" s="369">
        <v>749.86009412999999</v>
      </c>
      <c r="D33" s="369">
        <v>503.322559775</v>
      </c>
      <c r="E33" s="369">
        <v>508.221161483</v>
      </c>
      <c r="F33" s="369">
        <v>557.806029588</v>
      </c>
      <c r="G33" s="369">
        <v>601.17895828500002</v>
      </c>
      <c r="H33" s="369">
        <v>814.81297949099996</v>
      </c>
      <c r="I33" s="370">
        <v>552.900861953</v>
      </c>
      <c r="J33" s="370">
        <v>761.47791748300006</v>
      </c>
      <c r="K33" s="355">
        <v>708.96602282900005</v>
      </c>
      <c r="L33" s="12"/>
      <c r="M33" s="368" t="s">
        <v>75</v>
      </c>
      <c r="N33" s="369">
        <v>717.29026884500001</v>
      </c>
      <c r="O33" s="369">
        <v>489.57076214699998</v>
      </c>
      <c r="P33" s="369">
        <v>488.18499972199999</v>
      </c>
      <c r="Q33" s="369">
        <v>536.78766782800005</v>
      </c>
      <c r="R33" s="369">
        <v>566.26608431</v>
      </c>
      <c r="S33" s="369">
        <v>733.37722057300005</v>
      </c>
      <c r="T33" s="370">
        <v>532.72172332699995</v>
      </c>
      <c r="U33" s="370">
        <v>691.65688612199995</v>
      </c>
      <c r="V33" s="355">
        <v>651.64296175100003</v>
      </c>
      <c r="X33" s="368" t="s">
        <v>75</v>
      </c>
      <c r="Y33" s="369">
        <v>779.11683548500002</v>
      </c>
      <c r="Z33" s="369">
        <v>532.37900985700003</v>
      </c>
      <c r="AA33" s="369">
        <v>547.45060950000004</v>
      </c>
      <c r="AB33" s="369">
        <v>606.38775245500005</v>
      </c>
      <c r="AC33" s="369">
        <v>600.13833160599995</v>
      </c>
      <c r="AD33" s="369">
        <v>846.82912260000001</v>
      </c>
      <c r="AE33" s="370">
        <v>593.40374001999999</v>
      </c>
      <c r="AF33" s="370">
        <v>785.24123243099996</v>
      </c>
      <c r="AG33" s="355">
        <v>736.94373313699998</v>
      </c>
      <c r="AH33" s="12"/>
      <c r="AI33" s="368" t="s">
        <v>75</v>
      </c>
      <c r="AJ33" s="369">
        <v>732.89781123299997</v>
      </c>
      <c r="AK33" s="369">
        <v>514.73215141399999</v>
      </c>
      <c r="AL33" s="369">
        <v>534.63270132699995</v>
      </c>
      <c r="AM33" s="369">
        <v>576.36062832499999</v>
      </c>
      <c r="AN33" s="369">
        <v>567.36697054199999</v>
      </c>
      <c r="AO33" s="369">
        <v>728.86845791200005</v>
      </c>
      <c r="AP33" s="370">
        <v>568.10369060000005</v>
      </c>
      <c r="AQ33" s="370">
        <v>688.54860719400006</v>
      </c>
      <c r="AR33" s="355">
        <v>658.22508596199998</v>
      </c>
      <c r="AS33" s="3"/>
    </row>
    <row r="34" spans="1:45" ht="16.5" customHeight="1" x14ac:dyDescent="0.25">
      <c r="A34" s="18"/>
      <c r="B34" s="364" t="s">
        <v>105</v>
      </c>
      <c r="C34" s="365" t="s">
        <v>84</v>
      </c>
      <c r="D34" s="365">
        <v>393.57472822599999</v>
      </c>
      <c r="E34" s="365">
        <v>347.183938845</v>
      </c>
      <c r="F34" s="365">
        <v>467.92588269100003</v>
      </c>
      <c r="G34" s="365">
        <v>507.85818832799998</v>
      </c>
      <c r="H34" s="365">
        <v>340.79660256199998</v>
      </c>
      <c r="I34" s="366">
        <v>406.95736095500001</v>
      </c>
      <c r="J34" s="366">
        <v>373.21835834799998</v>
      </c>
      <c r="K34" s="367">
        <v>376.69941819799999</v>
      </c>
      <c r="L34" s="12"/>
      <c r="M34" s="364" t="s">
        <v>105</v>
      </c>
      <c r="N34" s="365" t="s">
        <v>84</v>
      </c>
      <c r="O34" s="365">
        <v>380.48160430799999</v>
      </c>
      <c r="P34" s="365">
        <v>335.50294097900002</v>
      </c>
      <c r="Q34" s="365">
        <v>433.48289483999997</v>
      </c>
      <c r="R34" s="365">
        <v>448.064848982</v>
      </c>
      <c r="S34" s="365">
        <v>313.49546125000001</v>
      </c>
      <c r="T34" s="366">
        <v>386.48860934599998</v>
      </c>
      <c r="U34" s="366">
        <v>339.61143402300002</v>
      </c>
      <c r="V34" s="367">
        <v>344.44803973900002</v>
      </c>
      <c r="W34" s="18"/>
      <c r="X34" s="364" t="s">
        <v>105</v>
      </c>
      <c r="Y34" s="365" t="s">
        <v>84</v>
      </c>
      <c r="Z34" s="365">
        <v>394.68923410899998</v>
      </c>
      <c r="AA34" s="365">
        <v>365.49648261499999</v>
      </c>
      <c r="AB34" s="365">
        <v>504.41536199199999</v>
      </c>
      <c r="AC34" s="365">
        <v>500.36135771900001</v>
      </c>
      <c r="AD34" s="365">
        <v>340.58157976299998</v>
      </c>
      <c r="AE34" s="366">
        <v>426.08861679799998</v>
      </c>
      <c r="AF34" s="366">
        <v>371.590150145</v>
      </c>
      <c r="AG34" s="367">
        <v>377.21309123600003</v>
      </c>
      <c r="AH34" s="18"/>
      <c r="AI34" s="364" t="s">
        <v>105</v>
      </c>
      <c r="AJ34" s="365" t="s">
        <v>84</v>
      </c>
      <c r="AK34" s="365">
        <v>376.27180637999999</v>
      </c>
      <c r="AL34" s="365">
        <v>360.16398027299999</v>
      </c>
      <c r="AM34" s="365">
        <v>486.93453030900002</v>
      </c>
      <c r="AN34" s="365">
        <v>459.76827082099999</v>
      </c>
      <c r="AO34" s="365">
        <v>305.20906737299998</v>
      </c>
      <c r="AP34" s="366">
        <v>411.89480186499998</v>
      </c>
      <c r="AQ34" s="366">
        <v>335.20447730299998</v>
      </c>
      <c r="AR34" s="367">
        <v>343.11708849600001</v>
      </c>
      <c r="AS34" s="3"/>
    </row>
    <row r="35" spans="1:45" s="16" customFormat="1" ht="16.5" customHeight="1" x14ac:dyDescent="0.25">
      <c r="B35" s="761" t="s">
        <v>659</v>
      </c>
      <c r="C35" s="762">
        <v>508.51093109200002</v>
      </c>
      <c r="D35" s="763" t="s">
        <v>84</v>
      </c>
      <c r="E35" s="763">
        <v>438.71986889999999</v>
      </c>
      <c r="F35" s="763">
        <v>356.62841573600002</v>
      </c>
      <c r="G35" s="763">
        <v>646.66282780699999</v>
      </c>
      <c r="H35" s="763" t="s">
        <v>84</v>
      </c>
      <c r="I35" s="764">
        <v>369.75077966399999</v>
      </c>
      <c r="J35" s="764">
        <v>646.66282780699999</v>
      </c>
      <c r="K35" s="765">
        <v>546.70681340399994</v>
      </c>
      <c r="M35" s="761" t="s">
        <v>659</v>
      </c>
      <c r="N35" s="762">
        <v>485.63186108000002</v>
      </c>
      <c r="O35" s="763" t="s">
        <v>84</v>
      </c>
      <c r="P35" s="763">
        <v>435.02392551100002</v>
      </c>
      <c r="Q35" s="763">
        <v>353.31844423899997</v>
      </c>
      <c r="R35" s="763">
        <v>618.48609721900004</v>
      </c>
      <c r="S35" s="763" t="s">
        <v>84</v>
      </c>
      <c r="T35" s="764">
        <v>365.943911275</v>
      </c>
      <c r="U35" s="764">
        <v>618.48609721900004</v>
      </c>
      <c r="V35" s="765">
        <v>527.32679033800002</v>
      </c>
      <c r="X35" s="761" t="s">
        <v>659</v>
      </c>
      <c r="Y35" s="762">
        <v>735.40337872099997</v>
      </c>
      <c r="Z35" s="763" t="s">
        <v>84</v>
      </c>
      <c r="AA35" s="763">
        <v>397.90206034699997</v>
      </c>
      <c r="AB35" s="763">
        <v>355.28858659399998</v>
      </c>
      <c r="AC35" s="763">
        <v>662.83190345800006</v>
      </c>
      <c r="AD35" s="763" t="s">
        <v>84</v>
      </c>
      <c r="AE35" s="764">
        <v>369.054168135</v>
      </c>
      <c r="AF35" s="764">
        <v>662.83190345800006</v>
      </c>
      <c r="AG35" s="765">
        <v>556.78793845099995</v>
      </c>
      <c r="AI35" s="761" t="s">
        <v>659</v>
      </c>
      <c r="AJ35" s="762">
        <v>558.99764553499995</v>
      </c>
      <c r="AK35" s="763" t="s">
        <v>84</v>
      </c>
      <c r="AL35" s="763">
        <v>390.29890177800002</v>
      </c>
      <c r="AM35" s="763">
        <v>344.17050008299998</v>
      </c>
      <c r="AN35" s="763">
        <v>617.51820547299997</v>
      </c>
      <c r="AO35" s="763" t="s">
        <v>84</v>
      </c>
      <c r="AP35" s="764">
        <v>354.53277587299999</v>
      </c>
      <c r="AQ35" s="764">
        <v>617.51820547299997</v>
      </c>
      <c r="AR35" s="765">
        <v>522.58923591300004</v>
      </c>
    </row>
    <row r="36" spans="1:45" ht="16.5" customHeight="1" x14ac:dyDescent="0.25">
      <c r="A36" s="18"/>
      <c r="B36" s="790" t="s">
        <v>671</v>
      </c>
      <c r="C36" s="365">
        <v>693.48313322199999</v>
      </c>
      <c r="D36" s="365" t="s">
        <v>84</v>
      </c>
      <c r="E36" s="365" t="s">
        <v>84</v>
      </c>
      <c r="F36" s="365">
        <v>467.38674561099998</v>
      </c>
      <c r="G36" s="365">
        <v>358.42652661199998</v>
      </c>
      <c r="H36" s="365" t="s">
        <v>84</v>
      </c>
      <c r="I36" s="366">
        <v>475.82128860500001</v>
      </c>
      <c r="J36" s="366">
        <v>358.42652661199998</v>
      </c>
      <c r="K36" s="367">
        <v>445.52372020199999</v>
      </c>
      <c r="L36" s="18"/>
      <c r="M36" s="790" t="s">
        <v>671</v>
      </c>
      <c r="N36" s="365">
        <v>659.64947100200004</v>
      </c>
      <c r="O36" s="365" t="s">
        <v>84</v>
      </c>
      <c r="P36" s="365" t="s">
        <v>84</v>
      </c>
      <c r="Q36" s="365">
        <v>462.61578966100001</v>
      </c>
      <c r="R36" s="365">
        <v>330.41231800999998</v>
      </c>
      <c r="S36" s="365" t="s">
        <v>84</v>
      </c>
      <c r="T36" s="366">
        <v>469.96614617900002</v>
      </c>
      <c r="U36" s="366">
        <v>330.41231800999998</v>
      </c>
      <c r="V36" s="367">
        <v>433.94970402199999</v>
      </c>
      <c r="W36" s="18"/>
      <c r="X36" s="790" t="s">
        <v>671</v>
      </c>
      <c r="Y36" s="365">
        <v>1024.1248786359999</v>
      </c>
      <c r="Z36" s="365" t="s">
        <v>84</v>
      </c>
      <c r="AA36" s="365" t="s">
        <v>84</v>
      </c>
      <c r="AB36" s="365">
        <v>483.78304534199998</v>
      </c>
      <c r="AC36" s="365">
        <v>420.28438535100003</v>
      </c>
      <c r="AD36" s="365" t="s">
        <v>84</v>
      </c>
      <c r="AE36" s="366">
        <v>503.940538667</v>
      </c>
      <c r="AF36" s="366">
        <v>420.28438535100003</v>
      </c>
      <c r="AG36" s="367">
        <v>482.35032472199998</v>
      </c>
      <c r="AH36" s="18"/>
      <c r="AI36" s="790" t="s">
        <v>671</v>
      </c>
      <c r="AJ36" s="365">
        <v>727.66388178600005</v>
      </c>
      <c r="AK36" s="365" t="s">
        <v>84</v>
      </c>
      <c r="AL36" s="365" t="s">
        <v>84</v>
      </c>
      <c r="AM36" s="365">
        <v>456.85789725400002</v>
      </c>
      <c r="AN36" s="365">
        <v>363.15628925700003</v>
      </c>
      <c r="AO36" s="365" t="s">
        <v>84</v>
      </c>
      <c r="AP36" s="366">
        <v>466.96033517199999</v>
      </c>
      <c r="AQ36" s="366">
        <v>363.15628925700003</v>
      </c>
      <c r="AR36" s="367">
        <v>440.17029677300002</v>
      </c>
      <c r="AS36" s="3"/>
    </row>
    <row r="37" spans="1:45" ht="16.5" customHeight="1" x14ac:dyDescent="0.25">
      <c r="A37" s="18"/>
      <c r="B37" s="791" t="s">
        <v>672</v>
      </c>
      <c r="C37" s="369" t="s">
        <v>84</v>
      </c>
      <c r="D37" s="369" t="s">
        <v>84</v>
      </c>
      <c r="E37" s="369" t="s">
        <v>84</v>
      </c>
      <c r="F37" s="369">
        <v>475.82294806499999</v>
      </c>
      <c r="G37" s="369">
        <v>627.93638352799996</v>
      </c>
      <c r="H37" s="369" t="s">
        <v>84</v>
      </c>
      <c r="I37" s="370">
        <v>475.82294806499999</v>
      </c>
      <c r="J37" s="370">
        <v>627.93638352799996</v>
      </c>
      <c r="K37" s="355">
        <v>587.25390656900004</v>
      </c>
      <c r="L37" s="18"/>
      <c r="M37" s="791" t="s">
        <v>672</v>
      </c>
      <c r="N37" s="369" t="s">
        <v>84</v>
      </c>
      <c r="O37" s="369" t="s">
        <v>84</v>
      </c>
      <c r="P37" s="369" t="s">
        <v>84</v>
      </c>
      <c r="Q37" s="369">
        <v>470.77229521100003</v>
      </c>
      <c r="R37" s="369">
        <v>599.09044621600003</v>
      </c>
      <c r="S37" s="369" t="s">
        <v>84</v>
      </c>
      <c r="T37" s="370">
        <v>470.77229521100003</v>
      </c>
      <c r="U37" s="370">
        <v>599.09044621600003</v>
      </c>
      <c r="V37" s="355">
        <v>564.77197720100003</v>
      </c>
      <c r="W37" s="18"/>
      <c r="X37" s="791" t="s">
        <v>672</v>
      </c>
      <c r="Y37" s="369" t="s">
        <v>84</v>
      </c>
      <c r="Z37" s="369" t="s">
        <v>84</v>
      </c>
      <c r="AA37" s="369" t="s">
        <v>84</v>
      </c>
      <c r="AB37" s="369">
        <v>519.10256546300002</v>
      </c>
      <c r="AC37" s="369">
        <v>620.13201209099998</v>
      </c>
      <c r="AD37" s="369" t="s">
        <v>84</v>
      </c>
      <c r="AE37" s="370">
        <v>519.10256546300002</v>
      </c>
      <c r="AF37" s="370">
        <v>620.13201209099998</v>
      </c>
      <c r="AG37" s="355">
        <v>593.11186017600005</v>
      </c>
      <c r="AH37" s="18"/>
      <c r="AI37" s="791" t="s">
        <v>672</v>
      </c>
      <c r="AJ37" s="369" t="s">
        <v>84</v>
      </c>
      <c r="AK37" s="369" t="s">
        <v>84</v>
      </c>
      <c r="AL37" s="369" t="s">
        <v>84</v>
      </c>
      <c r="AM37" s="369">
        <v>519.10256546300002</v>
      </c>
      <c r="AN37" s="369">
        <v>597.959800524</v>
      </c>
      <c r="AO37" s="369" t="s">
        <v>84</v>
      </c>
      <c r="AP37" s="370">
        <v>519.10256546300002</v>
      </c>
      <c r="AQ37" s="370">
        <v>597.959800524</v>
      </c>
      <c r="AR37" s="355">
        <v>576.86956849600006</v>
      </c>
      <c r="AS37" s="3"/>
    </row>
    <row r="38" spans="1:45" ht="16.5" customHeight="1" x14ac:dyDescent="0.25">
      <c r="A38" s="18"/>
      <c r="B38" s="790" t="s">
        <v>673</v>
      </c>
      <c r="C38" s="365">
        <v>236.71812550999999</v>
      </c>
      <c r="D38" s="365" t="s">
        <v>84</v>
      </c>
      <c r="E38" s="365">
        <v>415.55271615200002</v>
      </c>
      <c r="F38" s="365">
        <v>201.4547608</v>
      </c>
      <c r="G38" s="365">
        <v>512.03097563100005</v>
      </c>
      <c r="H38" s="365" t="s">
        <v>84</v>
      </c>
      <c r="I38" s="366">
        <v>251.12708538800001</v>
      </c>
      <c r="J38" s="366">
        <v>512.03097563100005</v>
      </c>
      <c r="K38" s="367">
        <v>388.15799461400002</v>
      </c>
      <c r="L38" s="18"/>
      <c r="M38" s="790" t="s">
        <v>673</v>
      </c>
      <c r="N38" s="365">
        <v>229.93541655300001</v>
      </c>
      <c r="O38" s="365" t="s">
        <v>84</v>
      </c>
      <c r="P38" s="365">
        <v>411.96499850399999</v>
      </c>
      <c r="Q38" s="365">
        <v>199.907416111</v>
      </c>
      <c r="R38" s="365">
        <v>510.574513357</v>
      </c>
      <c r="S38" s="365" t="s">
        <v>84</v>
      </c>
      <c r="T38" s="366">
        <v>248.83952520400001</v>
      </c>
      <c r="U38" s="366">
        <v>510.574513357</v>
      </c>
      <c r="V38" s="367">
        <v>386.30694038799999</v>
      </c>
      <c r="W38" s="18"/>
      <c r="X38" s="790" t="s">
        <v>673</v>
      </c>
      <c r="Y38" s="365">
        <v>311.16435475100002</v>
      </c>
      <c r="Z38" s="365" t="s">
        <v>84</v>
      </c>
      <c r="AA38" s="365">
        <v>395.03429977100001</v>
      </c>
      <c r="AB38" s="365">
        <v>221.05488116999999</v>
      </c>
      <c r="AC38" s="365">
        <v>540.45714797000005</v>
      </c>
      <c r="AD38" s="365" t="s">
        <v>84</v>
      </c>
      <c r="AE38" s="366">
        <v>264.766408114</v>
      </c>
      <c r="AF38" s="366">
        <v>540.45714797000005</v>
      </c>
      <c r="AG38" s="367">
        <v>409.56360800499999</v>
      </c>
      <c r="AH38" s="18"/>
      <c r="AI38" s="790" t="s">
        <v>673</v>
      </c>
      <c r="AJ38" s="365">
        <v>311.16435475100002</v>
      </c>
      <c r="AK38" s="365" t="s">
        <v>84</v>
      </c>
      <c r="AL38" s="365">
        <v>395.03429977100001</v>
      </c>
      <c r="AM38" s="365">
        <v>220.92578932800001</v>
      </c>
      <c r="AN38" s="365">
        <v>540.45714797000005</v>
      </c>
      <c r="AO38" s="365" t="s">
        <v>84</v>
      </c>
      <c r="AP38" s="366">
        <v>264.67313933200001</v>
      </c>
      <c r="AQ38" s="366">
        <v>540.45714797000005</v>
      </c>
      <c r="AR38" s="367">
        <v>409.51932548399998</v>
      </c>
      <c r="AS38" s="3"/>
    </row>
    <row r="39" spans="1:45" ht="16.5" customHeight="1" x14ac:dyDescent="0.25">
      <c r="A39" s="18"/>
      <c r="B39" s="791" t="s">
        <v>674</v>
      </c>
      <c r="C39" s="369" t="s">
        <v>84</v>
      </c>
      <c r="D39" s="369" t="s">
        <v>84</v>
      </c>
      <c r="E39" s="369" t="s">
        <v>84</v>
      </c>
      <c r="F39" s="369" t="s">
        <v>84</v>
      </c>
      <c r="G39" s="369">
        <v>708.86120006399995</v>
      </c>
      <c r="H39" s="369" t="s">
        <v>84</v>
      </c>
      <c r="I39" s="370" t="s">
        <v>84</v>
      </c>
      <c r="J39" s="370">
        <v>708.86120006399995</v>
      </c>
      <c r="K39" s="355">
        <v>708.86120006399995</v>
      </c>
      <c r="L39" s="18"/>
      <c r="M39" s="791" t="s">
        <v>674</v>
      </c>
      <c r="N39" s="369" t="s">
        <v>84</v>
      </c>
      <c r="O39" s="369" t="s">
        <v>84</v>
      </c>
      <c r="P39" s="369" t="s">
        <v>84</v>
      </c>
      <c r="Q39" s="369" t="s">
        <v>84</v>
      </c>
      <c r="R39" s="369">
        <v>676.29565255399996</v>
      </c>
      <c r="S39" s="369" t="s">
        <v>84</v>
      </c>
      <c r="T39" s="370" t="s">
        <v>84</v>
      </c>
      <c r="U39" s="370">
        <v>676.29565255399996</v>
      </c>
      <c r="V39" s="355">
        <v>676.29565255399996</v>
      </c>
      <c r="W39" s="18"/>
      <c r="X39" s="791" t="s">
        <v>674</v>
      </c>
      <c r="Y39" s="369" t="s">
        <v>84</v>
      </c>
      <c r="Z39" s="369" t="s">
        <v>84</v>
      </c>
      <c r="AA39" s="369" t="s">
        <v>84</v>
      </c>
      <c r="AB39" s="369" t="s">
        <v>84</v>
      </c>
      <c r="AC39" s="369">
        <v>725.099145314</v>
      </c>
      <c r="AD39" s="369" t="s">
        <v>84</v>
      </c>
      <c r="AE39" s="370" t="s">
        <v>84</v>
      </c>
      <c r="AF39" s="370">
        <v>725.099145314</v>
      </c>
      <c r="AG39" s="355">
        <v>725.099145314</v>
      </c>
      <c r="AH39" s="18"/>
      <c r="AI39" s="791" t="s">
        <v>674</v>
      </c>
      <c r="AJ39" s="369" t="s">
        <v>84</v>
      </c>
      <c r="AK39" s="369" t="s">
        <v>84</v>
      </c>
      <c r="AL39" s="369" t="s">
        <v>84</v>
      </c>
      <c r="AM39" s="369" t="s">
        <v>84</v>
      </c>
      <c r="AN39" s="369">
        <v>666.19646259499996</v>
      </c>
      <c r="AO39" s="369" t="s">
        <v>84</v>
      </c>
      <c r="AP39" s="370" t="s">
        <v>84</v>
      </c>
      <c r="AQ39" s="370">
        <v>666.19646259499996</v>
      </c>
      <c r="AR39" s="355">
        <v>666.19646259499996</v>
      </c>
      <c r="AS39" s="3"/>
    </row>
    <row r="40" spans="1:45" ht="16.5" customHeight="1" x14ac:dyDescent="0.25">
      <c r="A40" s="18"/>
      <c r="B40" s="790" t="s">
        <v>675</v>
      </c>
      <c r="C40" s="365" t="s">
        <v>84</v>
      </c>
      <c r="D40" s="365" t="s">
        <v>84</v>
      </c>
      <c r="E40" s="365">
        <v>449.963697244</v>
      </c>
      <c r="F40" s="365">
        <v>219.72141550200001</v>
      </c>
      <c r="G40" s="365" t="s">
        <v>84</v>
      </c>
      <c r="H40" s="365" t="s">
        <v>84</v>
      </c>
      <c r="I40" s="366">
        <v>274.00672937899998</v>
      </c>
      <c r="J40" s="366" t="s">
        <v>84</v>
      </c>
      <c r="K40" s="367">
        <v>274.00672937899998</v>
      </c>
      <c r="L40" s="18"/>
      <c r="M40" s="790" t="s">
        <v>675</v>
      </c>
      <c r="N40" s="365" t="s">
        <v>84</v>
      </c>
      <c r="O40" s="365" t="s">
        <v>84</v>
      </c>
      <c r="P40" s="365">
        <v>446.21522812299997</v>
      </c>
      <c r="Q40" s="365">
        <v>218.438029575</v>
      </c>
      <c r="R40" s="365" t="s">
        <v>84</v>
      </c>
      <c r="S40" s="365" t="s">
        <v>84</v>
      </c>
      <c r="T40" s="366">
        <v>272.14213910500001</v>
      </c>
      <c r="U40" s="366" t="s">
        <v>84</v>
      </c>
      <c r="V40" s="367">
        <v>272.14213910500001</v>
      </c>
      <c r="W40" s="18"/>
      <c r="X40" s="790" t="s">
        <v>675</v>
      </c>
      <c r="Y40" s="365" t="s">
        <v>84</v>
      </c>
      <c r="Z40" s="365" t="s">
        <v>84</v>
      </c>
      <c r="AA40" s="365">
        <v>399.29388471200002</v>
      </c>
      <c r="AB40" s="365">
        <v>161.69347950100001</v>
      </c>
      <c r="AC40" s="365" t="s">
        <v>84</v>
      </c>
      <c r="AD40" s="365" t="s">
        <v>84</v>
      </c>
      <c r="AE40" s="366">
        <v>217.71365301700001</v>
      </c>
      <c r="AF40" s="366" t="s">
        <v>84</v>
      </c>
      <c r="AG40" s="367">
        <v>217.71365301700001</v>
      </c>
      <c r="AH40" s="18"/>
      <c r="AI40" s="790" t="s">
        <v>675</v>
      </c>
      <c r="AJ40" s="365" t="s">
        <v>84</v>
      </c>
      <c r="AK40" s="365" t="s">
        <v>84</v>
      </c>
      <c r="AL40" s="365">
        <v>388.00064774800001</v>
      </c>
      <c r="AM40" s="365">
        <v>161.69347950100001</v>
      </c>
      <c r="AN40" s="365" t="s">
        <v>84</v>
      </c>
      <c r="AO40" s="365" t="s">
        <v>84</v>
      </c>
      <c r="AP40" s="366">
        <v>215.05099301999999</v>
      </c>
      <c r="AQ40" s="366" t="s">
        <v>84</v>
      </c>
      <c r="AR40" s="367">
        <v>215.05099301999999</v>
      </c>
      <c r="AS40" s="3"/>
    </row>
    <row r="41" spans="1:45" s="3" customFormat="1" ht="16.5" customHeight="1" x14ac:dyDescent="0.25">
      <c r="A41" s="18"/>
      <c r="B41" s="766" t="s">
        <v>773</v>
      </c>
      <c r="C41" s="767"/>
      <c r="D41" s="767"/>
      <c r="E41" s="767"/>
      <c r="F41" s="767"/>
      <c r="G41" s="767"/>
      <c r="H41" s="767"/>
      <c r="I41" s="768"/>
      <c r="J41" s="768"/>
      <c r="K41" s="769"/>
      <c r="L41" s="18"/>
      <c r="M41" s="766" t="s">
        <v>773</v>
      </c>
      <c r="N41" s="767"/>
      <c r="O41" s="767"/>
      <c r="P41" s="767"/>
      <c r="Q41" s="767"/>
      <c r="R41" s="767"/>
      <c r="S41" s="767"/>
      <c r="T41" s="768"/>
      <c r="U41" s="768"/>
      <c r="V41" s="769"/>
      <c r="W41" s="18"/>
      <c r="X41" s="766" t="s">
        <v>773</v>
      </c>
      <c r="Y41" s="767"/>
      <c r="Z41" s="767"/>
      <c r="AA41" s="767"/>
      <c r="AB41" s="767"/>
      <c r="AC41" s="767"/>
      <c r="AD41" s="767"/>
      <c r="AE41" s="768"/>
      <c r="AF41" s="768"/>
      <c r="AG41" s="769"/>
      <c r="AH41" s="18"/>
      <c r="AI41" s="766" t="s">
        <v>773</v>
      </c>
      <c r="AJ41" s="767"/>
      <c r="AK41" s="767"/>
      <c r="AL41" s="767"/>
      <c r="AM41" s="767"/>
      <c r="AN41" s="767"/>
      <c r="AO41" s="767"/>
      <c r="AP41" s="768"/>
      <c r="AQ41" s="768"/>
      <c r="AR41" s="769"/>
    </row>
    <row r="42" spans="1:45" ht="16.5" customHeight="1" x14ac:dyDescent="0.25">
      <c r="B42" s="681" t="s">
        <v>436</v>
      </c>
      <c r="C42" s="682" t="s">
        <v>84</v>
      </c>
      <c r="D42" s="682" t="s">
        <v>84</v>
      </c>
      <c r="E42" s="682" t="s">
        <v>84</v>
      </c>
      <c r="F42" s="682">
        <v>882.13772422</v>
      </c>
      <c r="G42" s="682">
        <v>945.11304963400005</v>
      </c>
      <c r="H42" s="682">
        <v>785.50759371000004</v>
      </c>
      <c r="I42" s="683">
        <v>882.13772422</v>
      </c>
      <c r="J42" s="683">
        <v>808.10158014399997</v>
      </c>
      <c r="K42" s="684">
        <v>808.59383240800003</v>
      </c>
      <c r="L42" s="12"/>
      <c r="M42" s="681" t="s">
        <v>436</v>
      </c>
      <c r="N42" s="682" t="s">
        <v>84</v>
      </c>
      <c r="O42" s="682" t="s">
        <v>84</v>
      </c>
      <c r="P42" s="682" t="s">
        <v>84</v>
      </c>
      <c r="Q42" s="682">
        <v>830.26674180199996</v>
      </c>
      <c r="R42" s="682">
        <v>876.33110195200004</v>
      </c>
      <c r="S42" s="682">
        <v>723.20850358899997</v>
      </c>
      <c r="T42" s="683">
        <v>830.26674180199996</v>
      </c>
      <c r="U42" s="683">
        <v>744.88476703499998</v>
      </c>
      <c r="V42" s="684">
        <v>745.45245557299995</v>
      </c>
      <c r="X42" s="681" t="s">
        <v>436</v>
      </c>
      <c r="Y42" s="682" t="s">
        <v>84</v>
      </c>
      <c r="Z42" s="682" t="s">
        <v>84</v>
      </c>
      <c r="AA42" s="682" t="s">
        <v>84</v>
      </c>
      <c r="AB42" s="682">
        <v>914.07306058200004</v>
      </c>
      <c r="AC42" s="682">
        <v>945.02851124899996</v>
      </c>
      <c r="AD42" s="682">
        <v>788.80396078800004</v>
      </c>
      <c r="AE42" s="683">
        <v>914.07306058200004</v>
      </c>
      <c r="AF42" s="683">
        <v>810.91934119999996</v>
      </c>
      <c r="AG42" s="684">
        <v>811.60519069400004</v>
      </c>
      <c r="AH42" s="12"/>
      <c r="AI42" s="681" t="s">
        <v>436</v>
      </c>
      <c r="AJ42" s="682" t="s">
        <v>84</v>
      </c>
      <c r="AK42" s="682" t="s">
        <v>84</v>
      </c>
      <c r="AL42" s="682" t="s">
        <v>84</v>
      </c>
      <c r="AM42" s="682">
        <v>874.56211629100005</v>
      </c>
      <c r="AN42" s="682">
        <v>856.29314853200003</v>
      </c>
      <c r="AO42" s="682">
        <v>708.42905262700003</v>
      </c>
      <c r="AP42" s="683">
        <v>874.56211629100005</v>
      </c>
      <c r="AQ42" s="683">
        <v>729.36091462100001</v>
      </c>
      <c r="AR42" s="684">
        <v>730.32632983999997</v>
      </c>
      <c r="AS42" s="3"/>
    </row>
    <row r="43" spans="1:45" ht="16.5" customHeight="1" x14ac:dyDescent="0.25">
      <c r="B43" s="371" t="s">
        <v>290</v>
      </c>
      <c r="C43" s="369" t="s">
        <v>84</v>
      </c>
      <c r="D43" s="369">
        <v>1137.811943706</v>
      </c>
      <c r="E43" s="369">
        <v>709.36494847200004</v>
      </c>
      <c r="F43" s="369">
        <v>591.21255244300005</v>
      </c>
      <c r="G43" s="369">
        <v>615.06724223699996</v>
      </c>
      <c r="H43" s="369">
        <v>505.947537797</v>
      </c>
      <c r="I43" s="370">
        <v>604.59054490699998</v>
      </c>
      <c r="J43" s="370">
        <v>602.64020251800002</v>
      </c>
      <c r="K43" s="355">
        <v>603.36447337599998</v>
      </c>
      <c r="L43" s="12"/>
      <c r="M43" s="371" t="s">
        <v>290</v>
      </c>
      <c r="N43" s="369" t="s">
        <v>84</v>
      </c>
      <c r="O43" s="369">
        <v>1102.1686828259999</v>
      </c>
      <c r="P43" s="369">
        <v>678.35813495000002</v>
      </c>
      <c r="Q43" s="369">
        <v>564.57867389499995</v>
      </c>
      <c r="R43" s="369">
        <v>573.751461253</v>
      </c>
      <c r="S43" s="369">
        <v>458.99544738700001</v>
      </c>
      <c r="T43" s="370">
        <v>577.53566686099998</v>
      </c>
      <c r="U43" s="370">
        <v>560.68253342100002</v>
      </c>
      <c r="V43" s="355">
        <v>566.94104140599995</v>
      </c>
      <c r="X43" s="371" t="s">
        <v>290</v>
      </c>
      <c r="Y43" s="369" t="s">
        <v>84</v>
      </c>
      <c r="Z43" s="369">
        <v>1125.396671066</v>
      </c>
      <c r="AA43" s="369">
        <v>727.16326591300003</v>
      </c>
      <c r="AB43" s="369">
        <v>605.31918777400006</v>
      </c>
      <c r="AC43" s="369">
        <v>623.12063314099998</v>
      </c>
      <c r="AD43" s="369">
        <v>536.21331508000003</v>
      </c>
      <c r="AE43" s="370">
        <v>618.82711937399995</v>
      </c>
      <c r="AF43" s="370">
        <v>613.22323927499997</v>
      </c>
      <c r="AG43" s="355">
        <v>615.30427236399998</v>
      </c>
      <c r="AH43" s="12"/>
      <c r="AI43" s="371" t="s">
        <v>290</v>
      </c>
      <c r="AJ43" s="369" t="s">
        <v>84</v>
      </c>
      <c r="AK43" s="369">
        <v>1091.029956631</v>
      </c>
      <c r="AL43" s="369">
        <v>697.44459939700005</v>
      </c>
      <c r="AM43" s="369">
        <v>573.99870045199998</v>
      </c>
      <c r="AN43" s="369">
        <v>580.50361927999995</v>
      </c>
      <c r="AO43" s="369">
        <v>476.34519360000002</v>
      </c>
      <c r="AP43" s="370">
        <v>587.61891652899999</v>
      </c>
      <c r="AQ43" s="370">
        <v>568.64159216400003</v>
      </c>
      <c r="AR43" s="355">
        <v>575.68893065999998</v>
      </c>
    </row>
    <row r="44" spans="1:45" ht="16.5" customHeight="1" x14ac:dyDescent="0.25">
      <c r="B44" s="685" t="s">
        <v>79</v>
      </c>
      <c r="C44" s="682">
        <v>578.06434680799998</v>
      </c>
      <c r="D44" s="682">
        <v>479.016877626</v>
      </c>
      <c r="E44" s="682">
        <v>451.12990928400001</v>
      </c>
      <c r="F44" s="682">
        <v>421.82403875</v>
      </c>
      <c r="G44" s="682">
        <v>574.46926643300003</v>
      </c>
      <c r="H44" s="682" t="s">
        <v>84</v>
      </c>
      <c r="I44" s="683">
        <v>475.508662818</v>
      </c>
      <c r="J44" s="683">
        <v>574.46926643300003</v>
      </c>
      <c r="K44" s="684">
        <v>476.58399307799999</v>
      </c>
      <c r="L44" s="12"/>
      <c r="M44" s="685" t="s">
        <v>79</v>
      </c>
      <c r="N44" s="682">
        <v>550.405625192</v>
      </c>
      <c r="O44" s="682">
        <v>459.18375155699999</v>
      </c>
      <c r="P44" s="682">
        <v>432.07378155599997</v>
      </c>
      <c r="Q44" s="682">
        <v>406.96796017000003</v>
      </c>
      <c r="R44" s="682">
        <v>561.97426798100003</v>
      </c>
      <c r="S44" s="682" t="s">
        <v>84</v>
      </c>
      <c r="T44" s="683">
        <v>455.54408114900002</v>
      </c>
      <c r="U44" s="683">
        <v>561.97426798100003</v>
      </c>
      <c r="V44" s="684">
        <v>456.700577737</v>
      </c>
      <c r="X44" s="685" t="s">
        <v>79</v>
      </c>
      <c r="Y44" s="682">
        <v>588.29736526099998</v>
      </c>
      <c r="Z44" s="682">
        <v>501.46835045</v>
      </c>
      <c r="AA44" s="682">
        <v>463.48785486700001</v>
      </c>
      <c r="AB44" s="682">
        <v>450.31642864399998</v>
      </c>
      <c r="AC44" s="682">
        <v>587.21928033699999</v>
      </c>
      <c r="AD44" s="682" t="s">
        <v>84</v>
      </c>
      <c r="AE44" s="683">
        <v>493.87168353700002</v>
      </c>
      <c r="AF44" s="683">
        <v>587.21928033699999</v>
      </c>
      <c r="AG44" s="684">
        <v>494.88602148400003</v>
      </c>
      <c r="AH44" s="12"/>
      <c r="AI44" s="685" t="s">
        <v>79</v>
      </c>
      <c r="AJ44" s="682">
        <v>555.16454668899996</v>
      </c>
      <c r="AK44" s="682">
        <v>474.72065644600002</v>
      </c>
      <c r="AL44" s="682">
        <v>439.50408003199999</v>
      </c>
      <c r="AM44" s="682">
        <v>436.31644683100001</v>
      </c>
      <c r="AN44" s="682">
        <v>555.25162326500003</v>
      </c>
      <c r="AO44" s="682" t="s">
        <v>84</v>
      </c>
      <c r="AP44" s="683">
        <v>468.751988654</v>
      </c>
      <c r="AQ44" s="683">
        <v>555.25162326500003</v>
      </c>
      <c r="AR44" s="684">
        <v>469.69191495899997</v>
      </c>
    </row>
    <row r="45" spans="1:45" ht="16.5" customHeight="1" x14ac:dyDescent="0.25">
      <c r="B45" s="678" t="s">
        <v>78</v>
      </c>
      <c r="C45" s="679">
        <v>573.997454844</v>
      </c>
      <c r="D45" s="679">
        <v>446.980743448</v>
      </c>
      <c r="E45" s="679">
        <v>314.45800202499998</v>
      </c>
      <c r="F45" s="679">
        <v>218.52886672700001</v>
      </c>
      <c r="G45" s="679" t="s">
        <v>84</v>
      </c>
      <c r="H45" s="679" t="s">
        <v>84</v>
      </c>
      <c r="I45" s="546">
        <v>460.12919940699999</v>
      </c>
      <c r="J45" s="546" t="s">
        <v>84</v>
      </c>
      <c r="K45" s="680">
        <v>460.12919940699999</v>
      </c>
      <c r="L45" s="12"/>
      <c r="M45" s="678" t="s">
        <v>78</v>
      </c>
      <c r="N45" s="679">
        <v>546.44692332099999</v>
      </c>
      <c r="O45" s="679">
        <v>429.884619531</v>
      </c>
      <c r="P45" s="679">
        <v>302.52570195599998</v>
      </c>
      <c r="Q45" s="679">
        <v>218.02950163400001</v>
      </c>
      <c r="R45" s="679" t="s">
        <v>84</v>
      </c>
      <c r="S45" s="679" t="s">
        <v>84</v>
      </c>
      <c r="T45" s="546">
        <v>440.94573010599998</v>
      </c>
      <c r="U45" s="546" t="s">
        <v>84</v>
      </c>
      <c r="V45" s="680">
        <v>440.94573010599998</v>
      </c>
      <c r="X45" s="678" t="s">
        <v>78</v>
      </c>
      <c r="Y45" s="679">
        <v>579.93241167899998</v>
      </c>
      <c r="Z45" s="679">
        <v>456.80120388099999</v>
      </c>
      <c r="AA45" s="679">
        <v>336.972977904</v>
      </c>
      <c r="AB45" s="679">
        <v>198.92780079600001</v>
      </c>
      <c r="AC45" s="679" t="s">
        <v>84</v>
      </c>
      <c r="AD45" s="679" t="s">
        <v>84</v>
      </c>
      <c r="AE45" s="546">
        <v>469.96350374799999</v>
      </c>
      <c r="AF45" s="546" t="s">
        <v>84</v>
      </c>
      <c r="AG45" s="680">
        <v>469.96350374799999</v>
      </c>
      <c r="AH45" s="12"/>
      <c r="AI45" s="678" t="s">
        <v>78</v>
      </c>
      <c r="AJ45" s="679">
        <v>543.31827042700002</v>
      </c>
      <c r="AK45" s="679">
        <v>438.558151893</v>
      </c>
      <c r="AL45" s="679">
        <v>321.77983331899998</v>
      </c>
      <c r="AM45" s="679">
        <v>198.92780079600001</v>
      </c>
      <c r="AN45" s="679" t="s">
        <v>84</v>
      </c>
      <c r="AO45" s="679" t="s">
        <v>84</v>
      </c>
      <c r="AP45" s="546">
        <v>446.76078140599998</v>
      </c>
      <c r="AQ45" s="546" t="s">
        <v>84</v>
      </c>
      <c r="AR45" s="680">
        <v>446.76078140599998</v>
      </c>
    </row>
    <row r="46" spans="1:45" s="244" customFormat="1" x14ac:dyDescent="0.2">
      <c r="B46" s="22" t="s">
        <v>268</v>
      </c>
      <c r="C46" s="245"/>
      <c r="D46" s="245"/>
      <c r="E46" s="245"/>
      <c r="F46" s="245"/>
      <c r="G46" s="245"/>
      <c r="H46" s="245"/>
      <c r="I46" s="245"/>
      <c r="J46" s="245"/>
      <c r="K46" s="246"/>
      <c r="M46" s="22" t="s">
        <v>268</v>
      </c>
      <c r="N46" s="245"/>
      <c r="O46" s="245"/>
      <c r="P46" s="245"/>
      <c r="Q46" s="245"/>
      <c r="R46" s="245"/>
      <c r="S46" s="245"/>
      <c r="T46" s="245"/>
      <c r="U46" s="245"/>
      <c r="V46" s="246"/>
      <c r="X46" s="22" t="s">
        <v>268</v>
      </c>
      <c r="Y46" s="245"/>
      <c r="Z46" s="245"/>
      <c r="AA46" s="245"/>
      <c r="AB46" s="245"/>
      <c r="AC46" s="245"/>
      <c r="AD46" s="245"/>
      <c r="AE46" s="245"/>
      <c r="AF46" s="245"/>
      <c r="AG46" s="246"/>
      <c r="AI46" s="22" t="s">
        <v>268</v>
      </c>
      <c r="AJ46" s="245"/>
      <c r="AK46" s="245"/>
      <c r="AL46" s="245"/>
      <c r="AM46" s="245"/>
      <c r="AN46" s="245"/>
      <c r="AO46" s="245"/>
      <c r="AP46" s="245"/>
      <c r="AQ46" s="245"/>
      <c r="AR46" s="246"/>
    </row>
    <row r="47" spans="1:45" s="244" customFormat="1" x14ac:dyDescent="0.2">
      <c r="B47" s="22" t="s">
        <v>437</v>
      </c>
      <c r="C47" s="245"/>
      <c r="D47" s="245"/>
      <c r="E47" s="245"/>
      <c r="F47" s="245"/>
      <c r="G47" s="245"/>
      <c r="H47" s="245"/>
      <c r="I47" s="245"/>
      <c r="J47" s="245"/>
      <c r="K47" s="246"/>
      <c r="M47" s="22" t="s">
        <v>437</v>
      </c>
      <c r="N47" s="245"/>
      <c r="O47" s="245"/>
      <c r="P47" s="245"/>
      <c r="Q47" s="245"/>
      <c r="R47" s="245"/>
      <c r="S47" s="245"/>
      <c r="T47" s="245"/>
      <c r="U47" s="245"/>
      <c r="V47" s="246"/>
      <c r="X47" s="22" t="s">
        <v>437</v>
      </c>
      <c r="Y47" s="245"/>
      <c r="Z47" s="245"/>
      <c r="AA47" s="245"/>
      <c r="AB47" s="245"/>
      <c r="AC47" s="245"/>
      <c r="AD47" s="245"/>
      <c r="AE47" s="245"/>
      <c r="AF47" s="245"/>
      <c r="AG47" s="246"/>
      <c r="AI47" s="22" t="s">
        <v>437</v>
      </c>
      <c r="AJ47" s="245"/>
      <c r="AK47" s="245"/>
      <c r="AL47" s="245"/>
      <c r="AM47" s="245"/>
      <c r="AN47" s="245"/>
      <c r="AO47" s="245"/>
      <c r="AP47" s="245"/>
      <c r="AQ47" s="245"/>
      <c r="AR47" s="246"/>
    </row>
    <row r="48" spans="1:45" s="244" customFormat="1" x14ac:dyDescent="0.2">
      <c r="B48" s="47" t="s">
        <v>423</v>
      </c>
      <c r="C48" s="247"/>
      <c r="D48" s="247"/>
      <c r="E48" s="247"/>
      <c r="F48" s="247"/>
      <c r="G48" s="247"/>
      <c r="H48" s="247"/>
      <c r="I48" s="247"/>
      <c r="J48" s="247"/>
      <c r="K48" s="248"/>
      <c r="M48" s="47" t="s">
        <v>423</v>
      </c>
      <c r="N48" s="247"/>
      <c r="O48" s="247"/>
      <c r="P48" s="247"/>
      <c r="Q48" s="247"/>
      <c r="R48" s="247"/>
      <c r="S48" s="247"/>
      <c r="T48" s="247"/>
      <c r="U48" s="247"/>
      <c r="V48" s="248"/>
      <c r="X48" s="47" t="s">
        <v>423</v>
      </c>
      <c r="Y48" s="247"/>
      <c r="Z48" s="247"/>
      <c r="AA48" s="247"/>
      <c r="AB48" s="247"/>
      <c r="AC48" s="247"/>
      <c r="AD48" s="247"/>
      <c r="AE48" s="247"/>
      <c r="AF48" s="247"/>
      <c r="AG48" s="248"/>
      <c r="AI48" s="47" t="s">
        <v>423</v>
      </c>
      <c r="AJ48" s="247"/>
      <c r="AK48" s="247"/>
      <c r="AL48" s="247"/>
      <c r="AM48" s="247"/>
      <c r="AN48" s="247"/>
      <c r="AO48" s="247"/>
      <c r="AP48" s="247"/>
      <c r="AQ48" s="247"/>
      <c r="AR48" s="248"/>
    </row>
    <row r="49" spans="1:44" s="244" customFormat="1" x14ac:dyDescent="0.2">
      <c r="A49" s="249"/>
      <c r="B49" s="372" t="s">
        <v>774</v>
      </c>
      <c r="C49" s="250"/>
      <c r="D49" s="250"/>
      <c r="E49" s="250"/>
      <c r="F49" s="250"/>
      <c r="G49" s="250"/>
      <c r="H49" s="250"/>
      <c r="I49" s="250"/>
      <c r="J49" s="250"/>
      <c r="K49" s="251"/>
      <c r="L49" s="249"/>
      <c r="M49" s="372" t="s">
        <v>774</v>
      </c>
      <c r="N49" s="250"/>
      <c r="O49" s="250"/>
      <c r="P49" s="250"/>
      <c r="Q49" s="250"/>
      <c r="R49" s="250"/>
      <c r="S49" s="250"/>
      <c r="T49" s="250"/>
      <c r="U49" s="250"/>
      <c r="V49" s="251"/>
      <c r="W49" s="249"/>
      <c r="X49" s="372" t="s">
        <v>774</v>
      </c>
      <c r="Y49" s="250"/>
      <c r="Z49" s="250"/>
      <c r="AA49" s="250"/>
      <c r="AB49" s="250"/>
      <c r="AC49" s="250"/>
      <c r="AD49" s="250"/>
      <c r="AE49" s="250"/>
      <c r="AF49" s="250"/>
      <c r="AG49" s="251"/>
      <c r="AH49" s="249"/>
      <c r="AI49" s="372" t="s">
        <v>774</v>
      </c>
      <c r="AJ49" s="250"/>
      <c r="AK49" s="250"/>
      <c r="AL49" s="250"/>
      <c r="AM49" s="250"/>
      <c r="AN49" s="250"/>
      <c r="AO49" s="250"/>
      <c r="AP49" s="250"/>
      <c r="AQ49" s="250"/>
      <c r="AR49" s="251"/>
    </row>
  </sheetData>
  <phoneticPr fontId="3" type="noConversion"/>
  <pageMargins left="0.78740157480314965" right="0.78740157480314965" top="0.78740157480314965" bottom="0.78740157480314965" header="0.39370078740157483" footer="0.39370078740157483"/>
  <pageSetup paperSize="9" scale="67" firstPageNumber="40" fitToWidth="0" fitToHeight="0" orientation="landscape" useFirstPageNumber="1" r:id="rId1"/>
  <headerFooter differentOddEven="1" differentFirst="1">
    <oddHeader>&amp;R&amp;12Les finances des groupements à fiscalité propre en 2022</oddHeader>
    <oddFooter>&amp;L&amp;12Direction Générale des Collectivités Locales / DESL&amp;C&amp;P&amp;R&amp;12Mise en ligne : janvier 2024</oddFooter>
    <evenHeader>&amp;R&amp;12Les finances des groupements à fiscalité propre en 2022</evenHeader>
    <evenFooter>&amp;L&amp;12Direction Générale des Collectivités Locales / DESL&amp;C&amp;P&amp;R&amp;12Mise en ligne :janvier 2024</evenFooter>
    <firstHeader>&amp;R&amp;12Les finances des groupements à fiscalité propre en 2022</firstHeader>
    <firstFooter>&amp;L&amp;12Direction Générale des Collectivités Locales / DESL&amp;C&amp;P&amp;R&amp;12Mise en ligne : janvier 2024</firstFooter>
  </headerFooter>
  <colBreaks count="3" manualBreakCount="3">
    <brk id="11" max="1048575" man="1"/>
    <brk id="22" max="48" man="1"/>
    <brk id="3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2:K54"/>
  <sheetViews>
    <sheetView zoomScale="70" zoomScaleNormal="70" zoomScalePageLayoutView="70" workbookViewId="0">
      <selection activeCell="K13" sqref="K13"/>
    </sheetView>
  </sheetViews>
  <sheetFormatPr baseColWidth="10" defaultColWidth="11.42578125" defaultRowHeight="23.25" x14ac:dyDescent="0.35"/>
  <cols>
    <col min="1" max="1" width="6.140625" style="155" customWidth="1"/>
    <col min="2" max="2" width="4.28515625" style="156" customWidth="1"/>
    <col min="3" max="3" width="15" style="310" customWidth="1"/>
    <col min="4" max="4" width="2" style="311" bestFit="1" customWidth="1"/>
    <col min="5" max="5" width="6.7109375" style="300" customWidth="1"/>
    <col min="6" max="6" width="156.85546875" style="300" customWidth="1"/>
    <col min="7" max="7" width="11.42578125" style="401"/>
    <col min="8" max="8" width="6.140625" style="155" customWidth="1"/>
    <col min="9" max="16384" width="11.42578125" style="155"/>
  </cols>
  <sheetData>
    <row r="2" spans="1:11" ht="26.25" x14ac:dyDescent="0.35">
      <c r="A2" s="322" t="s">
        <v>681</v>
      </c>
      <c r="B2" s="315"/>
      <c r="C2" s="315"/>
      <c r="D2" s="315"/>
      <c r="E2" s="316"/>
      <c r="F2" s="316"/>
    </row>
    <row r="3" spans="1:11" x14ac:dyDescent="0.35">
      <c r="A3" s="321"/>
      <c r="B3" s="318"/>
      <c r="C3" s="406" t="s">
        <v>818</v>
      </c>
      <c r="D3" s="320"/>
      <c r="E3" s="320"/>
      <c r="F3" s="320"/>
    </row>
    <row r="4" spans="1:11" x14ac:dyDescent="0.35">
      <c r="A4" s="317"/>
      <c r="B4" s="318"/>
      <c r="C4" s="319"/>
      <c r="D4" s="793"/>
      <c r="E4" s="793"/>
      <c r="F4" s="793"/>
    </row>
    <row r="5" spans="1:11" x14ac:dyDescent="0.35">
      <c r="A5" s="317"/>
      <c r="B5" s="318"/>
      <c r="C5" s="319"/>
      <c r="D5" s="320"/>
      <c r="E5" s="320"/>
      <c r="F5" s="320"/>
    </row>
    <row r="6" spans="1:11" x14ac:dyDescent="0.35">
      <c r="A6" s="317"/>
      <c r="B6" s="794" t="s">
        <v>85</v>
      </c>
      <c r="C6" s="794"/>
      <c r="D6" s="794"/>
      <c r="E6" s="794"/>
      <c r="F6" s="794"/>
    </row>
    <row r="7" spans="1:11" x14ac:dyDescent="0.35">
      <c r="A7" s="317"/>
      <c r="B7" s="794" t="s">
        <v>424</v>
      </c>
      <c r="C7" s="794"/>
      <c r="D7" s="794"/>
      <c r="E7" s="794"/>
      <c r="F7" s="794"/>
    </row>
    <row r="8" spans="1:11" ht="25.5" customHeight="1" x14ac:dyDescent="0.35">
      <c r="B8" s="155"/>
      <c r="C8" s="303"/>
      <c r="D8" s="303"/>
      <c r="E8" s="297"/>
      <c r="F8" s="298"/>
    </row>
    <row r="9" spans="1:11" ht="46.5" customHeight="1" x14ac:dyDescent="0.2">
      <c r="B9" s="157" t="s">
        <v>86</v>
      </c>
      <c r="C9" s="304" t="s">
        <v>66</v>
      </c>
      <c r="D9" s="305" t="s">
        <v>87</v>
      </c>
      <c r="E9" s="795" t="s">
        <v>682</v>
      </c>
      <c r="F9" s="796"/>
      <c r="G9" s="402">
        <v>2</v>
      </c>
    </row>
    <row r="10" spans="1:11" ht="46.5" customHeight="1" x14ac:dyDescent="0.2">
      <c r="B10" s="158" t="s">
        <v>86</v>
      </c>
      <c r="C10" s="306" t="s">
        <v>67</v>
      </c>
      <c r="D10" s="307" t="s">
        <v>87</v>
      </c>
      <c r="E10" s="792" t="s">
        <v>683</v>
      </c>
      <c r="F10" s="792"/>
      <c r="G10" s="403">
        <v>3</v>
      </c>
    </row>
    <row r="11" spans="1:11" ht="46.5" customHeight="1" x14ac:dyDescent="0.2">
      <c r="B11" s="158" t="s">
        <v>86</v>
      </c>
      <c r="C11" s="306" t="s">
        <v>68</v>
      </c>
      <c r="D11" s="307" t="s">
        <v>87</v>
      </c>
      <c r="E11" s="792" t="s">
        <v>684</v>
      </c>
      <c r="F11" s="792"/>
      <c r="G11" s="403">
        <v>6</v>
      </c>
    </row>
    <row r="12" spans="1:11" ht="46.5" customHeight="1" x14ac:dyDescent="0.2">
      <c r="B12" s="158" t="s">
        <v>86</v>
      </c>
      <c r="C12" s="306" t="s">
        <v>21</v>
      </c>
      <c r="D12" s="307" t="s">
        <v>87</v>
      </c>
      <c r="E12" s="792" t="s">
        <v>685</v>
      </c>
      <c r="F12" s="792"/>
      <c r="G12" s="403">
        <v>8</v>
      </c>
    </row>
    <row r="13" spans="1:11" ht="46.5" customHeight="1" x14ac:dyDescent="0.2">
      <c r="B13" s="158" t="s">
        <v>86</v>
      </c>
      <c r="C13" s="306" t="s">
        <v>22</v>
      </c>
      <c r="D13" s="307" t="s">
        <v>87</v>
      </c>
      <c r="E13" s="792" t="s">
        <v>686</v>
      </c>
      <c r="F13" s="792"/>
      <c r="G13" s="403">
        <v>11</v>
      </c>
    </row>
    <row r="14" spans="1:11" ht="46.5" customHeight="1" x14ac:dyDescent="0.2">
      <c r="B14" s="158" t="s">
        <v>86</v>
      </c>
      <c r="C14" s="306" t="s">
        <v>23</v>
      </c>
      <c r="D14" s="307" t="s">
        <v>87</v>
      </c>
      <c r="E14" s="792" t="s">
        <v>703</v>
      </c>
      <c r="F14" s="792"/>
      <c r="G14" s="403">
        <v>13</v>
      </c>
      <c r="K14" s="159"/>
    </row>
    <row r="15" spans="1:11" ht="46.5" customHeight="1" x14ac:dyDescent="0.2">
      <c r="B15" s="158" t="s">
        <v>86</v>
      </c>
      <c r="C15" s="306" t="s">
        <v>374</v>
      </c>
      <c r="D15" s="307" t="s">
        <v>87</v>
      </c>
      <c r="E15" s="792" t="s">
        <v>687</v>
      </c>
      <c r="F15" s="792"/>
      <c r="G15" s="403">
        <v>15</v>
      </c>
      <c r="K15" s="159"/>
    </row>
    <row r="16" spans="1:11" ht="46.5" customHeight="1" x14ac:dyDescent="0.2">
      <c r="B16" s="158" t="s">
        <v>86</v>
      </c>
      <c r="C16" s="306" t="s">
        <v>375</v>
      </c>
      <c r="D16" s="307" t="s">
        <v>87</v>
      </c>
      <c r="E16" s="792" t="s">
        <v>688</v>
      </c>
      <c r="F16" s="792"/>
      <c r="G16" s="403">
        <v>18</v>
      </c>
    </row>
    <row r="17" spans="2:11" ht="46.5" customHeight="1" x14ac:dyDescent="0.2">
      <c r="B17" s="158" t="s">
        <v>86</v>
      </c>
      <c r="C17" s="306" t="s">
        <v>376</v>
      </c>
      <c r="D17" s="307" t="s">
        <v>87</v>
      </c>
      <c r="E17" s="792" t="s">
        <v>689</v>
      </c>
      <c r="F17" s="792"/>
      <c r="G17" s="403">
        <v>20</v>
      </c>
      <c r="K17" s="159"/>
    </row>
    <row r="18" spans="2:11" ht="46.5" customHeight="1" x14ac:dyDescent="0.2">
      <c r="B18" s="158" t="s">
        <v>86</v>
      </c>
      <c r="C18" s="306" t="s">
        <v>377</v>
      </c>
      <c r="D18" s="307" t="s">
        <v>87</v>
      </c>
      <c r="E18" s="792" t="s">
        <v>690</v>
      </c>
      <c r="F18" s="792"/>
      <c r="G18" s="403">
        <v>23</v>
      </c>
    </row>
    <row r="19" spans="2:11" ht="46.5" customHeight="1" x14ac:dyDescent="0.2">
      <c r="B19" s="158" t="s">
        <v>86</v>
      </c>
      <c r="C19" s="306" t="s">
        <v>378</v>
      </c>
      <c r="D19" s="307" t="s">
        <v>87</v>
      </c>
      <c r="E19" s="792" t="s">
        <v>691</v>
      </c>
      <c r="F19" s="792"/>
      <c r="G19" s="403">
        <v>25</v>
      </c>
      <c r="K19" s="159"/>
    </row>
    <row r="20" spans="2:11" ht="46.5" customHeight="1" x14ac:dyDescent="0.2">
      <c r="B20" s="158" t="s">
        <v>86</v>
      </c>
      <c r="C20" s="306" t="s">
        <v>379</v>
      </c>
      <c r="D20" s="307" t="s">
        <v>87</v>
      </c>
      <c r="E20" s="792" t="s">
        <v>692</v>
      </c>
      <c r="F20" s="792"/>
      <c r="G20" s="403">
        <v>28</v>
      </c>
    </row>
    <row r="21" spans="2:11" ht="46.5" customHeight="1" x14ac:dyDescent="0.2">
      <c r="B21" s="158" t="s">
        <v>86</v>
      </c>
      <c r="C21" s="306" t="s">
        <v>380</v>
      </c>
      <c r="D21" s="307" t="s">
        <v>87</v>
      </c>
      <c r="E21" s="792" t="s">
        <v>693</v>
      </c>
      <c r="F21" s="792"/>
      <c r="G21" s="403">
        <v>30</v>
      </c>
      <c r="K21" s="159"/>
    </row>
    <row r="22" spans="2:11" ht="46.5" customHeight="1" x14ac:dyDescent="0.2">
      <c r="B22" s="158" t="s">
        <v>86</v>
      </c>
      <c r="C22" s="306" t="s">
        <v>557</v>
      </c>
      <c r="D22" s="307" t="s">
        <v>87</v>
      </c>
      <c r="E22" s="792" t="s">
        <v>694</v>
      </c>
      <c r="F22" s="792"/>
      <c r="G22" s="403">
        <v>33</v>
      </c>
    </row>
    <row r="23" spans="2:11" ht="46.5" customHeight="1" x14ac:dyDescent="0.2">
      <c r="B23" s="158" t="s">
        <v>86</v>
      </c>
      <c r="C23" s="306" t="s">
        <v>381</v>
      </c>
      <c r="D23" s="307" t="s">
        <v>87</v>
      </c>
      <c r="E23" s="792" t="s">
        <v>695</v>
      </c>
      <c r="F23" s="792"/>
      <c r="G23" s="403">
        <v>35</v>
      </c>
      <c r="K23" s="159"/>
    </row>
    <row r="24" spans="2:11" ht="57.75" customHeight="1" x14ac:dyDescent="0.2">
      <c r="B24" s="158" t="s">
        <v>86</v>
      </c>
      <c r="C24" s="306" t="s">
        <v>558</v>
      </c>
      <c r="D24" s="307" t="s">
        <v>87</v>
      </c>
      <c r="E24" s="792" t="s">
        <v>696</v>
      </c>
      <c r="F24" s="792"/>
      <c r="G24" s="403">
        <v>38</v>
      </c>
    </row>
    <row r="25" spans="2:11" ht="54.75" customHeight="1" x14ac:dyDescent="0.2">
      <c r="B25" s="158" t="s">
        <v>86</v>
      </c>
      <c r="C25" s="306" t="s">
        <v>25</v>
      </c>
      <c r="D25" s="307" t="s">
        <v>87</v>
      </c>
      <c r="E25" s="792" t="s">
        <v>697</v>
      </c>
      <c r="F25" s="792"/>
      <c r="G25" s="403">
        <v>40</v>
      </c>
    </row>
    <row r="26" spans="2:11" ht="46.5" customHeight="1" x14ac:dyDescent="0.2">
      <c r="B26" s="158" t="s">
        <v>86</v>
      </c>
      <c r="C26" s="306" t="s">
        <v>26</v>
      </c>
      <c r="D26" s="307" t="s">
        <v>87</v>
      </c>
      <c r="E26" s="792" t="s">
        <v>698</v>
      </c>
      <c r="F26" s="792"/>
      <c r="G26" s="403">
        <v>44</v>
      </c>
    </row>
    <row r="27" spans="2:11" ht="63" customHeight="1" x14ac:dyDescent="0.2">
      <c r="B27" s="158" t="s">
        <v>86</v>
      </c>
      <c r="C27" s="306" t="s">
        <v>27</v>
      </c>
      <c r="D27" s="307" t="s">
        <v>87</v>
      </c>
      <c r="E27" s="792" t="s">
        <v>699</v>
      </c>
      <c r="F27" s="792"/>
      <c r="G27" s="403">
        <v>51</v>
      </c>
      <c r="K27" s="159"/>
    </row>
    <row r="28" spans="2:11" ht="46.5" customHeight="1" x14ac:dyDescent="0.2">
      <c r="B28" s="158" t="s">
        <v>86</v>
      </c>
      <c r="C28" s="306" t="s">
        <v>28</v>
      </c>
      <c r="D28" s="307" t="s">
        <v>87</v>
      </c>
      <c r="E28" s="792" t="s">
        <v>700</v>
      </c>
      <c r="F28" s="792"/>
      <c r="G28" s="403">
        <v>59</v>
      </c>
      <c r="K28" s="159"/>
    </row>
    <row r="29" spans="2:11" ht="46.5" customHeight="1" x14ac:dyDescent="0.2">
      <c r="B29" s="158" t="s">
        <v>86</v>
      </c>
      <c r="C29" s="306" t="s">
        <v>29</v>
      </c>
      <c r="D29" s="307" t="s">
        <v>87</v>
      </c>
      <c r="E29" s="792" t="s">
        <v>701</v>
      </c>
      <c r="F29" s="792"/>
      <c r="G29" s="403">
        <v>66</v>
      </c>
      <c r="K29" s="159"/>
    </row>
    <row r="30" spans="2:11" ht="54.75" customHeight="1" x14ac:dyDescent="0.2">
      <c r="B30" s="158" t="s">
        <v>86</v>
      </c>
      <c r="C30" s="306" t="s">
        <v>30</v>
      </c>
      <c r="D30" s="307" t="s">
        <v>87</v>
      </c>
      <c r="E30" s="792" t="s">
        <v>702</v>
      </c>
      <c r="F30" s="792"/>
      <c r="G30" s="403">
        <v>71</v>
      </c>
      <c r="K30" s="159"/>
    </row>
    <row r="31" spans="2:11" ht="58.5" customHeight="1" x14ac:dyDescent="0.2">
      <c r="B31" s="158" t="s">
        <v>86</v>
      </c>
      <c r="C31" s="306" t="s">
        <v>2</v>
      </c>
      <c r="D31" s="307" t="s">
        <v>87</v>
      </c>
      <c r="E31" s="792" t="s">
        <v>383</v>
      </c>
      <c r="F31" s="792"/>
      <c r="G31" s="403">
        <v>77</v>
      </c>
    </row>
    <row r="32" spans="2:11" ht="58.5" customHeight="1" x14ac:dyDescent="0.2">
      <c r="B32" s="158" t="s">
        <v>86</v>
      </c>
      <c r="C32" s="306" t="s">
        <v>3</v>
      </c>
      <c r="D32" s="307" t="s">
        <v>87</v>
      </c>
      <c r="E32" s="792" t="s">
        <v>382</v>
      </c>
      <c r="F32" s="792"/>
      <c r="G32" s="403">
        <v>80</v>
      </c>
      <c r="K32" s="159"/>
    </row>
    <row r="33" spans="2:11" ht="58.5" customHeight="1" x14ac:dyDescent="0.2">
      <c r="B33" s="158" t="s">
        <v>86</v>
      </c>
      <c r="C33" s="306" t="s">
        <v>4</v>
      </c>
      <c r="D33" s="307" t="s">
        <v>87</v>
      </c>
      <c r="E33" s="792" t="s">
        <v>384</v>
      </c>
      <c r="F33" s="792"/>
      <c r="G33" s="403">
        <v>83</v>
      </c>
      <c r="K33" s="159"/>
    </row>
    <row r="34" spans="2:11" ht="58.5" customHeight="1" x14ac:dyDescent="0.2">
      <c r="B34" s="158" t="s">
        <v>86</v>
      </c>
      <c r="C34" s="306" t="s">
        <v>5</v>
      </c>
      <c r="D34" s="307" t="s">
        <v>87</v>
      </c>
      <c r="E34" s="792" t="s">
        <v>385</v>
      </c>
      <c r="F34" s="792"/>
      <c r="G34" s="403">
        <v>86</v>
      </c>
    </row>
    <row r="35" spans="2:11" ht="58.5" customHeight="1" x14ac:dyDescent="0.2">
      <c r="B35" s="158" t="s">
        <v>86</v>
      </c>
      <c r="C35" s="306" t="s">
        <v>7</v>
      </c>
      <c r="D35" s="307" t="s">
        <v>87</v>
      </c>
      <c r="E35" s="792" t="s">
        <v>386</v>
      </c>
      <c r="F35" s="792"/>
      <c r="G35" s="403">
        <v>89</v>
      </c>
    </row>
    <row r="36" spans="2:11" ht="58.5" customHeight="1" x14ac:dyDescent="0.2">
      <c r="B36" s="158" t="s">
        <v>86</v>
      </c>
      <c r="C36" s="306" t="s">
        <v>168</v>
      </c>
      <c r="D36" s="307" t="s">
        <v>87</v>
      </c>
      <c r="E36" s="792" t="s">
        <v>387</v>
      </c>
      <c r="F36" s="792"/>
      <c r="G36" s="403">
        <v>92</v>
      </c>
    </row>
    <row r="37" spans="2:11" ht="58.5" customHeight="1" x14ac:dyDescent="0.2">
      <c r="B37" s="158" t="s">
        <v>86</v>
      </c>
      <c r="C37" s="306" t="s">
        <v>390</v>
      </c>
      <c r="D37" s="307" t="s">
        <v>87</v>
      </c>
      <c r="E37" s="792" t="s">
        <v>676</v>
      </c>
      <c r="F37" s="792"/>
      <c r="G37" s="403">
        <v>95</v>
      </c>
    </row>
    <row r="38" spans="2:11" ht="58.5" customHeight="1" x14ac:dyDescent="0.2">
      <c r="B38" s="158" t="s">
        <v>86</v>
      </c>
      <c r="C38" s="306" t="s">
        <v>391</v>
      </c>
      <c r="D38" s="307" t="s">
        <v>87</v>
      </c>
      <c r="E38" s="792" t="s">
        <v>677</v>
      </c>
      <c r="F38" s="792"/>
      <c r="G38" s="403">
        <v>98</v>
      </c>
    </row>
    <row r="39" spans="2:11" ht="58.5" customHeight="1" x14ac:dyDescent="0.2">
      <c r="B39" s="158" t="s">
        <v>86</v>
      </c>
      <c r="C39" s="306" t="s">
        <v>392</v>
      </c>
      <c r="D39" s="307" t="s">
        <v>87</v>
      </c>
      <c r="E39" s="792" t="s">
        <v>678</v>
      </c>
      <c r="F39" s="792"/>
      <c r="G39" s="403">
        <v>101</v>
      </c>
    </row>
    <row r="40" spans="2:11" ht="46.5" customHeight="1" x14ac:dyDescent="0.2">
      <c r="B40" s="158" t="s">
        <v>86</v>
      </c>
      <c r="C40" s="306" t="s">
        <v>226</v>
      </c>
      <c r="D40" s="307" t="s">
        <v>87</v>
      </c>
      <c r="E40" s="792" t="s">
        <v>11</v>
      </c>
      <c r="F40" s="792"/>
      <c r="G40" s="403">
        <v>104</v>
      </c>
    </row>
    <row r="41" spans="2:11" ht="46.5" customHeight="1" x14ac:dyDescent="0.2">
      <c r="B41" s="158" t="s">
        <v>86</v>
      </c>
      <c r="C41" s="306" t="s">
        <v>227</v>
      </c>
      <c r="D41" s="307" t="s">
        <v>87</v>
      </c>
      <c r="E41" s="792" t="s">
        <v>230</v>
      </c>
      <c r="F41" s="792"/>
      <c r="G41" s="403">
        <v>106</v>
      </c>
    </row>
    <row r="42" spans="2:11" ht="46.5" customHeight="1" x14ac:dyDescent="0.2">
      <c r="B42" s="160" t="s">
        <v>86</v>
      </c>
      <c r="C42" s="308" t="s">
        <v>228</v>
      </c>
      <c r="D42" s="309" t="s">
        <v>87</v>
      </c>
      <c r="E42" s="799" t="s">
        <v>229</v>
      </c>
      <c r="F42" s="799"/>
      <c r="G42" s="404">
        <v>107</v>
      </c>
    </row>
    <row r="43" spans="2:11" x14ac:dyDescent="0.35">
      <c r="E43" s="299"/>
    </row>
    <row r="44" spans="2:11" ht="18.75" customHeight="1" x14ac:dyDescent="0.35">
      <c r="B44" s="161"/>
      <c r="C44" s="312" t="s">
        <v>88</v>
      </c>
      <c r="D44" s="313"/>
      <c r="E44" s="798" t="s">
        <v>89</v>
      </c>
      <c r="F44" s="798"/>
    </row>
    <row r="45" spans="2:11" x14ac:dyDescent="0.35">
      <c r="B45" s="161"/>
      <c r="D45" s="314"/>
      <c r="E45" s="797" t="s">
        <v>90</v>
      </c>
      <c r="F45" s="797"/>
    </row>
    <row r="46" spans="2:11" x14ac:dyDescent="0.35">
      <c r="B46" s="161"/>
      <c r="D46" s="314"/>
      <c r="E46" s="797" t="s">
        <v>91</v>
      </c>
      <c r="F46" s="797"/>
    </row>
    <row r="47" spans="2:11" x14ac:dyDescent="0.35">
      <c r="B47" s="161"/>
      <c r="C47" s="312" t="s">
        <v>165</v>
      </c>
      <c r="D47" s="314"/>
      <c r="E47" s="301" t="s">
        <v>164</v>
      </c>
      <c r="F47" s="302"/>
    </row>
    <row r="48" spans="2:11" x14ac:dyDescent="0.35">
      <c r="B48" s="161"/>
      <c r="D48" s="314"/>
      <c r="E48" s="302"/>
      <c r="F48" s="302"/>
    </row>
    <row r="49" spans="2:6" x14ac:dyDescent="0.35">
      <c r="B49" s="161"/>
      <c r="D49" s="314"/>
      <c r="E49" s="302"/>
      <c r="F49" s="302"/>
    </row>
    <row r="50" spans="2:6" x14ac:dyDescent="0.35">
      <c r="B50" s="161"/>
      <c r="D50" s="314"/>
      <c r="E50" s="302"/>
      <c r="F50" s="302"/>
    </row>
    <row r="51" spans="2:6" x14ac:dyDescent="0.35">
      <c r="B51" s="161"/>
      <c r="D51" s="314"/>
      <c r="E51" s="302"/>
      <c r="F51" s="302"/>
    </row>
    <row r="52" spans="2:6" x14ac:dyDescent="0.35">
      <c r="B52" s="161"/>
      <c r="D52" s="314"/>
      <c r="E52" s="302"/>
      <c r="F52" s="302"/>
    </row>
    <row r="53" spans="2:6" x14ac:dyDescent="0.35">
      <c r="B53" s="161"/>
      <c r="D53" s="314"/>
      <c r="E53" s="302"/>
      <c r="F53" s="302"/>
    </row>
    <row r="54" spans="2:6" x14ac:dyDescent="0.35">
      <c r="B54" s="161"/>
      <c r="D54" s="314"/>
      <c r="E54" s="302"/>
      <c r="F54" s="302"/>
    </row>
  </sheetData>
  <mergeCells count="40">
    <mergeCell ref="E46:F46"/>
    <mergeCell ref="E45:F45"/>
    <mergeCell ref="E44:F44"/>
    <mergeCell ref="E42:F42"/>
    <mergeCell ref="E26:F26"/>
    <mergeCell ref="E27:F27"/>
    <mergeCell ref="E30:F30"/>
    <mergeCell ref="E28:F28"/>
    <mergeCell ref="E41:F41"/>
    <mergeCell ref="E31:F31"/>
    <mergeCell ref="E35:F35"/>
    <mergeCell ref="E32:F32"/>
    <mergeCell ref="E40:F40"/>
    <mergeCell ref="E36:F36"/>
    <mergeCell ref="E37:F37"/>
    <mergeCell ref="E38:F38"/>
    <mergeCell ref="E11:F11"/>
    <mergeCell ref="E33:F33"/>
    <mergeCell ref="E34:F34"/>
    <mergeCell ref="E25:F25"/>
    <mergeCell ref="E15:F15"/>
    <mergeCell ref="E12:F12"/>
    <mergeCell ref="E13:F13"/>
    <mergeCell ref="E14:F14"/>
    <mergeCell ref="E16:F16"/>
    <mergeCell ref="E17:F17"/>
    <mergeCell ref="E18:F18"/>
    <mergeCell ref="E19:F19"/>
    <mergeCell ref="D4:F4"/>
    <mergeCell ref="B6:F6"/>
    <mergeCell ref="E10:F10"/>
    <mergeCell ref="E9:F9"/>
    <mergeCell ref="B7:F7"/>
    <mergeCell ref="E39:F39"/>
    <mergeCell ref="E20:F20"/>
    <mergeCell ref="E21:F21"/>
    <mergeCell ref="E22:F22"/>
    <mergeCell ref="E23:F23"/>
    <mergeCell ref="E24:F24"/>
    <mergeCell ref="E29:F29"/>
  </mergeCells>
  <phoneticPr fontId="3" type="noConversion"/>
  <hyperlinks>
    <hyperlink ref="C9" location="'T 1.1'!A1" display="T 1.1"/>
    <hyperlink ref="C10" location="'T 1.2'!A1" display="T 1.2"/>
    <hyperlink ref="C11" location="'T 1.3'!A1" display="T 1.3"/>
    <hyperlink ref="C25" location="'T 4.1'!A1" display="T 4.1"/>
    <hyperlink ref="C42" location="'Annexe 3'!A1" display="Annexe 3"/>
    <hyperlink ref="C15" location="'T 2.4'!A1" display="T 2.3"/>
    <hyperlink ref="B7" r:id="rId1"/>
    <hyperlink ref="C26" location="'T 4.2'!A1" display="T 4.2"/>
    <hyperlink ref="C27" location="'T 4.3'!A1" display="T 4.3"/>
    <hyperlink ref="C30" location="'T 4.6'!A1" display="T 4.6"/>
    <hyperlink ref="C34" location="'T 5.4'!A1" display="T 5.4"/>
    <hyperlink ref="C41" location="'Annexe 2'!A1" display="Annexe 2"/>
    <hyperlink ref="C31" location="'T 5.1'!A1" display="T 5.1"/>
    <hyperlink ref="C32" location="'T 5.2'!A1" display="T 5.2"/>
    <hyperlink ref="C33" location="'T 5.3'!A1" display="T 5.3"/>
    <hyperlink ref="C28" location="'T 4.4'!A1" display="T 4.4"/>
    <hyperlink ref="C29" location="'T 4.5'!A1" display="T 4.5"/>
    <hyperlink ref="C35" location="'T 5.5'!A1" display="T 5.4"/>
    <hyperlink ref="C36" location="'T 5.6'!A1" display="T 5.6"/>
    <hyperlink ref="C40" location="'Annexe 1'!A1" display="Annexe 1"/>
    <hyperlink ref="C12" location="'T 2.1'!A1" display="T 2.1"/>
    <hyperlink ref="C13" location="'T 2.2'!A1" display="T 2.2"/>
    <hyperlink ref="C14" location="'T 2.3'!A1" display="T 2.3"/>
    <hyperlink ref="C16" location="'T 2.5'!A1" display="T 2.5"/>
    <hyperlink ref="C17" location="'T 2.6'!A1" display="T 2.6"/>
    <hyperlink ref="C18" location="'T 2.7'!A1" display="T 2.7"/>
    <hyperlink ref="C19" location="'T 2.8'!A1" display="T 2.8"/>
    <hyperlink ref="C20" location="'T 2.9'!A1" display="T 2.9"/>
    <hyperlink ref="C21" location="'T 3.1'!A1" display="T 3.1"/>
    <hyperlink ref="C22" location="'T 3.1.c'!Zone_d_impression" display="T 3.1"/>
    <hyperlink ref="C23" location="'T 3.2'!A1" display="T 3.2"/>
    <hyperlink ref="C24" location="'T 3.2.c'!A1" display="T 3.2"/>
    <hyperlink ref="C37" location="'T 5.7'!A1" display="T 5.7"/>
    <hyperlink ref="C38" location="'T 5.8'!A1" display="T 5.8"/>
    <hyperlink ref="C39" location="'T 5.9'!A1" display="T 5.9"/>
  </hyperlinks>
  <printOptions horizontalCentered="1" verticalCentered="1"/>
  <pageMargins left="0.59055118110236227" right="0.59055118110236227" top="0.59055118110236227" bottom="0.59055118110236227" header="0.23622047244094491" footer="0.35433070866141736"/>
  <pageSetup paperSize="9" scale="38" orientation="portrait" useFirstPageNumber="1" r:id="rId2"/>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Y55"/>
  <sheetViews>
    <sheetView zoomScaleNormal="100" zoomScalePageLayoutView="85" workbookViewId="0"/>
  </sheetViews>
  <sheetFormatPr baseColWidth="10" defaultRowHeight="12.75" x14ac:dyDescent="0.2"/>
  <cols>
    <col min="1" max="1" width="5.28515625" customWidth="1"/>
    <col min="2" max="2" width="33.42578125" customWidth="1"/>
    <col min="3" max="10" width="15.7109375" customWidth="1"/>
    <col min="11" max="11" width="15.7109375" style="74" customWidth="1"/>
    <col min="12" max="12" width="8.5703125" customWidth="1"/>
    <col min="13" max="13" width="35.42578125" customWidth="1"/>
    <col min="14" max="22" width="15.7109375" customWidth="1"/>
    <col min="23" max="23" width="6.42578125" customWidth="1"/>
    <col min="24" max="24" width="32.7109375" customWidth="1"/>
    <col min="25" max="32" width="15.7109375" customWidth="1"/>
    <col min="33" max="33" width="15.7109375" style="74" customWidth="1"/>
    <col min="34" max="34" width="5.85546875" customWidth="1"/>
    <col min="35" max="35" width="34.28515625" customWidth="1"/>
    <col min="36" max="43" width="15.7109375" customWidth="1"/>
    <col min="44" max="44" width="15.7109375" style="74" customWidth="1"/>
    <col min="45" max="45" width="5.85546875" customWidth="1"/>
    <col min="46" max="46" width="33.140625" customWidth="1"/>
    <col min="47" max="54" width="15.7109375" customWidth="1"/>
    <col min="55" max="55" width="15.7109375" style="74" customWidth="1"/>
    <col min="56" max="56" width="4.85546875" customWidth="1"/>
    <col min="57" max="57" width="33.5703125" customWidth="1"/>
    <col min="58" max="65" width="15.7109375" customWidth="1"/>
    <col min="66" max="66" width="15.7109375" style="74" customWidth="1"/>
    <col min="67" max="67" width="6.7109375" customWidth="1"/>
    <col min="68" max="68" width="30.85546875" customWidth="1"/>
    <col min="69" max="76" width="15.7109375" customWidth="1"/>
    <col min="77" max="77" width="15.7109375" style="74" customWidth="1"/>
  </cols>
  <sheetData>
    <row r="1" spans="1:77" s="12" customFormat="1" ht="20.25" x14ac:dyDescent="0.3">
      <c r="A1" s="9" t="s">
        <v>775</v>
      </c>
      <c r="B1" s="29"/>
      <c r="C1" s="49"/>
      <c r="D1" s="49"/>
      <c r="E1" s="49"/>
      <c r="F1" s="49"/>
      <c r="G1" s="49"/>
      <c r="H1" s="49"/>
      <c r="I1" s="49"/>
      <c r="J1" s="49"/>
      <c r="K1" s="69"/>
      <c r="L1" s="28"/>
      <c r="M1" s="29"/>
      <c r="N1" s="164"/>
      <c r="O1" s="164"/>
      <c r="P1" s="164"/>
      <c r="Q1" s="164"/>
      <c r="R1" s="164"/>
      <c r="S1" s="164"/>
      <c r="T1" s="164"/>
      <c r="U1" s="164"/>
      <c r="V1" s="165"/>
      <c r="W1" s="48"/>
      <c r="X1" s="57"/>
      <c r="Y1" s="46"/>
      <c r="Z1" s="46"/>
      <c r="AA1" s="46"/>
      <c r="AB1" s="46"/>
      <c r="AC1" s="46"/>
      <c r="AD1" s="46"/>
      <c r="AE1" s="46"/>
      <c r="AF1" s="46"/>
      <c r="AG1" s="69"/>
      <c r="AH1" s="48"/>
      <c r="AI1" s="57"/>
      <c r="AJ1" s="46"/>
      <c r="AK1" s="46"/>
      <c r="AL1" s="46"/>
      <c r="AM1" s="46"/>
      <c r="AN1" s="46"/>
      <c r="AO1" s="46"/>
      <c r="AP1" s="46"/>
      <c r="AQ1" s="46"/>
      <c r="AR1" s="69"/>
      <c r="AS1" s="48"/>
      <c r="AT1" s="58"/>
      <c r="AU1" s="59"/>
      <c r="AV1" s="59"/>
      <c r="AW1" s="59"/>
      <c r="AX1" s="59"/>
      <c r="AY1" s="46"/>
      <c r="AZ1" s="46"/>
      <c r="BA1" s="46"/>
      <c r="BB1" s="46"/>
      <c r="BC1" s="69"/>
      <c r="BD1" s="48"/>
      <c r="BE1" s="56"/>
      <c r="BF1" s="59"/>
      <c r="BG1" s="59"/>
      <c r="BH1" s="59"/>
      <c r="BI1" s="59"/>
      <c r="BJ1" s="59"/>
      <c r="BK1" s="59"/>
      <c r="BL1" s="59"/>
      <c r="BM1" s="59"/>
      <c r="BN1" s="78"/>
      <c r="BO1" s="48"/>
      <c r="BP1" s="56"/>
      <c r="BQ1" s="59"/>
      <c r="BR1" s="59"/>
      <c r="BS1" s="59"/>
      <c r="BT1" s="59"/>
      <c r="BU1" s="59"/>
      <c r="BV1" s="59"/>
      <c r="BW1" s="59"/>
      <c r="BX1" s="59"/>
      <c r="BY1" s="78"/>
    </row>
    <row r="2" spans="1:77" s="12" customFormat="1" ht="12.75" customHeight="1" x14ac:dyDescent="0.3">
      <c r="A2" s="8"/>
      <c r="B2" s="29"/>
      <c r="C2" s="49"/>
      <c r="D2" s="49"/>
      <c r="E2" s="49"/>
      <c r="F2" s="49"/>
      <c r="G2" s="49"/>
      <c r="H2" s="49"/>
      <c r="I2" s="49"/>
      <c r="J2" s="49"/>
      <c r="K2" s="69"/>
      <c r="M2" s="20"/>
      <c r="N2" s="31"/>
      <c r="O2" s="31"/>
      <c r="P2" s="31"/>
      <c r="Q2" s="31"/>
      <c r="R2" s="31"/>
      <c r="S2" s="31"/>
      <c r="T2" s="31"/>
      <c r="U2" s="31"/>
      <c r="V2" s="32"/>
      <c r="W2" s="48"/>
      <c r="X2" s="57"/>
      <c r="Y2" s="46"/>
      <c r="Z2" s="46"/>
      <c r="AA2" s="46"/>
      <c r="AB2" s="46"/>
      <c r="AC2" s="46"/>
      <c r="AD2" s="46"/>
      <c r="AE2" s="46"/>
      <c r="AF2" s="46"/>
      <c r="AG2" s="69"/>
      <c r="AH2" s="48"/>
      <c r="AI2" s="57"/>
      <c r="AJ2" s="46"/>
      <c r="AK2" s="46"/>
      <c r="AL2" s="46"/>
      <c r="AM2" s="46"/>
      <c r="AN2" s="46"/>
      <c r="AO2" s="46"/>
      <c r="AP2" s="46"/>
      <c r="AQ2" s="46"/>
      <c r="AR2" s="69"/>
      <c r="AS2" s="48"/>
      <c r="AT2" s="58"/>
      <c r="AU2" s="59"/>
      <c r="AV2" s="59"/>
      <c r="AW2" s="59"/>
      <c r="AX2" s="59"/>
      <c r="AY2" s="46"/>
      <c r="AZ2" s="46"/>
      <c r="BA2" s="46"/>
      <c r="BB2" s="46"/>
      <c r="BC2" s="69"/>
      <c r="BD2" s="48"/>
      <c r="BE2" s="56"/>
      <c r="BF2" s="59"/>
      <c r="BG2" s="59"/>
      <c r="BH2" s="59"/>
      <c r="BI2" s="59"/>
      <c r="BJ2" s="59"/>
      <c r="BK2" s="59"/>
      <c r="BL2" s="59"/>
      <c r="BM2" s="59"/>
      <c r="BN2" s="78"/>
      <c r="BO2" s="48"/>
      <c r="BP2" s="56"/>
      <c r="BQ2" s="59"/>
      <c r="BR2" s="59"/>
      <c r="BS2" s="59"/>
      <c r="BT2" s="59"/>
      <c r="BU2" s="59"/>
      <c r="BV2" s="59"/>
      <c r="BW2" s="59"/>
      <c r="BX2" s="59"/>
      <c r="BY2" s="78"/>
    </row>
    <row r="3" spans="1:77" x14ac:dyDescent="0.2">
      <c r="A3" s="12"/>
      <c r="B3" s="20"/>
      <c r="C3" s="31"/>
      <c r="D3" s="31"/>
      <c r="E3" s="31"/>
      <c r="F3" s="31"/>
      <c r="G3" s="31"/>
      <c r="H3" s="31"/>
      <c r="I3" s="31"/>
      <c r="J3" s="31"/>
      <c r="K3" s="70"/>
      <c r="W3" s="12"/>
      <c r="X3" s="12"/>
      <c r="Y3" s="51"/>
      <c r="Z3" s="51"/>
      <c r="AA3" s="51"/>
      <c r="AB3" s="51"/>
      <c r="AC3" s="51"/>
      <c r="AD3" s="51"/>
      <c r="AE3" s="51"/>
      <c r="AF3" s="51"/>
      <c r="AG3" s="75"/>
      <c r="AH3" s="12"/>
      <c r="AI3" s="12"/>
      <c r="AJ3" s="51"/>
      <c r="AK3" s="51"/>
      <c r="AL3" s="51"/>
      <c r="AM3" s="51"/>
      <c r="AN3" s="51"/>
      <c r="AO3" s="51"/>
      <c r="AP3" s="51"/>
      <c r="AQ3" s="51"/>
      <c r="AR3" s="75"/>
      <c r="AS3" s="12"/>
      <c r="AT3" s="26"/>
      <c r="AU3" s="51"/>
      <c r="AV3" s="51"/>
      <c r="AW3" s="51"/>
      <c r="AX3" s="51"/>
      <c r="AY3" s="51"/>
      <c r="AZ3" s="51"/>
      <c r="BA3" s="51"/>
      <c r="BB3" s="51"/>
      <c r="BC3" s="75"/>
      <c r="BD3" s="12"/>
      <c r="BE3" s="12"/>
      <c r="BF3" s="51"/>
      <c r="BG3" s="51"/>
      <c r="BH3" s="51"/>
      <c r="BI3" s="51"/>
      <c r="BJ3" s="51"/>
      <c r="BK3" s="51"/>
      <c r="BL3" s="51"/>
      <c r="BM3" s="51"/>
      <c r="BN3" s="75"/>
      <c r="BO3" s="12"/>
      <c r="BP3" s="12"/>
      <c r="BQ3" s="51"/>
      <c r="BR3" s="51"/>
      <c r="BS3" s="51"/>
      <c r="BT3" s="51"/>
      <c r="BU3" s="51"/>
      <c r="BV3" s="51"/>
      <c r="BW3" s="51"/>
      <c r="BX3" s="51"/>
      <c r="BY3" s="75"/>
    </row>
    <row r="4" spans="1:77" ht="16.5" x14ac:dyDescent="0.25">
      <c r="A4" s="33" t="s">
        <v>291</v>
      </c>
      <c r="B4" s="34"/>
      <c r="C4" s="35"/>
      <c r="D4" s="35"/>
      <c r="E4" s="35"/>
      <c r="F4" s="35"/>
      <c r="G4" s="35"/>
      <c r="H4" s="35"/>
      <c r="I4" s="35"/>
      <c r="J4" s="35"/>
      <c r="K4" s="71"/>
      <c r="L4" s="33" t="s">
        <v>292</v>
      </c>
      <c r="M4" s="34"/>
      <c r="N4" s="35"/>
      <c r="O4" s="35"/>
      <c r="P4" s="35"/>
      <c r="Q4" s="35"/>
      <c r="R4" s="35"/>
      <c r="S4" s="35"/>
      <c r="T4" s="35"/>
      <c r="U4" s="35"/>
      <c r="V4" s="166"/>
      <c r="W4" s="33" t="s">
        <v>293</v>
      </c>
      <c r="X4" s="33"/>
      <c r="Y4" s="52"/>
      <c r="Z4" s="52"/>
      <c r="AA4" s="52"/>
      <c r="AB4" s="52"/>
      <c r="AC4" s="52"/>
      <c r="AD4" s="52"/>
      <c r="AE4" s="52"/>
      <c r="AF4" s="52"/>
      <c r="AG4" s="76"/>
      <c r="AH4" s="33" t="s">
        <v>294</v>
      </c>
      <c r="AI4" s="33"/>
      <c r="AJ4" s="52"/>
      <c r="AK4" s="52"/>
      <c r="AL4" s="52"/>
      <c r="AM4" s="52"/>
      <c r="AN4" s="52"/>
      <c r="AO4" s="52"/>
      <c r="AP4" s="52"/>
      <c r="AQ4" s="52"/>
      <c r="AR4" s="76"/>
      <c r="AS4" s="33" t="s">
        <v>295</v>
      </c>
      <c r="AT4" s="33"/>
      <c r="AU4" s="60"/>
      <c r="AV4" s="60"/>
      <c r="AW4" s="60"/>
      <c r="AX4" s="60"/>
      <c r="AY4" s="52"/>
      <c r="AZ4" s="52"/>
      <c r="BA4" s="52"/>
      <c r="BB4" s="52"/>
      <c r="BC4" s="76"/>
      <c r="BD4" s="33" t="s">
        <v>296</v>
      </c>
      <c r="BE4" s="33"/>
      <c r="BF4" s="60"/>
      <c r="BG4" s="60"/>
      <c r="BH4" s="60"/>
      <c r="BI4" s="60"/>
      <c r="BJ4" s="60"/>
      <c r="BK4" s="60"/>
      <c r="BL4" s="60"/>
      <c r="BM4" s="60"/>
      <c r="BN4" s="79"/>
      <c r="BO4" s="33" t="s">
        <v>297</v>
      </c>
      <c r="BP4" s="61"/>
      <c r="BQ4" s="60"/>
      <c r="BR4" s="60"/>
      <c r="BS4" s="60"/>
      <c r="BT4" s="60"/>
      <c r="BU4" s="60"/>
      <c r="BV4" s="60"/>
      <c r="BW4" s="60"/>
      <c r="BX4" s="60"/>
      <c r="BY4" s="79"/>
    </row>
    <row r="5" spans="1:77" x14ac:dyDescent="0.2">
      <c r="A5" s="24"/>
      <c r="B5" s="20"/>
      <c r="C5" s="31"/>
      <c r="D5" s="31"/>
      <c r="E5" s="31"/>
      <c r="F5" s="31"/>
      <c r="G5" s="31"/>
      <c r="H5" s="31"/>
      <c r="I5" s="31"/>
      <c r="J5" s="31"/>
      <c r="K5" s="70"/>
      <c r="L5" s="24"/>
      <c r="M5" s="20"/>
      <c r="N5" s="31"/>
      <c r="O5" s="31"/>
      <c r="P5" s="31"/>
      <c r="Q5" s="31"/>
      <c r="R5" s="31"/>
      <c r="S5" s="31"/>
      <c r="T5" s="31"/>
      <c r="U5" s="31"/>
      <c r="V5" s="32"/>
      <c r="W5" s="24"/>
      <c r="X5" s="24"/>
      <c r="Y5" s="50"/>
      <c r="Z5" s="50"/>
      <c r="AA5" s="50"/>
      <c r="AB5" s="50"/>
      <c r="AC5" s="50"/>
      <c r="AD5" s="50"/>
      <c r="AE5" s="50"/>
      <c r="AF5" s="50"/>
      <c r="AG5" s="77"/>
      <c r="AH5" s="24"/>
      <c r="AI5" s="24"/>
      <c r="AJ5" s="50"/>
      <c r="AK5" s="50"/>
      <c r="AL5" s="50"/>
      <c r="AM5" s="50"/>
      <c r="AN5" s="50"/>
      <c r="AO5" s="50"/>
      <c r="AP5" s="50"/>
      <c r="AQ5" s="50"/>
      <c r="AR5" s="77"/>
      <c r="AS5" s="24"/>
      <c r="AT5" s="62"/>
      <c r="AU5" s="37"/>
      <c r="AV5" s="37"/>
      <c r="AW5" s="37"/>
      <c r="AX5" s="37"/>
      <c r="AY5" s="50"/>
      <c r="AZ5" s="50"/>
      <c r="BA5" s="50"/>
      <c r="BB5" s="50"/>
      <c r="BC5" s="77"/>
      <c r="BD5" s="24"/>
      <c r="BE5" s="63"/>
      <c r="BF5" s="37"/>
      <c r="BG5" s="37"/>
      <c r="BH5" s="37"/>
      <c r="BI5" s="37"/>
      <c r="BJ5" s="37"/>
      <c r="BK5" s="37"/>
      <c r="BL5" s="37"/>
      <c r="BM5" s="37"/>
      <c r="BN5" s="80"/>
      <c r="BO5" s="24"/>
      <c r="BP5" s="63"/>
      <c r="BQ5" s="37"/>
      <c r="BR5" s="37"/>
      <c r="BS5" s="37"/>
      <c r="BT5" s="37"/>
      <c r="BU5" s="37"/>
      <c r="BV5" s="37"/>
      <c r="BW5" s="37"/>
      <c r="BX5" s="37"/>
      <c r="BY5" s="80"/>
    </row>
    <row r="6" spans="1:77" x14ac:dyDescent="0.2">
      <c r="A6" s="12"/>
      <c r="B6" s="686" t="s">
        <v>484</v>
      </c>
      <c r="C6" s="37"/>
      <c r="D6" s="37"/>
      <c r="E6" s="37"/>
      <c r="F6" s="37"/>
      <c r="G6" s="37"/>
      <c r="H6" s="37"/>
      <c r="I6" s="37"/>
      <c r="J6" s="37"/>
      <c r="K6" s="72"/>
      <c r="L6" s="686" t="s">
        <v>484</v>
      </c>
      <c r="M6" s="36"/>
      <c r="N6" s="37"/>
      <c r="O6" s="37"/>
      <c r="P6" s="37"/>
      <c r="Q6" s="37"/>
      <c r="R6" s="37"/>
      <c r="S6" s="37"/>
      <c r="T6" s="37"/>
      <c r="U6" s="37"/>
      <c r="V6" s="167"/>
      <c r="W6" s="47" t="s">
        <v>484</v>
      </c>
      <c r="X6" s="12"/>
      <c r="Y6" s="51"/>
      <c r="Z6" s="51"/>
      <c r="AA6" s="51"/>
      <c r="AB6" s="51"/>
      <c r="AC6" s="51"/>
      <c r="AD6" s="51"/>
      <c r="AE6" s="51"/>
      <c r="AF6" s="51"/>
      <c r="AG6" s="75"/>
      <c r="AH6" s="47" t="s">
        <v>484</v>
      </c>
      <c r="AI6" s="12"/>
      <c r="AJ6" s="51"/>
      <c r="AK6" s="51"/>
      <c r="AL6" s="51"/>
      <c r="AM6" s="51"/>
      <c r="AN6" s="51"/>
      <c r="AO6" s="51"/>
      <c r="AP6" s="51"/>
      <c r="AQ6" s="51"/>
      <c r="AR6" s="75"/>
      <c r="AS6" s="12"/>
      <c r="AT6" s="26"/>
      <c r="AU6" s="51"/>
      <c r="AV6" s="51"/>
      <c r="AW6" s="51"/>
      <c r="AX6" s="51"/>
      <c r="AY6" s="51"/>
      <c r="AZ6" s="51"/>
      <c r="BA6" s="51"/>
      <c r="BB6" s="51"/>
      <c r="BC6" s="75"/>
      <c r="BD6" s="47" t="s">
        <v>484</v>
      </c>
      <c r="BE6" s="12"/>
      <c r="BF6" s="51"/>
      <c r="BG6" s="51"/>
      <c r="BH6" s="51"/>
      <c r="BI6" s="51"/>
      <c r="BJ6" s="51"/>
      <c r="BK6" s="51"/>
      <c r="BL6" s="51"/>
      <c r="BM6" s="51"/>
      <c r="BN6" s="75"/>
      <c r="BO6" s="47" t="s">
        <v>181</v>
      </c>
      <c r="BP6" s="12"/>
      <c r="BQ6" s="51"/>
      <c r="BR6" s="51"/>
      <c r="BS6" s="51"/>
      <c r="BT6" s="51"/>
      <c r="BU6" s="51"/>
      <c r="BV6" s="51"/>
      <c r="BW6" s="51"/>
      <c r="BX6" s="51"/>
      <c r="BY6" s="75"/>
    </row>
    <row r="7" spans="1:77" x14ac:dyDescent="0.2">
      <c r="A7" s="12"/>
      <c r="B7" s="226" t="s">
        <v>175</v>
      </c>
      <c r="C7" s="487" t="s">
        <v>711</v>
      </c>
      <c r="D7" s="51"/>
      <c r="E7" s="31"/>
      <c r="F7" s="31"/>
      <c r="G7" s="31"/>
      <c r="H7" s="31"/>
      <c r="I7" s="31"/>
      <c r="J7" s="31"/>
      <c r="K7" s="70"/>
      <c r="L7" s="226" t="s">
        <v>712</v>
      </c>
      <c r="M7" s="20"/>
      <c r="N7" s="31"/>
      <c r="O7" s="31"/>
      <c r="P7" s="31"/>
      <c r="Q7" s="31"/>
      <c r="R7" s="31"/>
      <c r="S7" s="31"/>
      <c r="T7" s="31"/>
      <c r="U7" s="31"/>
      <c r="V7" s="32"/>
      <c r="W7" s="47" t="s">
        <v>177</v>
      </c>
      <c r="X7" s="12"/>
      <c r="Y7" s="51"/>
      <c r="Z7" s="51"/>
      <c r="AA7" s="51"/>
      <c r="AB7" s="51"/>
      <c r="AC7" s="51"/>
      <c r="AD7" s="51"/>
      <c r="AE7" s="51"/>
      <c r="AF7" s="51"/>
      <c r="AG7" s="75"/>
      <c r="AH7" s="47" t="s">
        <v>217</v>
      </c>
      <c r="AI7" s="12"/>
      <c r="AJ7" s="51"/>
      <c r="AK7" s="51"/>
      <c r="AL7" s="51"/>
      <c r="AM7" s="51"/>
      <c r="AN7" s="51"/>
      <c r="AO7" s="51"/>
      <c r="AP7" s="51"/>
      <c r="AQ7" s="51"/>
      <c r="AR7" s="75"/>
      <c r="AS7" s="47" t="s">
        <v>323</v>
      </c>
      <c r="AT7" s="26"/>
      <c r="AU7" s="51"/>
      <c r="AV7" s="51"/>
      <c r="AW7" s="51"/>
      <c r="AX7" s="51"/>
      <c r="AY7" s="51"/>
      <c r="AZ7" s="51"/>
      <c r="BA7" s="51"/>
      <c r="BB7" s="51"/>
      <c r="BC7" s="75"/>
      <c r="BD7" s="47" t="s">
        <v>180</v>
      </c>
      <c r="BE7" s="47"/>
      <c r="BF7" s="51"/>
      <c r="BG7" s="51"/>
      <c r="BH7" s="51"/>
      <c r="BI7" s="51"/>
      <c r="BJ7" s="51"/>
      <c r="BK7" s="51"/>
      <c r="BL7" s="51"/>
      <c r="BM7" s="51"/>
      <c r="BN7" s="75"/>
      <c r="BO7" s="226" t="s">
        <v>713</v>
      </c>
      <c r="BP7" s="12"/>
      <c r="BQ7" s="51"/>
      <c r="BR7" s="51"/>
      <c r="BS7" s="51"/>
      <c r="BT7" s="51"/>
      <c r="BU7" s="51"/>
      <c r="BV7" s="51"/>
      <c r="BW7" s="51"/>
      <c r="BX7" s="51"/>
      <c r="BY7" s="75"/>
    </row>
    <row r="8" spans="1:77" x14ac:dyDescent="0.2">
      <c r="A8" s="7"/>
      <c r="B8" s="218"/>
      <c r="C8" s="32"/>
      <c r="D8" s="32"/>
      <c r="E8" s="32"/>
      <c r="F8" s="32"/>
      <c r="G8" s="32"/>
      <c r="H8" s="32"/>
      <c r="I8" s="32"/>
      <c r="J8" s="32"/>
      <c r="K8" s="70"/>
      <c r="L8" s="47" t="s">
        <v>209</v>
      </c>
      <c r="M8" s="21"/>
      <c r="N8" s="32"/>
      <c r="O8" s="32"/>
      <c r="P8" s="32"/>
      <c r="Q8" s="32"/>
      <c r="R8" s="32"/>
      <c r="S8" s="32"/>
      <c r="T8" s="32"/>
      <c r="U8" s="32"/>
      <c r="V8" s="32"/>
      <c r="W8" s="226" t="s">
        <v>712</v>
      </c>
      <c r="X8" s="12"/>
      <c r="Y8" s="51"/>
      <c r="Z8" s="51"/>
      <c r="AA8" s="51"/>
      <c r="AB8" s="51"/>
      <c r="AC8" s="51"/>
      <c r="AD8" s="51"/>
      <c r="AE8" s="51"/>
      <c r="AF8" s="51"/>
      <c r="AG8" s="75"/>
      <c r="AH8" s="226" t="s">
        <v>712</v>
      </c>
      <c r="AI8" s="12"/>
      <c r="AJ8" s="51"/>
      <c r="AK8" s="51"/>
      <c r="AL8" s="51"/>
      <c r="AM8" s="51"/>
      <c r="AN8" s="51"/>
      <c r="AO8" s="51"/>
      <c r="AP8" s="51"/>
      <c r="AQ8" s="51"/>
      <c r="AR8" s="75"/>
      <c r="AS8" s="226" t="s">
        <v>713</v>
      </c>
      <c r="AT8" s="26"/>
      <c r="AU8" s="51"/>
      <c r="AV8" s="51"/>
      <c r="AW8" s="51"/>
      <c r="AX8" s="51"/>
      <c r="AY8" s="51"/>
      <c r="AZ8" s="51"/>
      <c r="BA8" s="51"/>
      <c r="BB8" s="51"/>
      <c r="BC8" s="75"/>
      <c r="BD8" s="226" t="s">
        <v>712</v>
      </c>
      <c r="BE8" s="47"/>
      <c r="BF8" s="51"/>
      <c r="BG8" s="51"/>
      <c r="BH8" s="51"/>
      <c r="BI8" s="51"/>
      <c r="BJ8" s="51"/>
      <c r="BK8" s="51"/>
      <c r="BL8" s="51"/>
      <c r="BM8" s="51"/>
      <c r="BN8" s="75"/>
      <c r="BP8" s="12"/>
      <c r="BQ8" s="51"/>
      <c r="BR8" s="51"/>
      <c r="BS8" s="51"/>
      <c r="BT8" s="51"/>
      <c r="BU8" s="51"/>
      <c r="BV8" s="51"/>
      <c r="BW8" s="51"/>
      <c r="BX8" s="51"/>
      <c r="BY8" s="75"/>
    </row>
    <row r="9" spans="1:77" x14ac:dyDescent="0.2">
      <c r="A9" s="7"/>
      <c r="C9" s="32"/>
      <c r="D9" s="32"/>
      <c r="E9" s="32"/>
      <c r="F9" s="32"/>
      <c r="G9" s="32"/>
      <c r="H9" s="32"/>
      <c r="I9" s="32"/>
      <c r="J9" s="32"/>
      <c r="K9" s="70"/>
      <c r="L9" s="218"/>
      <c r="M9" s="21"/>
      <c r="N9" s="32"/>
      <c r="O9" s="32"/>
      <c r="P9" s="32"/>
      <c r="Q9" s="32"/>
      <c r="R9" s="32"/>
      <c r="S9" s="32"/>
      <c r="T9" s="32"/>
      <c r="U9" s="32"/>
      <c r="V9" s="32"/>
      <c r="W9" s="12"/>
      <c r="X9" s="7"/>
      <c r="Y9" s="64"/>
      <c r="Z9" s="64"/>
      <c r="AA9" s="64"/>
      <c r="AB9" s="64"/>
      <c r="AC9" s="64"/>
      <c r="AD9" s="64"/>
      <c r="AE9" s="64"/>
      <c r="AF9" s="64"/>
      <c r="AG9" s="69"/>
      <c r="AH9" s="12"/>
      <c r="AI9" s="7"/>
      <c r="AJ9" s="64"/>
      <c r="AK9" s="64"/>
      <c r="AL9" s="64"/>
      <c r="AM9" s="64"/>
      <c r="AN9" s="64"/>
      <c r="AO9" s="64"/>
      <c r="AP9" s="64"/>
      <c r="AQ9" s="64"/>
      <c r="AR9" s="69"/>
      <c r="AS9" s="12"/>
      <c r="AT9" s="26"/>
      <c r="AU9" s="64"/>
      <c r="AV9" s="64"/>
      <c r="AW9" s="64"/>
      <c r="AX9" s="64"/>
      <c r="AY9" s="64"/>
      <c r="AZ9" s="64"/>
      <c r="BA9" s="64"/>
      <c r="BB9" s="64"/>
      <c r="BC9" s="69"/>
      <c r="BE9" s="7"/>
      <c r="BF9" s="64"/>
      <c r="BG9" s="64"/>
      <c r="BH9" s="64"/>
      <c r="BI9" s="64"/>
      <c r="BJ9" s="64"/>
      <c r="BK9" s="64"/>
      <c r="BL9" s="64"/>
      <c r="BM9" s="64"/>
      <c r="BN9" s="69"/>
      <c r="BP9" s="7"/>
      <c r="BQ9" s="64"/>
      <c r="BR9" s="64"/>
      <c r="BS9" s="64"/>
      <c r="BT9" s="64"/>
      <c r="BU9" s="64"/>
      <c r="BV9" s="64"/>
      <c r="BW9" s="64"/>
      <c r="BX9" s="64"/>
      <c r="BY9" s="69"/>
    </row>
    <row r="10" spans="1:77" x14ac:dyDescent="0.2">
      <c r="B10" s="21"/>
      <c r="C10" s="32"/>
      <c r="D10" s="32"/>
      <c r="E10" s="32"/>
      <c r="F10" s="32"/>
      <c r="G10" s="32"/>
      <c r="H10" s="32"/>
      <c r="I10" s="32"/>
      <c r="J10" s="32"/>
      <c r="K10" s="70"/>
      <c r="M10" s="21"/>
      <c r="N10" s="32"/>
      <c r="O10" s="32"/>
      <c r="P10" s="32"/>
      <c r="Q10" s="32"/>
      <c r="R10" s="32"/>
      <c r="S10" s="32"/>
      <c r="T10" s="32"/>
      <c r="U10" s="32"/>
      <c r="V10" s="32"/>
      <c r="W10" s="12"/>
      <c r="X10" s="12"/>
      <c r="Y10" s="51"/>
      <c r="Z10" s="51"/>
      <c r="AA10" s="51"/>
      <c r="AB10" s="51"/>
      <c r="AC10" s="51"/>
      <c r="AD10" s="51"/>
      <c r="AE10" s="51"/>
      <c r="AF10" s="51"/>
      <c r="AG10" s="75"/>
      <c r="AH10" s="12"/>
      <c r="AI10" s="12"/>
      <c r="AJ10" s="51"/>
      <c r="AK10" s="51"/>
      <c r="AL10" s="51"/>
      <c r="AM10" s="51"/>
      <c r="AN10" s="51"/>
      <c r="AO10" s="51"/>
      <c r="AP10" s="51"/>
      <c r="AQ10" s="51"/>
      <c r="AR10" s="75"/>
      <c r="AS10" s="12"/>
      <c r="AT10" s="26"/>
      <c r="AU10" s="51"/>
      <c r="AV10" s="51"/>
      <c r="AW10" s="51"/>
      <c r="AX10" s="51"/>
      <c r="AY10" s="51"/>
      <c r="AZ10" s="51"/>
      <c r="BA10" s="51"/>
      <c r="BB10" s="51"/>
      <c r="BC10" s="75"/>
      <c r="BD10" s="12"/>
      <c r="BE10" s="12"/>
      <c r="BF10" s="51"/>
      <c r="BG10" s="51"/>
      <c r="BH10" s="51"/>
      <c r="BI10" s="51"/>
      <c r="BJ10" s="51"/>
      <c r="BK10" s="51"/>
      <c r="BL10" s="51"/>
      <c r="BM10" s="51"/>
      <c r="BN10" s="75"/>
      <c r="BO10" s="12"/>
      <c r="BP10" s="12"/>
      <c r="BQ10" s="51"/>
      <c r="BR10" s="51"/>
      <c r="BS10" s="51"/>
      <c r="BT10" s="51"/>
      <c r="BU10" s="51"/>
      <c r="BV10" s="51"/>
      <c r="BW10" s="51"/>
      <c r="BX10" s="51"/>
      <c r="BY10" s="75"/>
    </row>
    <row r="11" spans="1:77" s="38" customFormat="1" x14ac:dyDescent="0.2">
      <c r="B11" s="38" t="s">
        <v>234</v>
      </c>
      <c r="C11" s="232"/>
      <c r="D11" s="232"/>
      <c r="E11" s="232"/>
      <c r="F11" s="232"/>
      <c r="G11" s="232"/>
      <c r="H11" s="232"/>
      <c r="I11" s="232"/>
      <c r="J11" s="232"/>
      <c r="K11" s="233"/>
      <c r="L11" s="38" t="s">
        <v>241</v>
      </c>
      <c r="M11" s="234"/>
      <c r="N11" s="232"/>
      <c r="O11" s="232"/>
      <c r="P11" s="232"/>
      <c r="Q11" s="232"/>
      <c r="R11" s="232"/>
      <c r="S11" s="232"/>
      <c r="T11" s="232"/>
      <c r="U11" s="232"/>
      <c r="V11" s="232"/>
      <c r="W11" s="38" t="s">
        <v>235</v>
      </c>
      <c r="Y11" s="232"/>
      <c r="Z11" s="232"/>
      <c r="AA11" s="232"/>
      <c r="AB11" s="232"/>
      <c r="AC11" s="232"/>
      <c r="AD11" s="232"/>
      <c r="AE11" s="232"/>
      <c r="AF11" s="232"/>
      <c r="AG11" s="233"/>
      <c r="AH11" s="38" t="s">
        <v>31</v>
      </c>
      <c r="AJ11" s="232"/>
      <c r="AK11" s="232"/>
      <c r="AL11" s="232"/>
      <c r="AM11" s="232"/>
      <c r="AN11" s="232"/>
      <c r="AO11" s="232"/>
      <c r="AP11" s="232"/>
      <c r="AQ11" s="232"/>
      <c r="AR11" s="233"/>
      <c r="AS11" s="38" t="s">
        <v>242</v>
      </c>
      <c r="AT11" s="235"/>
      <c r="AU11" s="232"/>
      <c r="AV11" s="232"/>
      <c r="AW11" s="232"/>
      <c r="AX11" s="232"/>
      <c r="AY11" s="232"/>
      <c r="AZ11" s="232"/>
      <c r="BA11" s="232"/>
      <c r="BB11" s="232"/>
      <c r="BC11" s="233"/>
      <c r="BD11" s="38" t="s">
        <v>210</v>
      </c>
      <c r="BF11" s="232"/>
      <c r="BG11" s="232"/>
      <c r="BH11" s="232"/>
      <c r="BI11" s="232"/>
      <c r="BJ11" s="232"/>
      <c r="BK11" s="232"/>
      <c r="BL11" s="232"/>
      <c r="BM11" s="232"/>
      <c r="BN11" s="233"/>
      <c r="BO11" s="38" t="s">
        <v>189</v>
      </c>
      <c r="BQ11" s="232"/>
      <c r="BR11" s="232"/>
      <c r="BS11" s="232"/>
      <c r="BT11" s="232"/>
      <c r="BU11" s="232"/>
      <c r="BV11" s="232"/>
      <c r="BW11" s="232"/>
      <c r="BX11" s="232"/>
      <c r="BY11" s="233"/>
    </row>
    <row r="12" spans="1:77" x14ac:dyDescent="0.2">
      <c r="B12" s="21"/>
      <c r="C12" s="32"/>
      <c r="D12" s="32"/>
      <c r="E12" s="32"/>
      <c r="F12" s="32"/>
      <c r="G12" s="32"/>
      <c r="H12" s="32"/>
      <c r="I12" s="32"/>
      <c r="J12" s="32"/>
      <c r="K12" s="70"/>
      <c r="M12" s="21"/>
      <c r="N12" s="32"/>
      <c r="O12" s="32"/>
      <c r="P12" s="32"/>
      <c r="Q12" s="32"/>
      <c r="R12" s="32"/>
      <c r="S12" s="32"/>
      <c r="T12" s="32"/>
      <c r="U12" s="32"/>
      <c r="V12" s="32"/>
      <c r="W12" s="12"/>
      <c r="X12" s="12"/>
      <c r="Y12" s="51"/>
      <c r="Z12" s="51"/>
      <c r="AA12" s="51"/>
      <c r="AB12" s="51"/>
      <c r="AC12" s="51"/>
      <c r="AD12" s="51"/>
      <c r="AE12" s="51"/>
      <c r="AF12" s="51"/>
      <c r="AG12" s="75"/>
      <c r="AH12" s="12"/>
      <c r="AI12" s="12"/>
      <c r="AJ12" s="51"/>
      <c r="AK12" s="51"/>
      <c r="AL12" s="51"/>
      <c r="AM12" s="51"/>
      <c r="AN12" s="51"/>
      <c r="AO12" s="51"/>
      <c r="AP12" s="51"/>
      <c r="AQ12" s="51"/>
      <c r="AR12" s="75"/>
      <c r="AT12" s="12"/>
      <c r="AU12" s="51"/>
      <c r="AV12" s="51"/>
      <c r="AW12" s="51"/>
      <c r="AX12" s="51"/>
      <c r="AY12" s="51"/>
      <c r="AZ12" s="51"/>
      <c r="BA12" s="51"/>
      <c r="BB12" s="51"/>
      <c r="BC12" s="75"/>
      <c r="BD12" s="12"/>
      <c r="BE12" s="12"/>
      <c r="BF12" s="51"/>
      <c r="BG12" s="51"/>
      <c r="BH12" s="51"/>
      <c r="BI12" s="51"/>
      <c r="BJ12" s="51"/>
      <c r="BK12" s="51"/>
      <c r="BL12" s="51"/>
      <c r="BM12" s="51"/>
      <c r="BN12" s="75"/>
      <c r="BO12" s="12"/>
      <c r="BP12" s="12"/>
      <c r="BQ12" s="51"/>
      <c r="BR12" s="51"/>
      <c r="BS12" s="51"/>
      <c r="BT12" s="51"/>
      <c r="BU12" s="51"/>
      <c r="BV12" s="51"/>
      <c r="BW12" s="51"/>
      <c r="BX12" s="51"/>
      <c r="BY12" s="75"/>
    </row>
    <row r="13" spans="1:77" x14ac:dyDescent="0.2">
      <c r="B13" s="21"/>
      <c r="C13" s="32"/>
      <c r="D13" s="32"/>
      <c r="E13" s="32"/>
      <c r="F13" s="32"/>
      <c r="G13" s="32"/>
      <c r="H13" s="32"/>
      <c r="I13" s="32"/>
      <c r="J13" s="32"/>
      <c r="K13" s="70"/>
      <c r="L13" s="7" t="s">
        <v>178</v>
      </c>
      <c r="M13" s="21"/>
      <c r="N13" s="32"/>
      <c r="O13" s="32"/>
      <c r="P13" s="32"/>
      <c r="Q13" s="32"/>
      <c r="R13" s="32"/>
      <c r="S13" s="32"/>
      <c r="T13" s="32"/>
      <c r="U13" s="32"/>
      <c r="V13" s="32"/>
      <c r="W13" s="12"/>
      <c r="X13" s="12"/>
      <c r="Y13" s="51"/>
      <c r="Z13" s="51"/>
      <c r="AA13" s="51"/>
      <c r="AB13" s="51"/>
      <c r="AC13" s="65"/>
      <c r="AD13" s="51"/>
      <c r="AE13" s="51"/>
      <c r="AF13" s="51"/>
      <c r="AG13" s="75"/>
      <c r="AH13" s="7" t="s">
        <v>179</v>
      </c>
      <c r="AI13" s="12"/>
      <c r="AJ13" s="51"/>
      <c r="AK13" s="51"/>
      <c r="AL13" s="51"/>
      <c r="AM13" s="51"/>
      <c r="AN13" s="51"/>
      <c r="AO13" s="51"/>
      <c r="AP13" s="51"/>
      <c r="AQ13" s="51"/>
      <c r="AR13" s="75"/>
      <c r="AS13" s="66"/>
      <c r="AT13" s="12"/>
      <c r="AU13" s="51"/>
      <c r="AV13" s="51"/>
      <c r="AW13" s="51"/>
      <c r="AX13" s="51"/>
      <c r="AY13" s="51"/>
      <c r="AZ13" s="51"/>
      <c r="BA13" s="51"/>
      <c r="BB13" s="51"/>
      <c r="BC13" s="75"/>
      <c r="BD13" s="12"/>
      <c r="BE13" s="12"/>
      <c r="BF13" s="51"/>
      <c r="BG13" s="51"/>
      <c r="BH13" s="51"/>
      <c r="BI13" s="51"/>
      <c r="BJ13" s="51"/>
      <c r="BK13" s="51"/>
      <c r="BL13" s="51"/>
      <c r="BM13" s="51"/>
      <c r="BN13" s="75"/>
      <c r="BO13" s="12"/>
      <c r="BP13" s="12"/>
      <c r="BQ13" s="51"/>
      <c r="BR13" s="51"/>
      <c r="BS13" s="51"/>
      <c r="BT13" s="51"/>
      <c r="BU13" s="51"/>
      <c r="BV13" s="51"/>
      <c r="BW13" s="51"/>
      <c r="BX13" s="51"/>
      <c r="BY13" s="75"/>
    </row>
    <row r="14" spans="1:77" x14ac:dyDescent="0.2">
      <c r="B14" s="39"/>
      <c r="C14" s="10"/>
      <c r="D14" s="10"/>
      <c r="E14" s="10"/>
      <c r="F14" s="10"/>
      <c r="G14" s="10"/>
      <c r="H14" s="10"/>
      <c r="I14" s="10"/>
      <c r="J14" s="10"/>
      <c r="K14" s="40"/>
      <c r="M14" s="39"/>
      <c r="N14" s="10"/>
      <c r="O14" s="10"/>
      <c r="P14" s="10"/>
      <c r="Q14" s="10"/>
      <c r="R14" s="10"/>
      <c r="S14" s="10"/>
      <c r="T14" s="10"/>
      <c r="U14" s="10"/>
      <c r="V14" s="40"/>
      <c r="W14" s="12"/>
      <c r="X14" s="12"/>
      <c r="Y14" s="51"/>
      <c r="Z14" s="51"/>
      <c r="AA14" s="51"/>
      <c r="AB14" s="51"/>
      <c r="AC14" s="51"/>
      <c r="AD14" s="51"/>
      <c r="AE14" s="51"/>
      <c r="AF14" s="51"/>
      <c r="AG14" s="75"/>
      <c r="AH14" s="12"/>
      <c r="AI14" s="12"/>
      <c r="AJ14" s="51"/>
      <c r="AK14" s="51"/>
      <c r="AL14" s="51"/>
      <c r="AM14" s="51"/>
      <c r="AN14" s="51"/>
      <c r="AO14" s="51"/>
      <c r="AP14" s="51"/>
      <c r="AQ14" s="51"/>
      <c r="AR14" s="75"/>
      <c r="AS14" s="66"/>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row>
    <row r="15" spans="1:77" x14ac:dyDescent="0.2">
      <c r="B15" s="39"/>
      <c r="C15" s="10"/>
      <c r="D15" s="10"/>
      <c r="E15" s="10"/>
      <c r="F15" s="10"/>
      <c r="G15" s="10"/>
      <c r="H15" s="10"/>
      <c r="I15" s="10"/>
      <c r="J15" s="10"/>
      <c r="K15" s="40" t="s">
        <v>80</v>
      </c>
      <c r="M15" s="39"/>
      <c r="N15" s="10"/>
      <c r="O15" s="10"/>
      <c r="P15" s="10"/>
      <c r="Q15" s="10"/>
      <c r="R15" s="10"/>
      <c r="S15" s="10"/>
      <c r="T15" s="10"/>
      <c r="U15" s="10"/>
      <c r="V15" s="40" t="s">
        <v>80</v>
      </c>
      <c r="W15" s="6"/>
      <c r="X15" s="67"/>
      <c r="Y15" s="42"/>
      <c r="Z15" s="42"/>
      <c r="AA15" s="42"/>
      <c r="AB15" s="42"/>
      <c r="AC15" s="42"/>
      <c r="AD15" s="42"/>
      <c r="AE15" s="42"/>
      <c r="AF15" s="42"/>
      <c r="AG15" s="40" t="s">
        <v>81</v>
      </c>
      <c r="AH15" s="6"/>
      <c r="AI15" s="67"/>
      <c r="AJ15" s="42"/>
      <c r="AK15" s="42"/>
      <c r="AL15" s="42"/>
      <c r="AM15" s="42"/>
      <c r="AN15" s="42"/>
      <c r="AO15" s="42"/>
      <c r="AP15" s="42"/>
      <c r="AQ15" s="42"/>
      <c r="AR15" s="40" t="s">
        <v>81</v>
      </c>
      <c r="AS15" s="6"/>
      <c r="AT15" s="67"/>
      <c r="AU15" s="42"/>
      <c r="AV15" s="42"/>
      <c r="AW15" s="42"/>
      <c r="AX15" s="42"/>
      <c r="AY15" s="42"/>
      <c r="AZ15" s="42"/>
      <c r="BA15" s="42"/>
      <c r="BB15" s="42"/>
      <c r="BC15" s="40" t="s">
        <v>81</v>
      </c>
      <c r="BD15" s="6"/>
      <c r="BE15" s="67"/>
      <c r="BF15" s="42"/>
      <c r="BG15" s="42"/>
      <c r="BH15" s="42"/>
      <c r="BI15" s="42"/>
      <c r="BJ15" s="42"/>
      <c r="BK15" s="42"/>
      <c r="BL15" s="42"/>
      <c r="BM15" s="42"/>
      <c r="BN15" s="40" t="s">
        <v>81</v>
      </c>
      <c r="BO15" s="6"/>
      <c r="BP15" s="67"/>
      <c r="BQ15" s="42"/>
      <c r="BR15" s="42"/>
      <c r="BS15" s="42"/>
      <c r="BT15" s="42"/>
      <c r="BU15" s="42"/>
      <c r="BV15" s="42"/>
      <c r="BW15" s="42"/>
      <c r="BX15" s="42"/>
      <c r="BY15" s="40" t="s">
        <v>81</v>
      </c>
    </row>
    <row r="16" spans="1:77" x14ac:dyDescent="0.2">
      <c r="A16" s="6"/>
      <c r="B16" s="6"/>
      <c r="C16" s="6"/>
      <c r="D16" s="42"/>
      <c r="E16" s="42"/>
      <c r="F16" s="42"/>
      <c r="G16" s="42"/>
      <c r="H16" s="42"/>
      <c r="I16" s="42"/>
      <c r="J16" s="42"/>
      <c r="K16" s="73"/>
      <c r="L16" s="6"/>
      <c r="M16" s="6"/>
      <c r="N16" s="6"/>
      <c r="O16" s="6"/>
      <c r="P16" s="6"/>
      <c r="Q16" s="42"/>
      <c r="R16" s="42"/>
      <c r="S16" s="42"/>
      <c r="T16" s="42"/>
      <c r="U16" s="42"/>
      <c r="V16" s="31"/>
      <c r="W16" s="6"/>
      <c r="X16" s="67"/>
      <c r="Y16" s="42"/>
      <c r="Z16" s="42"/>
      <c r="AA16" s="42"/>
      <c r="AB16" s="42"/>
      <c r="AC16" s="42"/>
      <c r="AD16" s="42"/>
      <c r="AE16" s="42"/>
      <c r="AF16" s="42"/>
      <c r="AG16" s="41"/>
      <c r="AH16" s="6"/>
      <c r="AI16" s="67"/>
      <c r="AJ16" s="42"/>
      <c r="AK16" s="42"/>
      <c r="AL16" s="42"/>
      <c r="AM16" s="42"/>
      <c r="AN16" s="42"/>
      <c r="AO16" s="42"/>
      <c r="AP16" s="42"/>
      <c r="AQ16" s="42"/>
      <c r="AR16" s="41"/>
      <c r="AS16" s="6"/>
      <c r="AT16" s="67"/>
      <c r="AU16" s="42"/>
      <c r="AV16" s="42"/>
      <c r="AW16" s="42"/>
      <c r="AX16" s="42"/>
      <c r="AY16" s="42"/>
      <c r="AZ16" s="42"/>
      <c r="BA16" s="42"/>
      <c r="BB16" s="42"/>
      <c r="BC16" s="41"/>
      <c r="BD16" s="6"/>
      <c r="BE16" s="67"/>
      <c r="BF16" s="42"/>
      <c r="BG16" s="42"/>
      <c r="BH16" s="42"/>
      <c r="BI16" s="42"/>
      <c r="BJ16" s="42"/>
      <c r="BK16" s="42"/>
      <c r="BL16" s="42"/>
      <c r="BM16" s="42"/>
      <c r="BN16" s="41"/>
      <c r="BO16" s="6"/>
      <c r="BP16" s="67"/>
      <c r="BQ16" s="42"/>
      <c r="BR16" s="42"/>
      <c r="BS16" s="42"/>
      <c r="BT16" s="42"/>
      <c r="BU16" s="42"/>
      <c r="BV16" s="42"/>
      <c r="BW16" s="42"/>
      <c r="BX16" s="42"/>
      <c r="BY16" s="41"/>
    </row>
    <row r="17" spans="2:77" x14ac:dyDescent="0.2">
      <c r="B17" s="43" t="s">
        <v>289</v>
      </c>
      <c r="C17" s="220" t="s">
        <v>34</v>
      </c>
      <c r="D17" s="220" t="s">
        <v>458</v>
      </c>
      <c r="E17" s="220" t="s">
        <v>460</v>
      </c>
      <c r="F17" s="220" t="s">
        <v>97</v>
      </c>
      <c r="G17" s="220" t="s">
        <v>269</v>
      </c>
      <c r="H17" s="221">
        <v>300000</v>
      </c>
      <c r="I17" s="222" t="s">
        <v>285</v>
      </c>
      <c r="J17" s="222" t="s">
        <v>285</v>
      </c>
      <c r="K17" s="222" t="s">
        <v>61</v>
      </c>
      <c r="M17" s="43" t="s">
        <v>289</v>
      </c>
      <c r="N17" s="220" t="s">
        <v>34</v>
      </c>
      <c r="O17" s="220" t="s">
        <v>458</v>
      </c>
      <c r="P17" s="220" t="s">
        <v>460</v>
      </c>
      <c r="Q17" s="220" t="s">
        <v>97</v>
      </c>
      <c r="R17" s="220" t="s">
        <v>269</v>
      </c>
      <c r="S17" s="221">
        <v>300000</v>
      </c>
      <c r="T17" s="222" t="s">
        <v>285</v>
      </c>
      <c r="U17" s="222" t="s">
        <v>285</v>
      </c>
      <c r="V17" s="222" t="s">
        <v>61</v>
      </c>
      <c r="X17" s="43" t="s">
        <v>289</v>
      </c>
      <c r="Y17" s="220" t="s">
        <v>34</v>
      </c>
      <c r="Z17" s="220" t="s">
        <v>458</v>
      </c>
      <c r="AA17" s="220" t="s">
        <v>460</v>
      </c>
      <c r="AB17" s="220" t="s">
        <v>97</v>
      </c>
      <c r="AC17" s="220" t="s">
        <v>269</v>
      </c>
      <c r="AD17" s="221">
        <v>300000</v>
      </c>
      <c r="AE17" s="222" t="s">
        <v>285</v>
      </c>
      <c r="AF17" s="222" t="s">
        <v>285</v>
      </c>
      <c r="AG17" s="222" t="s">
        <v>61</v>
      </c>
      <c r="AI17" s="43" t="s">
        <v>289</v>
      </c>
      <c r="AJ17" s="220" t="s">
        <v>34</v>
      </c>
      <c r="AK17" s="220" t="s">
        <v>458</v>
      </c>
      <c r="AL17" s="220" t="s">
        <v>460</v>
      </c>
      <c r="AM17" s="220" t="s">
        <v>97</v>
      </c>
      <c r="AN17" s="220" t="s">
        <v>269</v>
      </c>
      <c r="AO17" s="221">
        <v>300000</v>
      </c>
      <c r="AP17" s="222" t="s">
        <v>285</v>
      </c>
      <c r="AQ17" s="222" t="s">
        <v>285</v>
      </c>
      <c r="AR17" s="222" t="s">
        <v>61</v>
      </c>
      <c r="AT17" s="43" t="s">
        <v>289</v>
      </c>
      <c r="AU17" s="220" t="s">
        <v>34</v>
      </c>
      <c r="AV17" s="220" t="s">
        <v>458</v>
      </c>
      <c r="AW17" s="220" t="s">
        <v>460</v>
      </c>
      <c r="AX17" s="220" t="s">
        <v>97</v>
      </c>
      <c r="AY17" s="220" t="s">
        <v>269</v>
      </c>
      <c r="AZ17" s="221">
        <v>300000</v>
      </c>
      <c r="BA17" s="222" t="s">
        <v>285</v>
      </c>
      <c r="BB17" s="222" t="s">
        <v>285</v>
      </c>
      <c r="BC17" s="222" t="s">
        <v>61</v>
      </c>
      <c r="BE17" s="43" t="s">
        <v>289</v>
      </c>
      <c r="BF17" s="220" t="s">
        <v>34</v>
      </c>
      <c r="BG17" s="220" t="s">
        <v>458</v>
      </c>
      <c r="BH17" s="220" t="s">
        <v>460</v>
      </c>
      <c r="BI17" s="220" t="s">
        <v>97</v>
      </c>
      <c r="BJ17" s="220" t="s">
        <v>269</v>
      </c>
      <c r="BK17" s="221">
        <v>300000</v>
      </c>
      <c r="BL17" s="222" t="s">
        <v>285</v>
      </c>
      <c r="BM17" s="222" t="s">
        <v>285</v>
      </c>
      <c r="BN17" s="222" t="s">
        <v>61</v>
      </c>
      <c r="BP17" s="43" t="s">
        <v>289</v>
      </c>
      <c r="BQ17" s="220" t="s">
        <v>34</v>
      </c>
      <c r="BR17" s="220" t="s">
        <v>458</v>
      </c>
      <c r="BS17" s="220" t="s">
        <v>460</v>
      </c>
      <c r="BT17" s="220" t="s">
        <v>97</v>
      </c>
      <c r="BU17" s="220" t="s">
        <v>269</v>
      </c>
      <c r="BV17" s="221">
        <v>300000</v>
      </c>
      <c r="BW17" s="222" t="s">
        <v>285</v>
      </c>
      <c r="BX17" s="222" t="s">
        <v>285</v>
      </c>
      <c r="BY17" s="222" t="s">
        <v>61</v>
      </c>
    </row>
    <row r="18" spans="2:77" x14ac:dyDescent="0.2">
      <c r="B18" s="44"/>
      <c r="C18" s="219" t="s">
        <v>457</v>
      </c>
      <c r="D18" s="219" t="s">
        <v>35</v>
      </c>
      <c r="E18" s="219" t="s">
        <v>35</v>
      </c>
      <c r="F18" s="219" t="s">
        <v>35</v>
      </c>
      <c r="G18" s="219" t="s">
        <v>35</v>
      </c>
      <c r="H18" s="219" t="s">
        <v>36</v>
      </c>
      <c r="I18" s="11" t="s">
        <v>283</v>
      </c>
      <c r="J18" s="11" t="s">
        <v>284</v>
      </c>
      <c r="K18" s="11" t="s">
        <v>106</v>
      </c>
      <c r="M18" s="44"/>
      <c r="N18" s="219" t="s">
        <v>457</v>
      </c>
      <c r="O18" s="219" t="s">
        <v>35</v>
      </c>
      <c r="P18" s="219" t="s">
        <v>35</v>
      </c>
      <c r="Q18" s="219" t="s">
        <v>35</v>
      </c>
      <c r="R18" s="219" t="s">
        <v>35</v>
      </c>
      <c r="S18" s="219" t="s">
        <v>36</v>
      </c>
      <c r="T18" s="11" t="s">
        <v>283</v>
      </c>
      <c r="U18" s="11" t="s">
        <v>284</v>
      </c>
      <c r="V18" s="11" t="s">
        <v>106</v>
      </c>
      <c r="X18" s="44"/>
      <c r="Y18" s="219" t="s">
        <v>457</v>
      </c>
      <c r="Z18" s="219" t="s">
        <v>35</v>
      </c>
      <c r="AA18" s="219" t="s">
        <v>35</v>
      </c>
      <c r="AB18" s="219" t="s">
        <v>35</v>
      </c>
      <c r="AC18" s="219" t="s">
        <v>35</v>
      </c>
      <c r="AD18" s="219" t="s">
        <v>36</v>
      </c>
      <c r="AE18" s="11" t="s">
        <v>283</v>
      </c>
      <c r="AF18" s="11" t="s">
        <v>284</v>
      </c>
      <c r="AG18" s="11" t="s">
        <v>106</v>
      </c>
      <c r="AI18" s="44"/>
      <c r="AJ18" s="219" t="s">
        <v>457</v>
      </c>
      <c r="AK18" s="219" t="s">
        <v>35</v>
      </c>
      <c r="AL18" s="219" t="s">
        <v>35</v>
      </c>
      <c r="AM18" s="219" t="s">
        <v>35</v>
      </c>
      <c r="AN18" s="219" t="s">
        <v>35</v>
      </c>
      <c r="AO18" s="219" t="s">
        <v>36</v>
      </c>
      <c r="AP18" s="11" t="s">
        <v>283</v>
      </c>
      <c r="AQ18" s="11" t="s">
        <v>284</v>
      </c>
      <c r="AR18" s="11" t="s">
        <v>106</v>
      </c>
      <c r="AT18" s="44"/>
      <c r="AU18" s="219" t="s">
        <v>457</v>
      </c>
      <c r="AV18" s="219" t="s">
        <v>35</v>
      </c>
      <c r="AW18" s="219" t="s">
        <v>35</v>
      </c>
      <c r="AX18" s="219" t="s">
        <v>35</v>
      </c>
      <c r="AY18" s="219" t="s">
        <v>35</v>
      </c>
      <c r="AZ18" s="219" t="s">
        <v>36</v>
      </c>
      <c r="BA18" s="11" t="s">
        <v>283</v>
      </c>
      <c r="BB18" s="11" t="s">
        <v>284</v>
      </c>
      <c r="BC18" s="11" t="s">
        <v>106</v>
      </c>
      <c r="BE18" s="44"/>
      <c r="BF18" s="219" t="s">
        <v>457</v>
      </c>
      <c r="BG18" s="219" t="s">
        <v>35</v>
      </c>
      <c r="BH18" s="219" t="s">
        <v>35</v>
      </c>
      <c r="BI18" s="219" t="s">
        <v>35</v>
      </c>
      <c r="BJ18" s="219" t="s">
        <v>35</v>
      </c>
      <c r="BK18" s="219" t="s">
        <v>36</v>
      </c>
      <c r="BL18" s="11" t="s">
        <v>283</v>
      </c>
      <c r="BM18" s="11" t="s">
        <v>284</v>
      </c>
      <c r="BN18" s="11" t="s">
        <v>106</v>
      </c>
      <c r="BP18" s="44"/>
      <c r="BQ18" s="219" t="s">
        <v>457</v>
      </c>
      <c r="BR18" s="219" t="s">
        <v>35</v>
      </c>
      <c r="BS18" s="219" t="s">
        <v>35</v>
      </c>
      <c r="BT18" s="219" t="s">
        <v>35</v>
      </c>
      <c r="BU18" s="219" t="s">
        <v>35</v>
      </c>
      <c r="BV18" s="219" t="s">
        <v>36</v>
      </c>
      <c r="BW18" s="11" t="s">
        <v>283</v>
      </c>
      <c r="BX18" s="11" t="s">
        <v>284</v>
      </c>
      <c r="BY18" s="11" t="s">
        <v>106</v>
      </c>
    </row>
    <row r="19" spans="2:77" x14ac:dyDescent="0.2">
      <c r="B19" s="45"/>
      <c r="C19" s="223" t="s">
        <v>36</v>
      </c>
      <c r="D19" s="223" t="s">
        <v>459</v>
      </c>
      <c r="E19" s="223" t="s">
        <v>99</v>
      </c>
      <c r="F19" s="223" t="s">
        <v>100</v>
      </c>
      <c r="G19" s="223" t="s">
        <v>270</v>
      </c>
      <c r="H19" s="223" t="s">
        <v>101</v>
      </c>
      <c r="I19" s="224" t="s">
        <v>100</v>
      </c>
      <c r="J19" s="224" t="s">
        <v>101</v>
      </c>
      <c r="K19" s="224" t="s">
        <v>267</v>
      </c>
      <c r="M19" s="45"/>
      <c r="N19" s="223" t="s">
        <v>36</v>
      </c>
      <c r="O19" s="223" t="s">
        <v>459</v>
      </c>
      <c r="P19" s="223" t="s">
        <v>99</v>
      </c>
      <c r="Q19" s="223" t="s">
        <v>100</v>
      </c>
      <c r="R19" s="223" t="s">
        <v>270</v>
      </c>
      <c r="S19" s="223" t="s">
        <v>101</v>
      </c>
      <c r="T19" s="224" t="s">
        <v>100</v>
      </c>
      <c r="U19" s="224" t="s">
        <v>101</v>
      </c>
      <c r="V19" s="224" t="s">
        <v>267</v>
      </c>
      <c r="X19" s="45"/>
      <c r="Y19" s="223" t="s">
        <v>36</v>
      </c>
      <c r="Z19" s="223" t="s">
        <v>459</v>
      </c>
      <c r="AA19" s="223" t="s">
        <v>99</v>
      </c>
      <c r="AB19" s="223" t="s">
        <v>100</v>
      </c>
      <c r="AC19" s="223" t="s">
        <v>270</v>
      </c>
      <c r="AD19" s="223" t="s">
        <v>101</v>
      </c>
      <c r="AE19" s="224" t="s">
        <v>100</v>
      </c>
      <c r="AF19" s="224" t="s">
        <v>101</v>
      </c>
      <c r="AG19" s="224" t="s">
        <v>267</v>
      </c>
      <c r="AI19" s="45"/>
      <c r="AJ19" s="223" t="s">
        <v>36</v>
      </c>
      <c r="AK19" s="223" t="s">
        <v>459</v>
      </c>
      <c r="AL19" s="223" t="s">
        <v>99</v>
      </c>
      <c r="AM19" s="223" t="s">
        <v>100</v>
      </c>
      <c r="AN19" s="223" t="s">
        <v>270</v>
      </c>
      <c r="AO19" s="223" t="s">
        <v>101</v>
      </c>
      <c r="AP19" s="224" t="s">
        <v>100</v>
      </c>
      <c r="AQ19" s="224" t="s">
        <v>101</v>
      </c>
      <c r="AR19" s="224" t="s">
        <v>267</v>
      </c>
      <c r="AT19" s="45"/>
      <c r="AU19" s="223" t="s">
        <v>36</v>
      </c>
      <c r="AV19" s="223" t="s">
        <v>459</v>
      </c>
      <c r="AW19" s="223" t="s">
        <v>99</v>
      </c>
      <c r="AX19" s="223" t="s">
        <v>100</v>
      </c>
      <c r="AY19" s="223" t="s">
        <v>270</v>
      </c>
      <c r="AZ19" s="223" t="s">
        <v>101</v>
      </c>
      <c r="BA19" s="224" t="s">
        <v>100</v>
      </c>
      <c r="BB19" s="224" t="s">
        <v>101</v>
      </c>
      <c r="BC19" s="224" t="s">
        <v>267</v>
      </c>
      <c r="BE19" s="45"/>
      <c r="BF19" s="223" t="s">
        <v>36</v>
      </c>
      <c r="BG19" s="223" t="s">
        <v>459</v>
      </c>
      <c r="BH19" s="223" t="s">
        <v>99</v>
      </c>
      <c r="BI19" s="223" t="s">
        <v>100</v>
      </c>
      <c r="BJ19" s="223" t="s">
        <v>270</v>
      </c>
      <c r="BK19" s="223" t="s">
        <v>101</v>
      </c>
      <c r="BL19" s="224" t="s">
        <v>100</v>
      </c>
      <c r="BM19" s="224" t="s">
        <v>101</v>
      </c>
      <c r="BN19" s="224" t="s">
        <v>267</v>
      </c>
      <c r="BP19" s="45"/>
      <c r="BQ19" s="223" t="s">
        <v>36</v>
      </c>
      <c r="BR19" s="223" t="s">
        <v>459</v>
      </c>
      <c r="BS19" s="223" t="s">
        <v>99</v>
      </c>
      <c r="BT19" s="223" t="s">
        <v>100</v>
      </c>
      <c r="BU19" s="223" t="s">
        <v>270</v>
      </c>
      <c r="BV19" s="223" t="s">
        <v>101</v>
      </c>
      <c r="BW19" s="224" t="s">
        <v>100</v>
      </c>
      <c r="BX19" s="224" t="s">
        <v>101</v>
      </c>
      <c r="BY19" s="224" t="s">
        <v>267</v>
      </c>
    </row>
    <row r="20" spans="2:77" s="323" customFormat="1" ht="15.75" customHeight="1" x14ac:dyDescent="0.25">
      <c r="B20" s="352" t="s">
        <v>72</v>
      </c>
      <c r="C20" s="353">
        <v>409.70801556499998</v>
      </c>
      <c r="D20" s="353">
        <v>357.52480590499999</v>
      </c>
      <c r="E20" s="353">
        <v>347.69496949799998</v>
      </c>
      <c r="F20" s="353">
        <v>404.76772923200002</v>
      </c>
      <c r="G20" s="353">
        <v>455.00403500700003</v>
      </c>
      <c r="H20" s="353">
        <v>468.30997205900002</v>
      </c>
      <c r="I20" s="354">
        <v>376.93178097200001</v>
      </c>
      <c r="J20" s="354">
        <v>462.45012554499999</v>
      </c>
      <c r="K20" s="355">
        <v>424.19015371799998</v>
      </c>
      <c r="M20" s="352" t="s">
        <v>72</v>
      </c>
      <c r="N20" s="353">
        <v>408.61272882700001</v>
      </c>
      <c r="O20" s="353">
        <v>356.98055093200003</v>
      </c>
      <c r="P20" s="353">
        <v>347.32051417100001</v>
      </c>
      <c r="Q20" s="353">
        <v>404.36310138099998</v>
      </c>
      <c r="R20" s="353">
        <v>454.43895995000003</v>
      </c>
      <c r="S20" s="353">
        <v>468.23935019300001</v>
      </c>
      <c r="T20" s="354">
        <v>376.41848464600002</v>
      </c>
      <c r="U20" s="354">
        <v>462.16174976999997</v>
      </c>
      <c r="V20" s="355">
        <v>423.80115094899998</v>
      </c>
      <c r="W20" s="379"/>
      <c r="X20" s="352" t="s">
        <v>72</v>
      </c>
      <c r="Y20" s="392">
        <v>25.132570066</v>
      </c>
      <c r="Z20" s="392">
        <v>27.245674007000002</v>
      </c>
      <c r="AA20" s="392">
        <v>26.607790823999999</v>
      </c>
      <c r="AB20" s="392">
        <v>28.801907217</v>
      </c>
      <c r="AC20" s="392">
        <v>27.404258849000001</v>
      </c>
      <c r="AD20" s="392">
        <v>24.677020328000001</v>
      </c>
      <c r="AE20" s="393">
        <v>27.438603573999998</v>
      </c>
      <c r="AF20" s="393">
        <v>25.858739401000001</v>
      </c>
      <c r="AG20" s="387">
        <v>26.486808293999999</v>
      </c>
      <c r="AI20" s="352" t="s">
        <v>72</v>
      </c>
      <c r="AJ20" s="392">
        <v>40.425634703</v>
      </c>
      <c r="AK20" s="392">
        <v>40.877320118</v>
      </c>
      <c r="AL20" s="392">
        <v>43.657955321000003</v>
      </c>
      <c r="AM20" s="392">
        <v>40.113043814000001</v>
      </c>
      <c r="AN20" s="392">
        <v>39.510494639999997</v>
      </c>
      <c r="AO20" s="392">
        <v>34.437501709000003</v>
      </c>
      <c r="AP20" s="393">
        <v>41.15916352</v>
      </c>
      <c r="AQ20" s="393">
        <v>36.635641862999996</v>
      </c>
      <c r="AR20" s="387">
        <v>38.433950406000001</v>
      </c>
      <c r="AT20" s="352" t="s">
        <v>72</v>
      </c>
      <c r="AU20" s="392">
        <v>27.266539462000001</v>
      </c>
      <c r="AV20" s="392">
        <v>25.343880652999999</v>
      </c>
      <c r="AW20" s="392">
        <v>23.414538180000001</v>
      </c>
      <c r="AX20" s="392">
        <v>24.434187199</v>
      </c>
      <c r="AY20" s="392">
        <v>25.227800367</v>
      </c>
      <c r="AZ20" s="392">
        <v>35.044560584999999</v>
      </c>
      <c r="BA20" s="393">
        <v>24.799427151</v>
      </c>
      <c r="BB20" s="393">
        <v>30.790934547999999</v>
      </c>
      <c r="BC20" s="387">
        <v>28.409033951000001</v>
      </c>
      <c r="BE20" s="352" t="s">
        <v>72</v>
      </c>
      <c r="BF20" s="392">
        <v>1.1818818820000001</v>
      </c>
      <c r="BG20" s="392">
        <v>1.1573662360000001</v>
      </c>
      <c r="BH20" s="392">
        <v>1.0856253309999999</v>
      </c>
      <c r="BI20" s="392">
        <v>1.235563516</v>
      </c>
      <c r="BJ20" s="392">
        <v>2.0211502139999999</v>
      </c>
      <c r="BK20" s="392">
        <v>2.3731351040000002</v>
      </c>
      <c r="BL20" s="393">
        <v>1.1732055509999999</v>
      </c>
      <c r="BM20" s="393">
        <v>2.2206191959999999</v>
      </c>
      <c r="BN20" s="387">
        <v>1.8042239520000001</v>
      </c>
      <c r="BP20" s="352" t="s">
        <v>72</v>
      </c>
      <c r="BQ20" s="392">
        <v>5.9933738869999997</v>
      </c>
      <c r="BR20" s="392">
        <v>5.375758985</v>
      </c>
      <c r="BS20" s="392">
        <v>5.2340903430000001</v>
      </c>
      <c r="BT20" s="392">
        <v>5.4152982529999996</v>
      </c>
      <c r="BU20" s="392">
        <v>5.8362959310000004</v>
      </c>
      <c r="BV20" s="392">
        <v>3.4677822740000002</v>
      </c>
      <c r="BW20" s="393">
        <v>5.4296002049999998</v>
      </c>
      <c r="BX20" s="393">
        <v>4.4940649920000002</v>
      </c>
      <c r="BY20" s="387">
        <v>4.865983398</v>
      </c>
    </row>
    <row r="21" spans="2:77" s="323" customFormat="1" ht="15.75" customHeight="1" x14ac:dyDescent="0.25">
      <c r="B21" s="356" t="s">
        <v>171</v>
      </c>
      <c r="C21" s="357">
        <v>409.83419500999997</v>
      </c>
      <c r="D21" s="357">
        <v>357.52480590499999</v>
      </c>
      <c r="E21" s="357">
        <v>348.341719071</v>
      </c>
      <c r="F21" s="357">
        <v>412.78510469000003</v>
      </c>
      <c r="G21" s="357">
        <v>450.48581217700001</v>
      </c>
      <c r="H21" s="357">
        <v>468.30997205900002</v>
      </c>
      <c r="I21" s="358">
        <v>379.19715258100001</v>
      </c>
      <c r="J21" s="358">
        <v>460.84102053700002</v>
      </c>
      <c r="K21" s="359">
        <v>424.08276638000001</v>
      </c>
      <c r="M21" s="356" t="s">
        <v>171</v>
      </c>
      <c r="N21" s="357">
        <v>408.73270816299998</v>
      </c>
      <c r="O21" s="357">
        <v>356.98055093200003</v>
      </c>
      <c r="P21" s="357">
        <v>347.962521692</v>
      </c>
      <c r="Q21" s="357">
        <v>412.35281205899997</v>
      </c>
      <c r="R21" s="357">
        <v>449.86926932599999</v>
      </c>
      <c r="S21" s="357">
        <v>468.23935019300001</v>
      </c>
      <c r="T21" s="358">
        <v>378.67034349699998</v>
      </c>
      <c r="U21" s="358">
        <v>460.54163852699998</v>
      </c>
      <c r="V21" s="359">
        <v>423.68099061499998</v>
      </c>
      <c r="W21" s="379"/>
      <c r="X21" s="356" t="s">
        <v>171</v>
      </c>
      <c r="Y21" s="380">
        <v>25.091734339999999</v>
      </c>
      <c r="Z21" s="380">
        <v>27.245674007000002</v>
      </c>
      <c r="AA21" s="380">
        <v>26.608110116999999</v>
      </c>
      <c r="AB21" s="380">
        <v>28.078347009000002</v>
      </c>
      <c r="AC21" s="380">
        <v>24.848967203000001</v>
      </c>
      <c r="AD21" s="380">
        <v>24.677020328000001</v>
      </c>
      <c r="AE21" s="388">
        <v>27.153229536000001</v>
      </c>
      <c r="AF21" s="388">
        <v>24.747453110999999</v>
      </c>
      <c r="AG21" s="381">
        <v>25.715956206000001</v>
      </c>
      <c r="AI21" s="356" t="s">
        <v>171</v>
      </c>
      <c r="AJ21" s="380">
        <v>40.391174913</v>
      </c>
      <c r="AK21" s="380">
        <v>40.877320118</v>
      </c>
      <c r="AL21" s="380">
        <v>43.79875801</v>
      </c>
      <c r="AM21" s="380">
        <v>40.662694293000001</v>
      </c>
      <c r="AN21" s="380">
        <v>41.174581633000003</v>
      </c>
      <c r="AO21" s="380">
        <v>34.437501709000003</v>
      </c>
      <c r="AP21" s="388">
        <v>41.397120551</v>
      </c>
      <c r="AQ21" s="388">
        <v>37.197140613999998</v>
      </c>
      <c r="AR21" s="381">
        <v>38.887943434999997</v>
      </c>
      <c r="AT21" s="356" t="s">
        <v>171</v>
      </c>
      <c r="AU21" s="380">
        <v>27.352193789000001</v>
      </c>
      <c r="AV21" s="380">
        <v>25.343880652999999</v>
      </c>
      <c r="AW21" s="380">
        <v>23.234055071</v>
      </c>
      <c r="AX21" s="380">
        <v>24.627025553999999</v>
      </c>
      <c r="AY21" s="380">
        <v>25.662404738999999</v>
      </c>
      <c r="AZ21" s="380">
        <v>35.044560584999999</v>
      </c>
      <c r="BA21" s="388">
        <v>24.846559004</v>
      </c>
      <c r="BB21" s="388">
        <v>31.201447162000001</v>
      </c>
      <c r="BC21" s="381">
        <v>28.643134269000001</v>
      </c>
      <c r="BE21" s="356" t="s">
        <v>171</v>
      </c>
      <c r="BF21" s="380">
        <v>1.183222209</v>
      </c>
      <c r="BG21" s="380">
        <v>1.1573662360000001</v>
      </c>
      <c r="BH21" s="380">
        <v>1.095413454</v>
      </c>
      <c r="BI21" s="380">
        <v>1.275853396</v>
      </c>
      <c r="BJ21" s="380">
        <v>2.1169390689999998</v>
      </c>
      <c r="BK21" s="380">
        <v>2.3731351040000002</v>
      </c>
      <c r="BL21" s="388">
        <v>1.1892056900000001</v>
      </c>
      <c r="BM21" s="388">
        <v>2.2681922270000001</v>
      </c>
      <c r="BN21" s="381">
        <v>1.833820276</v>
      </c>
      <c r="BP21" s="356" t="s">
        <v>171</v>
      </c>
      <c r="BQ21" s="380">
        <v>5.9816747489999997</v>
      </c>
      <c r="BR21" s="380">
        <v>5.375758985</v>
      </c>
      <c r="BS21" s="380">
        <v>5.2636633479999997</v>
      </c>
      <c r="BT21" s="380">
        <v>5.356079748</v>
      </c>
      <c r="BU21" s="380">
        <v>6.1971073560000001</v>
      </c>
      <c r="BV21" s="380">
        <v>3.4677822740000002</v>
      </c>
      <c r="BW21" s="388">
        <v>5.4138852179999999</v>
      </c>
      <c r="BX21" s="388">
        <v>4.585766886</v>
      </c>
      <c r="BY21" s="381">
        <v>4.9191458150000003</v>
      </c>
    </row>
    <row r="22" spans="2:77" s="323" customFormat="1" ht="15.75" customHeight="1" x14ac:dyDescent="0.25">
      <c r="B22" s="360" t="s">
        <v>389</v>
      </c>
      <c r="C22" s="361"/>
      <c r="D22" s="361"/>
      <c r="E22" s="361"/>
      <c r="F22" s="361"/>
      <c r="G22" s="361"/>
      <c r="H22" s="361"/>
      <c r="I22" s="362"/>
      <c r="J22" s="362"/>
      <c r="K22" s="363"/>
      <c r="M22" s="360" t="s">
        <v>389</v>
      </c>
      <c r="N22" s="361"/>
      <c r="O22" s="361"/>
      <c r="P22" s="361"/>
      <c r="Q22" s="361"/>
      <c r="R22" s="361"/>
      <c r="S22" s="361"/>
      <c r="T22" s="362"/>
      <c r="U22" s="362"/>
      <c r="V22" s="363"/>
      <c r="W22" s="379"/>
      <c r="X22" s="360" t="s">
        <v>389</v>
      </c>
      <c r="Y22" s="382"/>
      <c r="Z22" s="382"/>
      <c r="AA22" s="382"/>
      <c r="AB22" s="382"/>
      <c r="AC22" s="382"/>
      <c r="AD22" s="382"/>
      <c r="AE22" s="389"/>
      <c r="AF22" s="389"/>
      <c r="AG22" s="383"/>
      <c r="AI22" s="360" t="s">
        <v>389</v>
      </c>
      <c r="AJ22" s="382"/>
      <c r="AK22" s="382"/>
      <c r="AL22" s="382"/>
      <c r="AM22" s="382"/>
      <c r="AN22" s="382"/>
      <c r="AO22" s="382"/>
      <c r="AP22" s="389"/>
      <c r="AQ22" s="389"/>
      <c r="AR22" s="383"/>
      <c r="AT22" s="360" t="s">
        <v>389</v>
      </c>
      <c r="AU22" s="382"/>
      <c r="AV22" s="382"/>
      <c r="AW22" s="382"/>
      <c r="AX22" s="382"/>
      <c r="AY22" s="382"/>
      <c r="AZ22" s="382"/>
      <c r="BA22" s="389"/>
      <c r="BB22" s="389"/>
      <c r="BC22" s="383"/>
      <c r="BE22" s="360" t="s">
        <v>389</v>
      </c>
      <c r="BF22" s="382"/>
      <c r="BG22" s="382"/>
      <c r="BH22" s="382"/>
      <c r="BI22" s="382"/>
      <c r="BJ22" s="382"/>
      <c r="BK22" s="382"/>
      <c r="BL22" s="389"/>
      <c r="BM22" s="389"/>
      <c r="BN22" s="383"/>
      <c r="BP22" s="360" t="s">
        <v>389</v>
      </c>
      <c r="BQ22" s="382"/>
      <c r="BR22" s="382"/>
      <c r="BS22" s="382"/>
      <c r="BT22" s="382"/>
      <c r="BU22" s="382"/>
      <c r="BV22" s="382"/>
      <c r="BW22" s="389"/>
      <c r="BX22" s="389"/>
      <c r="BY22" s="383"/>
    </row>
    <row r="23" spans="2:77" s="351" customFormat="1" ht="15.75" customHeight="1" x14ac:dyDescent="0.25">
      <c r="B23" s="364" t="s">
        <v>596</v>
      </c>
      <c r="C23" s="365">
        <v>513.14414795899995</v>
      </c>
      <c r="D23" s="365">
        <v>348.18927269099999</v>
      </c>
      <c r="E23" s="365">
        <v>291.26090982599999</v>
      </c>
      <c r="F23" s="365">
        <v>405.01608864100001</v>
      </c>
      <c r="G23" s="365">
        <v>418.84764297999999</v>
      </c>
      <c r="H23" s="365">
        <v>989.08588441799998</v>
      </c>
      <c r="I23" s="366">
        <v>377.17961662800002</v>
      </c>
      <c r="J23" s="366">
        <v>803.28854429099999</v>
      </c>
      <c r="K23" s="367">
        <v>577.01965945300003</v>
      </c>
      <c r="M23" s="364" t="s">
        <v>596</v>
      </c>
      <c r="N23" s="365">
        <v>512.70925285400006</v>
      </c>
      <c r="O23" s="365">
        <v>347.288039395</v>
      </c>
      <c r="P23" s="365">
        <v>290.68326885699997</v>
      </c>
      <c r="Q23" s="365">
        <v>404.87690103599999</v>
      </c>
      <c r="R23" s="365">
        <v>418.514536835</v>
      </c>
      <c r="S23" s="365">
        <v>988.92817692799997</v>
      </c>
      <c r="T23" s="366">
        <v>376.72967518899998</v>
      </c>
      <c r="U23" s="366">
        <v>803.07368769899995</v>
      </c>
      <c r="V23" s="367">
        <v>576.679970024</v>
      </c>
      <c r="W23" s="379"/>
      <c r="X23" s="364" t="s">
        <v>596</v>
      </c>
      <c r="Y23" s="384">
        <v>27.009957515</v>
      </c>
      <c r="Z23" s="384">
        <v>27.144555058000002</v>
      </c>
      <c r="AA23" s="384">
        <v>32.901516966999999</v>
      </c>
      <c r="AB23" s="384">
        <v>27.444408948</v>
      </c>
      <c r="AC23" s="384">
        <v>24.079278578</v>
      </c>
      <c r="AD23" s="384">
        <v>13.903184016000001</v>
      </c>
      <c r="AE23" s="390">
        <v>28.318417821000001</v>
      </c>
      <c r="AF23" s="390">
        <v>15.632000081999999</v>
      </c>
      <c r="AG23" s="385">
        <v>20.035528622000001</v>
      </c>
      <c r="AI23" s="364" t="s">
        <v>596</v>
      </c>
      <c r="AJ23" s="384">
        <v>36.449296441999998</v>
      </c>
      <c r="AK23" s="384">
        <v>35.699344181000001</v>
      </c>
      <c r="AL23" s="384">
        <v>37.15303033</v>
      </c>
      <c r="AM23" s="384">
        <v>38.891069754</v>
      </c>
      <c r="AN23" s="384">
        <v>47.281318202000001</v>
      </c>
      <c r="AO23" s="384">
        <v>24.619035185000001</v>
      </c>
      <c r="AP23" s="390">
        <v>37.528679236999999</v>
      </c>
      <c r="AQ23" s="390">
        <v>28.469129025000001</v>
      </c>
      <c r="AR23" s="385">
        <v>31.613750993</v>
      </c>
      <c r="AT23" s="364" t="s">
        <v>596</v>
      </c>
      <c r="AU23" s="384">
        <v>30.416525458999999</v>
      </c>
      <c r="AV23" s="384">
        <v>30.763968467000002</v>
      </c>
      <c r="AW23" s="384">
        <v>23.736565237000001</v>
      </c>
      <c r="AX23" s="384">
        <v>27.553651662</v>
      </c>
      <c r="AY23" s="384">
        <v>22.511316860000001</v>
      </c>
      <c r="AZ23" s="384">
        <v>58.082683299000003</v>
      </c>
      <c r="BA23" s="390">
        <v>27.962986935</v>
      </c>
      <c r="BB23" s="390">
        <v>52.039466087000001</v>
      </c>
      <c r="BC23" s="385">
        <v>43.682381741999997</v>
      </c>
      <c r="BE23" s="364" t="s">
        <v>596</v>
      </c>
      <c r="BF23" s="384">
        <v>1.3868903509999999</v>
      </c>
      <c r="BG23" s="384">
        <v>1.2777705939999999</v>
      </c>
      <c r="BH23" s="384">
        <v>1.0983506569999999</v>
      </c>
      <c r="BI23" s="384">
        <v>1.057099161</v>
      </c>
      <c r="BJ23" s="384">
        <v>2.0294418479999998</v>
      </c>
      <c r="BK23" s="384">
        <v>1.8416222820000001</v>
      </c>
      <c r="BL23" s="390">
        <v>1.1614067990000001</v>
      </c>
      <c r="BM23" s="390">
        <v>1.8735309360000001</v>
      </c>
      <c r="BN23" s="385">
        <v>1.626348554</v>
      </c>
      <c r="BP23" s="364" t="s">
        <v>596</v>
      </c>
      <c r="BQ23" s="384">
        <v>4.7373302319999997</v>
      </c>
      <c r="BR23" s="384">
        <v>5.1143616989999998</v>
      </c>
      <c r="BS23" s="384">
        <v>5.1105368090000001</v>
      </c>
      <c r="BT23" s="384">
        <v>5.0537704750000003</v>
      </c>
      <c r="BU23" s="384">
        <v>4.0986445119999999</v>
      </c>
      <c r="BV23" s="384">
        <v>1.553475218</v>
      </c>
      <c r="BW23" s="390">
        <v>5.0285092069999999</v>
      </c>
      <c r="BX23" s="390">
        <v>1.98587387</v>
      </c>
      <c r="BY23" s="385">
        <v>3.041990089</v>
      </c>
    </row>
    <row r="24" spans="2:77" s="323" customFormat="1" ht="15.75" customHeight="1" x14ac:dyDescent="0.25">
      <c r="B24" s="368" t="s">
        <v>597</v>
      </c>
      <c r="C24" s="369">
        <v>317.92916281399999</v>
      </c>
      <c r="D24" s="369">
        <v>306.14440968299999</v>
      </c>
      <c r="E24" s="369">
        <v>416.02557080000003</v>
      </c>
      <c r="F24" s="369">
        <v>475.10161760599999</v>
      </c>
      <c r="G24" s="369">
        <v>514.97329672299998</v>
      </c>
      <c r="H24" s="369" t="s">
        <v>84</v>
      </c>
      <c r="I24" s="370">
        <v>359.84543915</v>
      </c>
      <c r="J24" s="370">
        <v>514.97329672299998</v>
      </c>
      <c r="K24" s="355">
        <v>404.34956213800001</v>
      </c>
      <c r="M24" s="368" t="s">
        <v>597</v>
      </c>
      <c r="N24" s="369">
        <v>317.23523157300002</v>
      </c>
      <c r="O24" s="369">
        <v>306.08766557899997</v>
      </c>
      <c r="P24" s="369">
        <v>415.939031296</v>
      </c>
      <c r="Q24" s="369">
        <v>475.05441579000001</v>
      </c>
      <c r="R24" s="369">
        <v>513.00984015799997</v>
      </c>
      <c r="S24" s="369" t="s">
        <v>84</v>
      </c>
      <c r="T24" s="370">
        <v>359.63951038099998</v>
      </c>
      <c r="U24" s="370">
        <v>513.00984015799997</v>
      </c>
      <c r="V24" s="355">
        <v>403.63942197599999</v>
      </c>
      <c r="W24" s="379"/>
      <c r="X24" s="368" t="s">
        <v>597</v>
      </c>
      <c r="Y24" s="386">
        <v>20.904152525000001</v>
      </c>
      <c r="Z24" s="386">
        <v>24.803835746000001</v>
      </c>
      <c r="AA24" s="386">
        <v>23.099225899</v>
      </c>
      <c r="AB24" s="386">
        <v>31.736045344000001</v>
      </c>
      <c r="AC24" s="386">
        <v>26.611090826000002</v>
      </c>
      <c r="AD24" s="386" t="s">
        <v>84</v>
      </c>
      <c r="AE24" s="391">
        <v>25.940327597</v>
      </c>
      <c r="AF24" s="391">
        <v>26.611090826000002</v>
      </c>
      <c r="AG24" s="387">
        <v>26.185407348999998</v>
      </c>
      <c r="AI24" s="368" t="s">
        <v>597</v>
      </c>
      <c r="AJ24" s="386">
        <v>45.602734720000001</v>
      </c>
      <c r="AK24" s="386">
        <v>45.027141248</v>
      </c>
      <c r="AL24" s="386">
        <v>49.039099008000001</v>
      </c>
      <c r="AM24" s="386">
        <v>46.711851463999999</v>
      </c>
      <c r="AN24" s="386">
        <v>41.415432801000001</v>
      </c>
      <c r="AO24" s="386" t="s">
        <v>84</v>
      </c>
      <c r="AP24" s="391">
        <v>46.147465459999999</v>
      </c>
      <c r="AQ24" s="391">
        <v>41.415432801000001</v>
      </c>
      <c r="AR24" s="387">
        <v>44.418501587000002</v>
      </c>
      <c r="AT24" s="368" t="s">
        <v>597</v>
      </c>
      <c r="AU24" s="386">
        <v>24.835127803999999</v>
      </c>
      <c r="AV24" s="386">
        <v>23.147330875000002</v>
      </c>
      <c r="AW24" s="386">
        <v>20.6685716</v>
      </c>
      <c r="AX24" s="386">
        <v>16.531983942</v>
      </c>
      <c r="AY24" s="386">
        <v>24.570294969999999</v>
      </c>
      <c r="AZ24" s="386" t="s">
        <v>84</v>
      </c>
      <c r="BA24" s="391">
        <v>21.152172173</v>
      </c>
      <c r="BB24" s="391">
        <v>24.570294969999999</v>
      </c>
      <c r="BC24" s="387">
        <v>22.401066941</v>
      </c>
      <c r="BE24" s="368" t="s">
        <v>597</v>
      </c>
      <c r="BF24" s="386">
        <v>1.044368271</v>
      </c>
      <c r="BG24" s="386">
        <v>1.2516685380000001</v>
      </c>
      <c r="BH24" s="386">
        <v>1.3604986969999999</v>
      </c>
      <c r="BI24" s="386">
        <v>1.148381804</v>
      </c>
      <c r="BJ24" s="386">
        <v>1.232105338</v>
      </c>
      <c r="BK24" s="386" t="s">
        <v>84</v>
      </c>
      <c r="BL24" s="391">
        <v>1.190155563</v>
      </c>
      <c r="BM24" s="391">
        <v>1.232105338</v>
      </c>
      <c r="BN24" s="387">
        <v>1.20548294</v>
      </c>
      <c r="BP24" s="368" t="s">
        <v>597</v>
      </c>
      <c r="BQ24" s="386">
        <v>7.6136166809999999</v>
      </c>
      <c r="BR24" s="386">
        <v>5.7700235920000003</v>
      </c>
      <c r="BS24" s="386">
        <v>5.832604796</v>
      </c>
      <c r="BT24" s="386">
        <v>3.871737446</v>
      </c>
      <c r="BU24" s="386">
        <v>6.1710760650000003</v>
      </c>
      <c r="BV24" s="386" t="s">
        <v>84</v>
      </c>
      <c r="BW24" s="391">
        <v>5.5698792060000004</v>
      </c>
      <c r="BX24" s="391">
        <v>6.1710760650000003</v>
      </c>
      <c r="BY24" s="387">
        <v>5.7895411829999999</v>
      </c>
    </row>
    <row r="25" spans="2:77" s="351" customFormat="1" ht="15.75" customHeight="1" x14ac:dyDescent="0.25">
      <c r="B25" s="364" t="s">
        <v>41</v>
      </c>
      <c r="C25" s="365">
        <v>548.92535909599997</v>
      </c>
      <c r="D25" s="365">
        <v>315.15176492099999</v>
      </c>
      <c r="E25" s="365">
        <v>273.102166754</v>
      </c>
      <c r="F25" s="365">
        <v>362.75999244799999</v>
      </c>
      <c r="G25" s="365">
        <v>519.45671607199995</v>
      </c>
      <c r="H25" s="365">
        <v>470.392085759</v>
      </c>
      <c r="I25" s="366">
        <v>324.97267282799999</v>
      </c>
      <c r="J25" s="366">
        <v>504.52698763299998</v>
      </c>
      <c r="K25" s="367">
        <v>404.62958466600003</v>
      </c>
      <c r="M25" s="364" t="s">
        <v>41</v>
      </c>
      <c r="N25" s="365">
        <v>547.56852593500003</v>
      </c>
      <c r="O25" s="365">
        <v>314.85530780800002</v>
      </c>
      <c r="P25" s="365">
        <v>272.70522678200001</v>
      </c>
      <c r="Q25" s="365">
        <v>362.74401098099997</v>
      </c>
      <c r="R25" s="365">
        <v>515.13160702000005</v>
      </c>
      <c r="S25" s="365">
        <v>468.771873857</v>
      </c>
      <c r="T25" s="366">
        <v>324.75873842200002</v>
      </c>
      <c r="U25" s="366">
        <v>501.02494358000001</v>
      </c>
      <c r="V25" s="367">
        <v>402.95692363199998</v>
      </c>
      <c r="W25" s="379"/>
      <c r="X25" s="364" t="s">
        <v>41</v>
      </c>
      <c r="Y25" s="384">
        <v>22.706664299</v>
      </c>
      <c r="Z25" s="384">
        <v>25.620264226</v>
      </c>
      <c r="AA25" s="384">
        <v>23.748021899000001</v>
      </c>
      <c r="AB25" s="384">
        <v>25.762051724999999</v>
      </c>
      <c r="AC25" s="384">
        <v>19.940468039999999</v>
      </c>
      <c r="AD25" s="384">
        <v>18.251717894999999</v>
      </c>
      <c r="AE25" s="390">
        <v>25.205759157999999</v>
      </c>
      <c r="AF25" s="390">
        <v>19.461370014</v>
      </c>
      <c r="AG25" s="385">
        <v>22.028166370000001</v>
      </c>
      <c r="AI25" s="364" t="s">
        <v>41</v>
      </c>
      <c r="AJ25" s="384">
        <v>50.469349895000001</v>
      </c>
      <c r="AK25" s="384">
        <v>44.718698596999999</v>
      </c>
      <c r="AL25" s="384">
        <v>43.933314230000001</v>
      </c>
      <c r="AM25" s="384">
        <v>40.104251046000002</v>
      </c>
      <c r="AN25" s="384">
        <v>50.965941583000003</v>
      </c>
      <c r="AO25" s="384">
        <v>39.406095356000002</v>
      </c>
      <c r="AP25" s="390">
        <v>42.423084498999998</v>
      </c>
      <c r="AQ25" s="390">
        <v>47.686415883000002</v>
      </c>
      <c r="AR25" s="385">
        <v>45.334573157999998</v>
      </c>
      <c r="AT25" s="364" t="s">
        <v>41</v>
      </c>
      <c r="AU25" s="384">
        <v>6.919063661</v>
      </c>
      <c r="AV25" s="384">
        <v>22.615294484</v>
      </c>
      <c r="AW25" s="384">
        <v>20.886057931</v>
      </c>
      <c r="AX25" s="384">
        <v>23.388052571999999</v>
      </c>
      <c r="AY25" s="384">
        <v>21.133659767000001</v>
      </c>
      <c r="AZ25" s="384">
        <v>39.541240191</v>
      </c>
      <c r="BA25" s="390">
        <v>22.380657600999999</v>
      </c>
      <c r="BB25" s="390">
        <v>26.355886074000001</v>
      </c>
      <c r="BC25" s="385">
        <v>24.579613313999999</v>
      </c>
      <c r="BE25" s="364" t="s">
        <v>41</v>
      </c>
      <c r="BF25" s="384">
        <v>0.31878803700000002</v>
      </c>
      <c r="BG25" s="384">
        <v>1.0667786130000001</v>
      </c>
      <c r="BH25" s="384">
        <v>0.80397265100000004</v>
      </c>
      <c r="BI25" s="384">
        <v>0.99226436600000001</v>
      </c>
      <c r="BJ25" s="384">
        <v>1.0145018610000001</v>
      </c>
      <c r="BK25" s="384">
        <v>1.2321888160000001</v>
      </c>
      <c r="BL25" s="390">
        <v>0.96003272699999997</v>
      </c>
      <c r="BM25" s="390">
        <v>1.0762596</v>
      </c>
      <c r="BN25" s="385">
        <v>1.02432532</v>
      </c>
      <c r="BP25" s="364" t="s">
        <v>41</v>
      </c>
      <c r="BQ25" s="384">
        <v>19.586134106999999</v>
      </c>
      <c r="BR25" s="384">
        <v>5.9789640789999998</v>
      </c>
      <c r="BS25" s="384">
        <v>10.628633289</v>
      </c>
      <c r="BT25" s="384">
        <v>9.7533802919999992</v>
      </c>
      <c r="BU25" s="384">
        <v>6.9454287490000004</v>
      </c>
      <c r="BV25" s="384">
        <v>1.5687577420000001</v>
      </c>
      <c r="BW25" s="390">
        <v>9.030466015</v>
      </c>
      <c r="BX25" s="390">
        <v>5.4200684289999996</v>
      </c>
      <c r="BY25" s="385">
        <v>7.0333218369999999</v>
      </c>
    </row>
    <row r="26" spans="2:77" s="323" customFormat="1" ht="15.75" customHeight="1" x14ac:dyDescent="0.25">
      <c r="B26" s="368" t="s">
        <v>598</v>
      </c>
      <c r="C26" s="369">
        <v>273.15353556600002</v>
      </c>
      <c r="D26" s="369">
        <v>401.22416995700002</v>
      </c>
      <c r="E26" s="369">
        <v>303.93910732400002</v>
      </c>
      <c r="F26" s="369">
        <v>422.06260665500002</v>
      </c>
      <c r="G26" s="369">
        <v>415.85904243900001</v>
      </c>
      <c r="H26" s="369">
        <v>485.26973878799998</v>
      </c>
      <c r="I26" s="370">
        <v>363.99222614000001</v>
      </c>
      <c r="J26" s="370">
        <v>435.48908421599998</v>
      </c>
      <c r="K26" s="355">
        <v>392.9214533</v>
      </c>
      <c r="M26" s="368" t="s">
        <v>598</v>
      </c>
      <c r="N26" s="369">
        <v>272.94277465200003</v>
      </c>
      <c r="O26" s="369">
        <v>401.10288075099999</v>
      </c>
      <c r="P26" s="369">
        <v>303.88183440699999</v>
      </c>
      <c r="Q26" s="369">
        <v>422.06260665500002</v>
      </c>
      <c r="R26" s="369">
        <v>415.47519927500002</v>
      </c>
      <c r="S26" s="369">
        <v>485.26973878799998</v>
      </c>
      <c r="T26" s="370">
        <v>363.89660094700002</v>
      </c>
      <c r="U26" s="370">
        <v>435.213795753</v>
      </c>
      <c r="V26" s="355">
        <v>392.75313233100002</v>
      </c>
      <c r="W26" s="379"/>
      <c r="X26" s="368" t="s">
        <v>598</v>
      </c>
      <c r="Y26" s="386">
        <v>31.414380127000001</v>
      </c>
      <c r="Z26" s="386">
        <v>22.872723185000002</v>
      </c>
      <c r="AA26" s="386">
        <v>34.305333803000003</v>
      </c>
      <c r="AB26" s="386">
        <v>25.456936804000001</v>
      </c>
      <c r="AC26" s="386">
        <v>28.600182557</v>
      </c>
      <c r="AD26" s="386">
        <v>40.231486676999999</v>
      </c>
      <c r="AE26" s="391">
        <v>26.624984418</v>
      </c>
      <c r="AF26" s="391">
        <v>32.265648341000002</v>
      </c>
      <c r="AG26" s="387">
        <v>29.154583127999999</v>
      </c>
      <c r="AI26" s="368" t="s">
        <v>598</v>
      </c>
      <c r="AJ26" s="386">
        <v>44.391727811000003</v>
      </c>
      <c r="AK26" s="386">
        <v>41.581565929</v>
      </c>
      <c r="AL26" s="386">
        <v>34.942719797000002</v>
      </c>
      <c r="AM26" s="386">
        <v>44.964760149</v>
      </c>
      <c r="AN26" s="386">
        <v>39.65993872</v>
      </c>
      <c r="AO26" s="386">
        <v>46.487068657999998</v>
      </c>
      <c r="AP26" s="391">
        <v>41.643831405999997</v>
      </c>
      <c r="AQ26" s="391">
        <v>41.811426716</v>
      </c>
      <c r="AR26" s="387">
        <v>41.718990798999997</v>
      </c>
      <c r="AT26" s="368" t="s">
        <v>598</v>
      </c>
      <c r="AU26" s="386">
        <v>15.03586479</v>
      </c>
      <c r="AV26" s="386">
        <v>30.906153219</v>
      </c>
      <c r="AW26" s="386">
        <v>25.689832865</v>
      </c>
      <c r="AX26" s="386">
        <v>21.70872718</v>
      </c>
      <c r="AY26" s="386">
        <v>21.276960942999999</v>
      </c>
      <c r="AZ26" s="386">
        <v>9.8910134630000002</v>
      </c>
      <c r="BA26" s="391">
        <v>25.612874775000002</v>
      </c>
      <c r="BB26" s="391">
        <v>17.688816357</v>
      </c>
      <c r="BC26" s="387">
        <v>22.059270407</v>
      </c>
      <c r="BE26" s="368" t="s">
        <v>598</v>
      </c>
      <c r="BF26" s="386">
        <v>1.2358045090000001</v>
      </c>
      <c r="BG26" s="386">
        <v>1.165936922</v>
      </c>
      <c r="BH26" s="386">
        <v>0.97124966499999998</v>
      </c>
      <c r="BI26" s="386">
        <v>1.2669492710000001</v>
      </c>
      <c r="BJ26" s="386">
        <v>2.5220933689999998</v>
      </c>
      <c r="BK26" s="386">
        <v>1.348565386</v>
      </c>
      <c r="BL26" s="391">
        <v>1.1666566220000001</v>
      </c>
      <c r="BM26" s="391">
        <v>2.1522701209999999</v>
      </c>
      <c r="BN26" s="387">
        <v>1.6086625050000001</v>
      </c>
      <c r="BP26" s="368" t="s">
        <v>598</v>
      </c>
      <c r="BQ26" s="386">
        <v>7.9222227629999997</v>
      </c>
      <c r="BR26" s="386">
        <v>3.4736207440000002</v>
      </c>
      <c r="BS26" s="386">
        <v>4.0908638689999997</v>
      </c>
      <c r="BT26" s="386">
        <v>6.6026265950000003</v>
      </c>
      <c r="BU26" s="386">
        <v>7.9408244120000004</v>
      </c>
      <c r="BV26" s="386">
        <v>2.041865815</v>
      </c>
      <c r="BW26" s="391">
        <v>4.9516527789999998</v>
      </c>
      <c r="BX26" s="391">
        <v>6.0818384649999997</v>
      </c>
      <c r="BY26" s="387">
        <v>5.4584931609999998</v>
      </c>
    </row>
    <row r="27" spans="2:77" s="351" customFormat="1" ht="15.75" customHeight="1" x14ac:dyDescent="0.25">
      <c r="B27" s="364" t="s">
        <v>44</v>
      </c>
      <c r="C27" s="365">
        <v>435.213732451</v>
      </c>
      <c r="D27" s="365">
        <v>600.926383934</v>
      </c>
      <c r="E27" s="365" t="s">
        <v>84</v>
      </c>
      <c r="F27" s="365">
        <v>435.31426375299998</v>
      </c>
      <c r="G27" s="365" t="s">
        <v>84</v>
      </c>
      <c r="H27" s="384" t="s">
        <v>84</v>
      </c>
      <c r="I27" s="366">
        <v>456.92410304999999</v>
      </c>
      <c r="J27" s="366" t="s">
        <v>84</v>
      </c>
      <c r="K27" s="367">
        <v>456.92410304999999</v>
      </c>
      <c r="M27" s="364" t="s">
        <v>44</v>
      </c>
      <c r="N27" s="365">
        <v>435.213732451</v>
      </c>
      <c r="O27" s="365">
        <v>600.926383934</v>
      </c>
      <c r="P27" s="365" t="s">
        <v>84</v>
      </c>
      <c r="Q27" s="365">
        <v>434.18311506499998</v>
      </c>
      <c r="R27" s="365" t="s">
        <v>84</v>
      </c>
      <c r="S27" s="384" t="s">
        <v>84</v>
      </c>
      <c r="T27" s="366">
        <v>456.42361496699999</v>
      </c>
      <c r="U27" s="366" t="s">
        <v>84</v>
      </c>
      <c r="V27" s="367">
        <v>456.42361496699999</v>
      </c>
      <c r="W27" s="379"/>
      <c r="X27" s="364" t="s">
        <v>44</v>
      </c>
      <c r="Y27" s="384">
        <v>34.096849226000003</v>
      </c>
      <c r="Z27" s="384">
        <v>23.917695676000001</v>
      </c>
      <c r="AA27" s="384" t="s">
        <v>84</v>
      </c>
      <c r="AB27" s="384">
        <v>17.138479163</v>
      </c>
      <c r="AC27" s="384" t="s">
        <v>84</v>
      </c>
      <c r="AD27" s="384" t="s">
        <v>84</v>
      </c>
      <c r="AE27" s="390">
        <v>25.198026441</v>
      </c>
      <c r="AF27" s="390" t="s">
        <v>84</v>
      </c>
      <c r="AG27" s="385">
        <v>25.198026441</v>
      </c>
      <c r="AI27" s="364" t="s">
        <v>44</v>
      </c>
      <c r="AJ27" s="384">
        <v>38.321993472999999</v>
      </c>
      <c r="AK27" s="384">
        <v>24.201346243</v>
      </c>
      <c r="AL27" s="384" t="s">
        <v>84</v>
      </c>
      <c r="AM27" s="384">
        <v>39.916527616000003</v>
      </c>
      <c r="AN27" s="384" t="s">
        <v>84</v>
      </c>
      <c r="AO27" s="384" t="s">
        <v>84</v>
      </c>
      <c r="AP27" s="390">
        <v>36.566121969999998</v>
      </c>
      <c r="AQ27" s="390" t="s">
        <v>84</v>
      </c>
      <c r="AR27" s="385">
        <v>36.566121969999998</v>
      </c>
      <c r="AT27" s="364" t="s">
        <v>44</v>
      </c>
      <c r="AU27" s="384">
        <v>20.589370563999999</v>
      </c>
      <c r="AV27" s="384">
        <v>49.119024048999997</v>
      </c>
      <c r="AW27" s="384" t="s">
        <v>84</v>
      </c>
      <c r="AX27" s="384">
        <v>29.600732716</v>
      </c>
      <c r="AY27" s="384" t="s">
        <v>84</v>
      </c>
      <c r="AZ27" s="384" t="s">
        <v>84</v>
      </c>
      <c r="BA27" s="390">
        <v>29.293595817</v>
      </c>
      <c r="BB27" s="390" t="s">
        <v>84</v>
      </c>
      <c r="BC27" s="385">
        <v>29.293595817</v>
      </c>
      <c r="BE27" s="364" t="s">
        <v>44</v>
      </c>
      <c r="BF27" s="384">
        <v>0.64308511099999999</v>
      </c>
      <c r="BG27" s="384">
        <v>0.44743659499999999</v>
      </c>
      <c r="BH27" s="384" t="s">
        <v>84</v>
      </c>
      <c r="BI27" s="384">
        <v>0.55005347299999996</v>
      </c>
      <c r="BJ27" s="384" t="s">
        <v>84</v>
      </c>
      <c r="BK27" s="384" t="s">
        <v>84</v>
      </c>
      <c r="BL27" s="390">
        <v>0.57022764500000001</v>
      </c>
      <c r="BM27" s="390" t="s">
        <v>84</v>
      </c>
      <c r="BN27" s="385">
        <v>0.57022764500000001</v>
      </c>
      <c r="BP27" s="364" t="s">
        <v>44</v>
      </c>
      <c r="BQ27" s="384">
        <v>6.3487016260000004</v>
      </c>
      <c r="BR27" s="384">
        <v>2.3144974380000001</v>
      </c>
      <c r="BS27" s="384" t="s">
        <v>84</v>
      </c>
      <c r="BT27" s="384">
        <v>12.794207030999999</v>
      </c>
      <c r="BU27" s="384" t="s">
        <v>84</v>
      </c>
      <c r="BV27" s="384" t="s">
        <v>84</v>
      </c>
      <c r="BW27" s="390">
        <v>8.3720281270000001</v>
      </c>
      <c r="BX27" s="390" t="s">
        <v>84</v>
      </c>
      <c r="BY27" s="385">
        <v>8.3720281270000001</v>
      </c>
    </row>
    <row r="28" spans="2:77" s="323" customFormat="1" ht="15.75" customHeight="1" x14ac:dyDescent="0.25">
      <c r="B28" s="368" t="s">
        <v>102</v>
      </c>
      <c r="C28" s="369">
        <v>359.607441779</v>
      </c>
      <c r="D28" s="369">
        <v>324.49730315800002</v>
      </c>
      <c r="E28" s="369">
        <v>365.013795141</v>
      </c>
      <c r="F28" s="369">
        <v>390.69001783900001</v>
      </c>
      <c r="G28" s="369">
        <v>474.97597608900003</v>
      </c>
      <c r="H28" s="369">
        <v>888.51357922299997</v>
      </c>
      <c r="I28" s="370">
        <v>356.608785926</v>
      </c>
      <c r="J28" s="370">
        <v>633.85793270500005</v>
      </c>
      <c r="K28" s="355">
        <v>460.03293982399998</v>
      </c>
      <c r="M28" s="368" t="s">
        <v>102</v>
      </c>
      <c r="N28" s="369">
        <v>359.11749884900001</v>
      </c>
      <c r="O28" s="369">
        <v>324.07294769399999</v>
      </c>
      <c r="P28" s="369">
        <v>365.00881313399998</v>
      </c>
      <c r="Q28" s="369">
        <v>390.69001783900001</v>
      </c>
      <c r="R28" s="369">
        <v>474.94705288900002</v>
      </c>
      <c r="S28" s="369">
        <v>888.51357922299997</v>
      </c>
      <c r="T28" s="370">
        <v>356.39578628300001</v>
      </c>
      <c r="U28" s="370">
        <v>633.84012185500001</v>
      </c>
      <c r="V28" s="355">
        <v>459.89275279700001</v>
      </c>
      <c r="W28" s="379"/>
      <c r="X28" s="368" t="s">
        <v>102</v>
      </c>
      <c r="Y28" s="386">
        <v>31.415941437000001</v>
      </c>
      <c r="Z28" s="386">
        <v>32.446116785999997</v>
      </c>
      <c r="AA28" s="386">
        <v>25.675406485</v>
      </c>
      <c r="AB28" s="386">
        <v>25.722141714999999</v>
      </c>
      <c r="AC28" s="386">
        <v>22.771396465999999</v>
      </c>
      <c r="AD28" s="386">
        <v>17.725962186</v>
      </c>
      <c r="AE28" s="391">
        <v>28.611042825999998</v>
      </c>
      <c r="AF28" s="391">
        <v>20.054142280000001</v>
      </c>
      <c r="AG28" s="387">
        <v>24.212880612999999</v>
      </c>
      <c r="AI28" s="368" t="s">
        <v>102</v>
      </c>
      <c r="AJ28" s="386">
        <v>41.946179686000001</v>
      </c>
      <c r="AK28" s="386">
        <v>40.148542353000003</v>
      </c>
      <c r="AL28" s="386">
        <v>47.179820884999998</v>
      </c>
      <c r="AM28" s="386">
        <v>41.691248748</v>
      </c>
      <c r="AN28" s="386">
        <v>40.933332878999998</v>
      </c>
      <c r="AO28" s="386">
        <v>56.304213885000003</v>
      </c>
      <c r="AP28" s="391">
        <v>42.583743118999998</v>
      </c>
      <c r="AQ28" s="391">
        <v>49.211429160999998</v>
      </c>
      <c r="AR28" s="387">
        <v>45.990308165999998</v>
      </c>
      <c r="AT28" s="368" t="s">
        <v>102</v>
      </c>
      <c r="AU28" s="386">
        <v>20.530687618999998</v>
      </c>
      <c r="AV28" s="386">
        <v>18.319529462999999</v>
      </c>
      <c r="AW28" s="386">
        <v>20.251979462000001</v>
      </c>
      <c r="AX28" s="386">
        <v>25.541787209999999</v>
      </c>
      <c r="AY28" s="386">
        <v>30.782302616999999</v>
      </c>
      <c r="AZ28" s="386">
        <v>15.753878594</v>
      </c>
      <c r="BA28" s="391">
        <v>21.228849231000002</v>
      </c>
      <c r="BB28" s="391">
        <v>22.688638954999998</v>
      </c>
      <c r="BC28" s="387">
        <v>21.979166705000001</v>
      </c>
      <c r="BE28" s="368" t="s">
        <v>102</v>
      </c>
      <c r="BF28" s="386">
        <v>1.4335581580000001</v>
      </c>
      <c r="BG28" s="386">
        <v>1.355896228</v>
      </c>
      <c r="BH28" s="386">
        <v>1.0271281779999999</v>
      </c>
      <c r="BI28" s="386">
        <v>1.031102234</v>
      </c>
      <c r="BJ28" s="386">
        <v>2.3520631519999999</v>
      </c>
      <c r="BK28" s="386">
        <v>1.4759466349999999</v>
      </c>
      <c r="BL28" s="391">
        <v>1.185072079</v>
      </c>
      <c r="BM28" s="391">
        <v>1.880224428</v>
      </c>
      <c r="BN28" s="387">
        <v>1.5423735080000001</v>
      </c>
      <c r="BP28" s="368" t="s">
        <v>102</v>
      </c>
      <c r="BQ28" s="386">
        <v>4.6736331010000001</v>
      </c>
      <c r="BR28" s="386">
        <v>7.7299151699999999</v>
      </c>
      <c r="BS28" s="386">
        <v>5.86566499</v>
      </c>
      <c r="BT28" s="386">
        <v>6.013720094</v>
      </c>
      <c r="BU28" s="386">
        <v>3.1609048870000001</v>
      </c>
      <c r="BV28" s="386">
        <v>8.7399987009999993</v>
      </c>
      <c r="BW28" s="391">
        <v>6.3912927440000002</v>
      </c>
      <c r="BX28" s="391">
        <v>6.1655651760000003</v>
      </c>
      <c r="BY28" s="387">
        <v>6.2752710079999998</v>
      </c>
    </row>
    <row r="29" spans="2:77" s="351" customFormat="1" ht="15.75" customHeight="1" x14ac:dyDescent="0.25">
      <c r="B29" s="364" t="s">
        <v>599</v>
      </c>
      <c r="C29" s="365">
        <v>244.10707233700001</v>
      </c>
      <c r="D29" s="365">
        <v>309.90012446200001</v>
      </c>
      <c r="E29" s="365">
        <v>383.258476422</v>
      </c>
      <c r="F29" s="365">
        <v>343.233538684</v>
      </c>
      <c r="G29" s="365">
        <v>500.50515890499997</v>
      </c>
      <c r="H29" s="365">
        <v>526.63820280699997</v>
      </c>
      <c r="I29" s="366">
        <v>342.27374001599998</v>
      </c>
      <c r="J29" s="366">
        <v>509.38128990500002</v>
      </c>
      <c r="K29" s="367">
        <v>438.595449352</v>
      </c>
      <c r="M29" s="364" t="s">
        <v>599</v>
      </c>
      <c r="N29" s="365">
        <v>244.10707233700001</v>
      </c>
      <c r="O29" s="365">
        <v>309.77590648900002</v>
      </c>
      <c r="P29" s="365">
        <v>383.07062350699999</v>
      </c>
      <c r="Q29" s="365">
        <v>343.08197976299999</v>
      </c>
      <c r="R29" s="365">
        <v>500.43489773099998</v>
      </c>
      <c r="S29" s="365">
        <v>526.63820280699997</v>
      </c>
      <c r="T29" s="366">
        <v>342.122901318</v>
      </c>
      <c r="U29" s="366">
        <v>509.33489305299997</v>
      </c>
      <c r="V29" s="367">
        <v>438.504811507</v>
      </c>
      <c r="W29" s="379"/>
      <c r="X29" s="364" t="s">
        <v>599</v>
      </c>
      <c r="Y29" s="384">
        <v>28.349632754000002</v>
      </c>
      <c r="Z29" s="384">
        <v>34.021374778999999</v>
      </c>
      <c r="AA29" s="384">
        <v>29.604821269999999</v>
      </c>
      <c r="AB29" s="384">
        <v>27.628420486</v>
      </c>
      <c r="AC29" s="384">
        <v>25.153198279000001</v>
      </c>
      <c r="AD29" s="384">
        <v>38.528138550999998</v>
      </c>
      <c r="AE29" s="390">
        <v>30.142581380999999</v>
      </c>
      <c r="AF29" s="390">
        <v>29.849921065</v>
      </c>
      <c r="AG29" s="385">
        <v>29.946664971000001</v>
      </c>
      <c r="AI29" s="364" t="s">
        <v>599</v>
      </c>
      <c r="AJ29" s="384">
        <v>42.534721845999997</v>
      </c>
      <c r="AK29" s="384">
        <v>35.369618969000001</v>
      </c>
      <c r="AL29" s="384">
        <v>40.385237500000002</v>
      </c>
      <c r="AM29" s="384">
        <v>31.653475593</v>
      </c>
      <c r="AN29" s="384">
        <v>36.144609881000001</v>
      </c>
      <c r="AO29" s="384">
        <v>22.1009615</v>
      </c>
      <c r="AP29" s="390">
        <v>35.584474262999997</v>
      </c>
      <c r="AQ29" s="390">
        <v>31.213064618000001</v>
      </c>
      <c r="AR29" s="385">
        <v>32.658109336000003</v>
      </c>
      <c r="AT29" s="364" t="s">
        <v>599</v>
      </c>
      <c r="AU29" s="384">
        <v>24.213922410999999</v>
      </c>
      <c r="AV29" s="384">
        <v>22.991970994999999</v>
      </c>
      <c r="AW29" s="384">
        <v>24.422041967999998</v>
      </c>
      <c r="AX29" s="384">
        <v>32.459162302999999</v>
      </c>
      <c r="AY29" s="384">
        <v>26.854879703000002</v>
      </c>
      <c r="AZ29" s="384">
        <v>31.536688654999999</v>
      </c>
      <c r="BA29" s="390">
        <v>27.070544871999999</v>
      </c>
      <c r="BB29" s="390">
        <v>28.4989363</v>
      </c>
      <c r="BC29" s="385">
        <v>28.026756921</v>
      </c>
      <c r="BE29" s="364" t="s">
        <v>599</v>
      </c>
      <c r="BF29" s="384">
        <v>0.87355883000000001</v>
      </c>
      <c r="BG29" s="384">
        <v>1.032462596</v>
      </c>
      <c r="BH29" s="384">
        <v>1.3905188049999999</v>
      </c>
      <c r="BI29" s="384">
        <v>1.5897218959999999</v>
      </c>
      <c r="BJ29" s="384">
        <v>2.547174687</v>
      </c>
      <c r="BK29" s="384">
        <v>3.1425122380000001</v>
      </c>
      <c r="BL29" s="390">
        <v>1.3561604220000001</v>
      </c>
      <c r="BM29" s="390">
        <v>2.7562324760000001</v>
      </c>
      <c r="BN29" s="385">
        <v>2.2934145539999999</v>
      </c>
      <c r="BP29" s="364" t="s">
        <v>599</v>
      </c>
      <c r="BQ29" s="384">
        <v>4.0281641580000001</v>
      </c>
      <c r="BR29" s="384">
        <v>6.5845726620000002</v>
      </c>
      <c r="BS29" s="384">
        <v>4.1973804570000004</v>
      </c>
      <c r="BT29" s="384">
        <v>6.6692197220000002</v>
      </c>
      <c r="BU29" s="384">
        <v>9.3001374499999994</v>
      </c>
      <c r="BV29" s="384">
        <v>4.691699056</v>
      </c>
      <c r="BW29" s="390">
        <v>5.8462390600000003</v>
      </c>
      <c r="BX29" s="390">
        <v>7.6818455419999996</v>
      </c>
      <c r="BY29" s="385">
        <v>7.0750542169999999</v>
      </c>
    </row>
    <row r="30" spans="2:77" s="323" customFormat="1" ht="15.75" customHeight="1" x14ac:dyDescent="0.25">
      <c r="B30" s="368" t="s">
        <v>103</v>
      </c>
      <c r="C30" s="369">
        <v>504.000242351</v>
      </c>
      <c r="D30" s="369">
        <v>366.032134042</v>
      </c>
      <c r="E30" s="369">
        <v>369.90762969399998</v>
      </c>
      <c r="F30" s="369">
        <v>469.512075262</v>
      </c>
      <c r="G30" s="369">
        <v>543.58950147600001</v>
      </c>
      <c r="H30" s="369">
        <v>433.41357636399999</v>
      </c>
      <c r="I30" s="370">
        <v>408.40774302800003</v>
      </c>
      <c r="J30" s="370">
        <v>505.47040570899998</v>
      </c>
      <c r="K30" s="355">
        <v>449.621462931</v>
      </c>
      <c r="M30" s="368" t="s">
        <v>103</v>
      </c>
      <c r="N30" s="369">
        <v>503.85816374400002</v>
      </c>
      <c r="O30" s="369">
        <v>365.71737416600001</v>
      </c>
      <c r="P30" s="369">
        <v>369.68109001800002</v>
      </c>
      <c r="Q30" s="369">
        <v>469.17103374499999</v>
      </c>
      <c r="R30" s="369">
        <v>543.22732836800003</v>
      </c>
      <c r="S30" s="369">
        <v>433.41357636399999</v>
      </c>
      <c r="T30" s="370">
        <v>408.12032054899998</v>
      </c>
      <c r="U30" s="370">
        <v>505.23353866399998</v>
      </c>
      <c r="V30" s="355">
        <v>449.35550676499997</v>
      </c>
      <c r="W30" s="379"/>
      <c r="X30" s="368" t="s">
        <v>103</v>
      </c>
      <c r="Y30" s="386">
        <v>27.165013323</v>
      </c>
      <c r="Z30" s="386">
        <v>29.132655153000002</v>
      </c>
      <c r="AA30" s="386">
        <v>24.658643913999999</v>
      </c>
      <c r="AB30" s="386">
        <v>29.375968054000001</v>
      </c>
      <c r="AC30" s="386">
        <v>25.229847150000001</v>
      </c>
      <c r="AD30" s="386">
        <v>31.869211073999999</v>
      </c>
      <c r="AE30" s="391">
        <v>27.888907118999999</v>
      </c>
      <c r="AF30" s="391">
        <v>27.199497493999999</v>
      </c>
      <c r="AG30" s="387">
        <v>27.559816383000001</v>
      </c>
      <c r="AI30" s="368" t="s">
        <v>103</v>
      </c>
      <c r="AJ30" s="386">
        <v>44.305818283999997</v>
      </c>
      <c r="AK30" s="386">
        <v>42.438056099999997</v>
      </c>
      <c r="AL30" s="386">
        <v>46.302705424000003</v>
      </c>
      <c r="AM30" s="386">
        <v>43.017823174999997</v>
      </c>
      <c r="AN30" s="386">
        <v>43.225421349000001</v>
      </c>
      <c r="AO30" s="386">
        <v>27.944883346000001</v>
      </c>
      <c r="AP30" s="391">
        <v>43.817455752999997</v>
      </c>
      <c r="AQ30" s="391">
        <v>38.692258643999999</v>
      </c>
      <c r="AR30" s="387">
        <v>41.370935101999997</v>
      </c>
      <c r="AT30" s="368" t="s">
        <v>103</v>
      </c>
      <c r="AU30" s="386">
        <v>24.289926405999999</v>
      </c>
      <c r="AV30" s="386">
        <v>22.667901450999999</v>
      </c>
      <c r="AW30" s="386">
        <v>22.482237226999999</v>
      </c>
      <c r="AX30" s="386">
        <v>22.767076684999999</v>
      </c>
      <c r="AY30" s="386">
        <v>23.423395248999999</v>
      </c>
      <c r="AZ30" s="386">
        <v>36.208315235000001</v>
      </c>
      <c r="BA30" s="391">
        <v>22.768363399999998</v>
      </c>
      <c r="BB30" s="391">
        <v>27.216201657999999</v>
      </c>
      <c r="BC30" s="387">
        <v>24.891545771000001</v>
      </c>
      <c r="BE30" s="368" t="s">
        <v>103</v>
      </c>
      <c r="BF30" s="386">
        <v>1.302295768</v>
      </c>
      <c r="BG30" s="386">
        <v>1.17598186</v>
      </c>
      <c r="BH30" s="386">
        <v>0.97086411800000005</v>
      </c>
      <c r="BI30" s="386">
        <v>1.0367968350000001</v>
      </c>
      <c r="BJ30" s="386">
        <v>1.8024505209999999</v>
      </c>
      <c r="BK30" s="386">
        <v>1.7810762200000001</v>
      </c>
      <c r="BL30" s="391">
        <v>1.0782624999999999</v>
      </c>
      <c r="BM30" s="391">
        <v>1.796109567</v>
      </c>
      <c r="BN30" s="387">
        <v>1.4209278919999999</v>
      </c>
      <c r="BP30" s="368" t="s">
        <v>103</v>
      </c>
      <c r="BQ30" s="386">
        <v>2.9369462199999998</v>
      </c>
      <c r="BR30" s="386">
        <v>4.5854054360000003</v>
      </c>
      <c r="BS30" s="386">
        <v>5.585549318</v>
      </c>
      <c r="BT30" s="386">
        <v>3.8023352520000002</v>
      </c>
      <c r="BU30" s="386">
        <v>6.318885731</v>
      </c>
      <c r="BV30" s="386">
        <v>2.1965141259999998</v>
      </c>
      <c r="BW30" s="391">
        <v>4.447011228</v>
      </c>
      <c r="BX30" s="391">
        <v>5.0959326369999998</v>
      </c>
      <c r="BY30" s="387">
        <v>4.7567748520000004</v>
      </c>
    </row>
    <row r="31" spans="2:77" s="351" customFormat="1" ht="15.75" customHeight="1" x14ac:dyDescent="0.25">
      <c r="B31" s="364" t="s">
        <v>600</v>
      </c>
      <c r="C31" s="365">
        <v>384.44617317299998</v>
      </c>
      <c r="D31" s="365">
        <v>394.81596131499998</v>
      </c>
      <c r="E31" s="365">
        <v>344.96834018599998</v>
      </c>
      <c r="F31" s="365">
        <v>440.65117899699999</v>
      </c>
      <c r="G31" s="365">
        <v>497.23802085699998</v>
      </c>
      <c r="H31" s="365">
        <v>615.05639310200002</v>
      </c>
      <c r="I31" s="366">
        <v>397.23689683700002</v>
      </c>
      <c r="J31" s="366">
        <v>551.44897699700005</v>
      </c>
      <c r="K31" s="367">
        <v>459.81199615999998</v>
      </c>
      <c r="M31" s="364" t="s">
        <v>600</v>
      </c>
      <c r="N31" s="365">
        <v>382.034804737</v>
      </c>
      <c r="O31" s="365">
        <v>394.115948962</v>
      </c>
      <c r="P31" s="365">
        <v>344.59973263099999</v>
      </c>
      <c r="Q31" s="365">
        <v>438.34219971300001</v>
      </c>
      <c r="R31" s="365">
        <v>496.43726650600001</v>
      </c>
      <c r="S31" s="365">
        <v>615.05106804399998</v>
      </c>
      <c r="T31" s="366">
        <v>395.85318374799999</v>
      </c>
      <c r="U31" s="366">
        <v>551.01421804799998</v>
      </c>
      <c r="V31" s="367">
        <v>458.81334304500001</v>
      </c>
      <c r="W31" s="379"/>
      <c r="X31" s="364" t="s">
        <v>600</v>
      </c>
      <c r="Y31" s="384">
        <v>19.020778712999999</v>
      </c>
      <c r="Z31" s="384">
        <v>22.502021332999998</v>
      </c>
      <c r="AA31" s="384">
        <v>26.11567531</v>
      </c>
      <c r="AB31" s="384">
        <v>23.188409939</v>
      </c>
      <c r="AC31" s="384">
        <v>22.275048576</v>
      </c>
      <c r="AD31" s="384">
        <v>24.410876557999998</v>
      </c>
      <c r="AE31" s="390">
        <v>22.943619648999999</v>
      </c>
      <c r="AF31" s="390">
        <v>23.371147932</v>
      </c>
      <c r="AG31" s="385">
        <v>23.151672198</v>
      </c>
      <c r="AI31" s="364" t="s">
        <v>600</v>
      </c>
      <c r="AJ31" s="384">
        <v>38.206274385999997</v>
      </c>
      <c r="AK31" s="384">
        <v>38.239404276999998</v>
      </c>
      <c r="AL31" s="384">
        <v>47.517367900000004</v>
      </c>
      <c r="AM31" s="384">
        <v>45.931883351000003</v>
      </c>
      <c r="AN31" s="384">
        <v>48.447697169000001</v>
      </c>
      <c r="AO31" s="384">
        <v>47.807685145000001</v>
      </c>
      <c r="AP31" s="390">
        <v>42.689364851999997</v>
      </c>
      <c r="AQ31" s="390">
        <v>48.119245265000004</v>
      </c>
      <c r="AR31" s="385">
        <v>45.331764208999999</v>
      </c>
      <c r="AT31" s="364" t="s">
        <v>600</v>
      </c>
      <c r="AU31" s="384">
        <v>34.345975545999998</v>
      </c>
      <c r="AV31" s="384">
        <v>31.717565795999999</v>
      </c>
      <c r="AW31" s="384">
        <v>20.685224220999999</v>
      </c>
      <c r="AX31" s="384">
        <v>24.138632083000001</v>
      </c>
      <c r="AY31" s="384">
        <v>23.633785168999999</v>
      </c>
      <c r="AZ31" s="384">
        <v>23.893951931</v>
      </c>
      <c r="BA31" s="390">
        <v>27.335120705000001</v>
      </c>
      <c r="BB31" s="390">
        <v>23.767301830000001</v>
      </c>
      <c r="BC31" s="385">
        <v>25.598875782</v>
      </c>
      <c r="BE31" s="364" t="s">
        <v>600</v>
      </c>
      <c r="BF31" s="384">
        <v>1.045735284</v>
      </c>
      <c r="BG31" s="384">
        <v>1.060157534</v>
      </c>
      <c r="BH31" s="384">
        <v>1.2902123510000001</v>
      </c>
      <c r="BI31" s="384">
        <v>1.6933601700000001</v>
      </c>
      <c r="BJ31" s="384">
        <v>1.3061073620000001</v>
      </c>
      <c r="BK31" s="384">
        <v>1.8593957050000001</v>
      </c>
      <c r="BL31" s="390">
        <v>1.3251275199999999</v>
      </c>
      <c r="BM31" s="390">
        <v>1.5900529800000001</v>
      </c>
      <c r="BN31" s="385">
        <v>1.4540509610000001</v>
      </c>
      <c r="BP31" s="364" t="s">
        <v>600</v>
      </c>
      <c r="BQ31" s="384">
        <v>7.381236071</v>
      </c>
      <c r="BR31" s="384">
        <v>6.48085106</v>
      </c>
      <c r="BS31" s="384">
        <v>4.3915202180000001</v>
      </c>
      <c r="BT31" s="384">
        <v>5.0477144579999997</v>
      </c>
      <c r="BU31" s="384">
        <v>4.3373617250000001</v>
      </c>
      <c r="BV31" s="384">
        <v>2.0280906600000002</v>
      </c>
      <c r="BW31" s="390">
        <v>5.7067672739999997</v>
      </c>
      <c r="BX31" s="390">
        <v>3.1522519930000001</v>
      </c>
      <c r="BY31" s="385">
        <v>4.4636368510000004</v>
      </c>
    </row>
    <row r="32" spans="2:77" s="323" customFormat="1" ht="15.75" customHeight="1" x14ac:dyDescent="0.25">
      <c r="B32" s="368" t="s">
        <v>104</v>
      </c>
      <c r="C32" s="369">
        <v>456.98801003599999</v>
      </c>
      <c r="D32" s="369">
        <v>439.651109104</v>
      </c>
      <c r="E32" s="369">
        <v>443.70887765800001</v>
      </c>
      <c r="F32" s="369">
        <v>509.87270650800002</v>
      </c>
      <c r="G32" s="369">
        <v>387.53324678899997</v>
      </c>
      <c r="H32" s="369">
        <v>742.34400712000001</v>
      </c>
      <c r="I32" s="370">
        <v>460.61825673200002</v>
      </c>
      <c r="J32" s="370">
        <v>556.70450044300003</v>
      </c>
      <c r="K32" s="355">
        <v>504.30962341100002</v>
      </c>
      <c r="M32" s="368" t="s">
        <v>104</v>
      </c>
      <c r="N32" s="369">
        <v>454.77068538499998</v>
      </c>
      <c r="O32" s="369">
        <v>437.55848231300001</v>
      </c>
      <c r="P32" s="369">
        <v>442.26072515499999</v>
      </c>
      <c r="Q32" s="369">
        <v>509.289510415</v>
      </c>
      <c r="R32" s="369">
        <v>387.395355446</v>
      </c>
      <c r="S32" s="369">
        <v>742.12060373400004</v>
      </c>
      <c r="T32" s="370">
        <v>459.03387441299998</v>
      </c>
      <c r="U32" s="370">
        <v>556.52583756499996</v>
      </c>
      <c r="V32" s="355">
        <v>503.36443564400003</v>
      </c>
      <c r="W32" s="379"/>
      <c r="X32" s="368" t="s">
        <v>104</v>
      </c>
      <c r="Y32" s="386">
        <v>23.250659962</v>
      </c>
      <c r="Z32" s="386">
        <v>25.575756599999998</v>
      </c>
      <c r="AA32" s="386">
        <v>23.219688492</v>
      </c>
      <c r="AB32" s="386">
        <v>28.071328268999999</v>
      </c>
      <c r="AC32" s="386">
        <v>20.246745873999998</v>
      </c>
      <c r="AD32" s="386">
        <v>26.427101318999998</v>
      </c>
      <c r="AE32" s="391">
        <v>25.206846197000001</v>
      </c>
      <c r="AF32" s="391">
        <v>24.176123005000001</v>
      </c>
      <c r="AG32" s="387">
        <v>24.689472984999998</v>
      </c>
      <c r="AI32" s="368" t="s">
        <v>104</v>
      </c>
      <c r="AJ32" s="386">
        <v>40.990430889000002</v>
      </c>
      <c r="AK32" s="386">
        <v>47.408228651999998</v>
      </c>
      <c r="AL32" s="386">
        <v>48.284935691999998</v>
      </c>
      <c r="AM32" s="386">
        <v>46.985047844999997</v>
      </c>
      <c r="AN32" s="386">
        <v>43.311395701999999</v>
      </c>
      <c r="AO32" s="386">
        <v>32.880408662000001</v>
      </c>
      <c r="AP32" s="391">
        <v>46.357608972000001</v>
      </c>
      <c r="AQ32" s="391">
        <v>36.679530870999997</v>
      </c>
      <c r="AR32" s="387">
        <v>41.499681652</v>
      </c>
      <c r="AT32" s="368" t="s">
        <v>104</v>
      </c>
      <c r="AU32" s="386">
        <v>29.483776925000001</v>
      </c>
      <c r="AV32" s="386">
        <v>22.876767439999998</v>
      </c>
      <c r="AW32" s="386">
        <v>23.873327083</v>
      </c>
      <c r="AX32" s="386">
        <v>18.100250551999999</v>
      </c>
      <c r="AY32" s="386">
        <v>26.812842438000001</v>
      </c>
      <c r="AZ32" s="386">
        <v>31.647635622999999</v>
      </c>
      <c r="BA32" s="391">
        <v>23.072393719000001</v>
      </c>
      <c r="BB32" s="391">
        <v>29.886731301000001</v>
      </c>
      <c r="BC32" s="387">
        <v>26.492861745999999</v>
      </c>
      <c r="BE32" s="368" t="s">
        <v>104</v>
      </c>
      <c r="BF32" s="386">
        <v>1.2136571389999999</v>
      </c>
      <c r="BG32" s="386">
        <v>1.176643755</v>
      </c>
      <c r="BH32" s="386">
        <v>1.281983957</v>
      </c>
      <c r="BI32" s="386">
        <v>1.740599542</v>
      </c>
      <c r="BJ32" s="386">
        <v>2.9382782609999998</v>
      </c>
      <c r="BK32" s="386">
        <v>3.4654247009999999</v>
      </c>
      <c r="BL32" s="391">
        <v>1.3590003669999999</v>
      </c>
      <c r="BM32" s="391">
        <v>3.2734300470000002</v>
      </c>
      <c r="BN32" s="387">
        <v>2.3199515129999999</v>
      </c>
      <c r="BP32" s="368" t="s">
        <v>104</v>
      </c>
      <c r="BQ32" s="386">
        <v>5.0614750849999997</v>
      </c>
      <c r="BR32" s="386">
        <v>2.9626035540000002</v>
      </c>
      <c r="BS32" s="386">
        <v>3.3400647760000002</v>
      </c>
      <c r="BT32" s="386">
        <v>5.1027737919999998</v>
      </c>
      <c r="BU32" s="386">
        <v>6.6907377239999999</v>
      </c>
      <c r="BV32" s="386">
        <v>5.5794296939999999</v>
      </c>
      <c r="BW32" s="391">
        <v>4.0041507459999996</v>
      </c>
      <c r="BX32" s="391">
        <v>5.9841847770000003</v>
      </c>
      <c r="BY32" s="387">
        <v>4.998032104</v>
      </c>
    </row>
    <row r="33" spans="2:77" s="351" customFormat="1" ht="15.75" customHeight="1" x14ac:dyDescent="0.25">
      <c r="B33" s="364" t="s">
        <v>53</v>
      </c>
      <c r="C33" s="365">
        <v>628.496285908</v>
      </c>
      <c r="D33" s="365">
        <v>359.27395153700002</v>
      </c>
      <c r="E33" s="365">
        <v>329.13414089700001</v>
      </c>
      <c r="F33" s="365">
        <v>389.42887908199998</v>
      </c>
      <c r="G33" s="365">
        <v>445.11395573499999</v>
      </c>
      <c r="H33" s="365">
        <v>482.41928445899998</v>
      </c>
      <c r="I33" s="366">
        <v>361.342098959</v>
      </c>
      <c r="J33" s="366">
        <v>464.68821009099997</v>
      </c>
      <c r="K33" s="367">
        <v>411.55364631600003</v>
      </c>
      <c r="M33" s="364" t="s">
        <v>53</v>
      </c>
      <c r="N33" s="365">
        <v>628.496285908</v>
      </c>
      <c r="O33" s="365">
        <v>359.13377978099999</v>
      </c>
      <c r="P33" s="365">
        <v>329.02100805800001</v>
      </c>
      <c r="Q33" s="365">
        <v>389.40162562500001</v>
      </c>
      <c r="R33" s="365">
        <v>444.389718528</v>
      </c>
      <c r="S33" s="365">
        <v>482.38600055400002</v>
      </c>
      <c r="T33" s="366">
        <v>361.24734624500002</v>
      </c>
      <c r="U33" s="366">
        <v>464.32651883</v>
      </c>
      <c r="V33" s="367">
        <v>411.32919934099999</v>
      </c>
      <c r="W33" s="379"/>
      <c r="X33" s="364" t="s">
        <v>53</v>
      </c>
      <c r="Y33" s="384">
        <v>23.903490259000002</v>
      </c>
      <c r="Z33" s="384">
        <v>25.931758676000001</v>
      </c>
      <c r="AA33" s="384">
        <v>20.30518094</v>
      </c>
      <c r="AB33" s="384">
        <v>31.158397204</v>
      </c>
      <c r="AC33" s="384">
        <v>19.963560612999999</v>
      </c>
      <c r="AD33" s="384">
        <v>22.243502741</v>
      </c>
      <c r="AE33" s="390">
        <v>25.853617641</v>
      </c>
      <c r="AF33" s="390">
        <v>21.205502246000002</v>
      </c>
      <c r="AG33" s="385">
        <v>23.303726926</v>
      </c>
      <c r="AI33" s="364" t="s">
        <v>53</v>
      </c>
      <c r="AJ33" s="384">
        <v>41.424231026999998</v>
      </c>
      <c r="AK33" s="384">
        <v>48.182877466999997</v>
      </c>
      <c r="AL33" s="384">
        <v>53.438070611000001</v>
      </c>
      <c r="AM33" s="384">
        <v>41.221189254000002</v>
      </c>
      <c r="AN33" s="384">
        <v>44.899655133000003</v>
      </c>
      <c r="AO33" s="384">
        <v>39.979333165</v>
      </c>
      <c r="AP33" s="390">
        <v>47.392850133000003</v>
      </c>
      <c r="AQ33" s="390">
        <v>42.219432408999999</v>
      </c>
      <c r="AR33" s="385">
        <v>44.554785950999999</v>
      </c>
      <c r="AT33" s="364" t="s">
        <v>53</v>
      </c>
      <c r="AU33" s="384">
        <v>31.417743868999999</v>
      </c>
      <c r="AV33" s="384">
        <v>17.73042951</v>
      </c>
      <c r="AW33" s="384">
        <v>16.826828410000001</v>
      </c>
      <c r="AX33" s="384">
        <v>22.095174746000001</v>
      </c>
      <c r="AY33" s="384">
        <v>29.503511793000001</v>
      </c>
      <c r="AZ33" s="384">
        <v>30.880831312000002</v>
      </c>
      <c r="BA33" s="390">
        <v>19.167115042999999</v>
      </c>
      <c r="BB33" s="390">
        <v>30.253772262999998</v>
      </c>
      <c r="BC33" s="385">
        <v>25.249099224999998</v>
      </c>
      <c r="BE33" s="364" t="s">
        <v>53</v>
      </c>
      <c r="BF33" s="384">
        <v>0.54582139200000002</v>
      </c>
      <c r="BG33" s="384">
        <v>1.295555357</v>
      </c>
      <c r="BH33" s="384">
        <v>0.73343004899999997</v>
      </c>
      <c r="BI33" s="384">
        <v>0.93938335500000003</v>
      </c>
      <c r="BJ33" s="384">
        <v>1.277072145</v>
      </c>
      <c r="BK33" s="384">
        <v>2.2249390509999998</v>
      </c>
      <c r="BL33" s="390">
        <v>0.98734290999999996</v>
      </c>
      <c r="BM33" s="390">
        <v>1.793399011</v>
      </c>
      <c r="BN33" s="385">
        <v>1.4295339469999999</v>
      </c>
      <c r="BP33" s="364" t="s">
        <v>53</v>
      </c>
      <c r="BQ33" s="384">
        <v>2.7087134530000001</v>
      </c>
      <c r="BR33" s="384">
        <v>6.8593789899999997</v>
      </c>
      <c r="BS33" s="384">
        <v>8.6964899899999999</v>
      </c>
      <c r="BT33" s="384">
        <v>4.5858554409999996</v>
      </c>
      <c r="BU33" s="384">
        <v>4.3562003159999998</v>
      </c>
      <c r="BV33" s="384">
        <v>4.6713937310000002</v>
      </c>
      <c r="BW33" s="390">
        <v>6.5990742720000002</v>
      </c>
      <c r="BX33" s="390">
        <v>4.5278940710000004</v>
      </c>
      <c r="BY33" s="385">
        <v>5.4628539509999996</v>
      </c>
    </row>
    <row r="34" spans="2:77" s="323" customFormat="1" ht="15.75" customHeight="1" x14ac:dyDescent="0.25">
      <c r="B34" s="368" t="s">
        <v>75</v>
      </c>
      <c r="C34" s="369">
        <v>570.20994286200005</v>
      </c>
      <c r="D34" s="369">
        <v>391.95448846800002</v>
      </c>
      <c r="E34" s="369">
        <v>389.26904956999999</v>
      </c>
      <c r="F34" s="369">
        <v>432.23750400900002</v>
      </c>
      <c r="G34" s="369">
        <v>438.03159783299998</v>
      </c>
      <c r="H34" s="369">
        <v>467.54948200899997</v>
      </c>
      <c r="I34" s="370">
        <v>427.03728160399999</v>
      </c>
      <c r="J34" s="370">
        <v>460.18015865000001</v>
      </c>
      <c r="K34" s="355">
        <v>451.83602288899999</v>
      </c>
      <c r="M34" s="368" t="s">
        <v>75</v>
      </c>
      <c r="N34" s="369">
        <v>569.20712760799995</v>
      </c>
      <c r="O34" s="369">
        <v>391.75745034699997</v>
      </c>
      <c r="P34" s="369">
        <v>389.26904956999999</v>
      </c>
      <c r="Q34" s="369">
        <v>431.79695534799998</v>
      </c>
      <c r="R34" s="369">
        <v>438.03159783299998</v>
      </c>
      <c r="S34" s="369">
        <v>467.54948200899997</v>
      </c>
      <c r="T34" s="370">
        <v>426.68735686299999</v>
      </c>
      <c r="U34" s="370">
        <v>460.18015865000001</v>
      </c>
      <c r="V34" s="355">
        <v>451.74792493799998</v>
      </c>
      <c r="W34" s="379"/>
      <c r="X34" s="368" t="s">
        <v>75</v>
      </c>
      <c r="Y34" s="386">
        <v>22.022403141000002</v>
      </c>
      <c r="Z34" s="386">
        <v>36.233808189000001</v>
      </c>
      <c r="AA34" s="386">
        <v>43.983937105999999</v>
      </c>
      <c r="AB34" s="386">
        <v>39.681541780000003</v>
      </c>
      <c r="AC34" s="386">
        <v>27.600497860000001</v>
      </c>
      <c r="AD34" s="386">
        <v>16.758494510999999</v>
      </c>
      <c r="AE34" s="391">
        <v>37.575170505000003</v>
      </c>
      <c r="AF34" s="391">
        <v>19.334990534999999</v>
      </c>
      <c r="AG34" s="387">
        <v>23.675145281999999</v>
      </c>
      <c r="AI34" s="368" t="s">
        <v>75</v>
      </c>
      <c r="AJ34" s="386">
        <v>36.789875488</v>
      </c>
      <c r="AK34" s="386">
        <v>36.111808496000002</v>
      </c>
      <c r="AL34" s="386">
        <v>34.254008448999997</v>
      </c>
      <c r="AM34" s="386">
        <v>33.189558939999998</v>
      </c>
      <c r="AN34" s="386">
        <v>30.294225278999999</v>
      </c>
      <c r="AO34" s="386">
        <v>41.663027239000002</v>
      </c>
      <c r="AP34" s="391">
        <v>34.432807951999997</v>
      </c>
      <c r="AQ34" s="391">
        <v>38.961342678999998</v>
      </c>
      <c r="AR34" s="387">
        <v>37.883801693999999</v>
      </c>
      <c r="AT34" s="368" t="s">
        <v>75</v>
      </c>
      <c r="AU34" s="386">
        <v>31.093854528000001</v>
      </c>
      <c r="AV34" s="386">
        <v>22.452618144999999</v>
      </c>
      <c r="AW34" s="386">
        <v>18.278146468999999</v>
      </c>
      <c r="AX34" s="386">
        <v>23.561142793999998</v>
      </c>
      <c r="AY34" s="386">
        <v>31.377197749</v>
      </c>
      <c r="AZ34" s="386">
        <v>34.774484733000001</v>
      </c>
      <c r="BA34" s="391">
        <v>23.305355410000001</v>
      </c>
      <c r="BB34" s="391">
        <v>33.967152718000001</v>
      </c>
      <c r="BC34" s="387">
        <v>31.430234208000002</v>
      </c>
      <c r="BE34" s="368" t="s">
        <v>75</v>
      </c>
      <c r="BF34" s="386">
        <v>1.1023287580000001</v>
      </c>
      <c r="BG34" s="386">
        <v>0.76956918900000004</v>
      </c>
      <c r="BH34" s="386">
        <v>0.85851959600000005</v>
      </c>
      <c r="BI34" s="386">
        <v>1.0762747180000001</v>
      </c>
      <c r="BJ34" s="386">
        <v>2.0512001030000002</v>
      </c>
      <c r="BK34" s="386">
        <v>4.1027044909999999</v>
      </c>
      <c r="BL34" s="391">
        <v>0.97579311400000002</v>
      </c>
      <c r="BM34" s="391">
        <v>3.6151845439999999</v>
      </c>
      <c r="BN34" s="387">
        <v>2.9871552559999999</v>
      </c>
      <c r="BP34" s="368" t="s">
        <v>75</v>
      </c>
      <c r="BQ34" s="386">
        <v>8.9915380850000002</v>
      </c>
      <c r="BR34" s="386">
        <v>4.4321959809999996</v>
      </c>
      <c r="BS34" s="386">
        <v>2.62538838</v>
      </c>
      <c r="BT34" s="386">
        <v>2.491481769</v>
      </c>
      <c r="BU34" s="386">
        <v>8.6768790090000003</v>
      </c>
      <c r="BV34" s="386">
        <v>2.7012890270000001</v>
      </c>
      <c r="BW34" s="391">
        <v>3.7108730190000001</v>
      </c>
      <c r="BX34" s="391">
        <v>4.1213295240000001</v>
      </c>
      <c r="BY34" s="387">
        <v>4.0236635610000002</v>
      </c>
    </row>
    <row r="35" spans="2:77" s="351" customFormat="1" ht="15.75" customHeight="1" x14ac:dyDescent="0.25">
      <c r="B35" s="364" t="s">
        <v>105</v>
      </c>
      <c r="C35" s="365" t="s">
        <v>84</v>
      </c>
      <c r="D35" s="365">
        <v>304.06656219000001</v>
      </c>
      <c r="E35" s="365">
        <v>270.56013724100001</v>
      </c>
      <c r="F35" s="365">
        <v>339.01535476599997</v>
      </c>
      <c r="G35" s="365">
        <v>333.27432817499999</v>
      </c>
      <c r="H35" s="365">
        <v>212.72648295299999</v>
      </c>
      <c r="I35" s="366">
        <v>306.88611851399997</v>
      </c>
      <c r="J35" s="366">
        <v>236.121285417</v>
      </c>
      <c r="K35" s="367">
        <v>243.422527309</v>
      </c>
      <c r="M35" s="364" t="s">
        <v>105</v>
      </c>
      <c r="N35" s="365" t="s">
        <v>84</v>
      </c>
      <c r="O35" s="365">
        <v>304.06656219000001</v>
      </c>
      <c r="P35" s="365">
        <v>270.56013724100001</v>
      </c>
      <c r="Q35" s="365">
        <v>339.01535476599997</v>
      </c>
      <c r="R35" s="365">
        <v>333.27432817499999</v>
      </c>
      <c r="S35" s="365">
        <v>212.72648295299999</v>
      </c>
      <c r="T35" s="366">
        <v>306.88611851399997</v>
      </c>
      <c r="U35" s="366">
        <v>236.121285417</v>
      </c>
      <c r="V35" s="367">
        <v>243.422527309</v>
      </c>
      <c r="W35" s="379"/>
      <c r="X35" s="364" t="s">
        <v>105</v>
      </c>
      <c r="Y35" s="384" t="s">
        <v>84</v>
      </c>
      <c r="Z35" s="384">
        <v>27.149696980000002</v>
      </c>
      <c r="AA35" s="384">
        <v>17.915325143</v>
      </c>
      <c r="AB35" s="384">
        <v>32.429945254000003</v>
      </c>
      <c r="AC35" s="384">
        <v>34.543187903000003</v>
      </c>
      <c r="AD35" s="384">
        <v>41.498612170000001</v>
      </c>
      <c r="AE35" s="390">
        <v>26.864128987000001</v>
      </c>
      <c r="AF35" s="390">
        <v>39.593369586999998</v>
      </c>
      <c r="AG35" s="385">
        <v>37.937606399000003</v>
      </c>
      <c r="AI35" s="364" t="s">
        <v>105</v>
      </c>
      <c r="AJ35" s="384" t="s">
        <v>84</v>
      </c>
      <c r="AK35" s="384">
        <v>31.243000781999999</v>
      </c>
      <c r="AL35" s="384">
        <v>22.035294986</v>
      </c>
      <c r="AM35" s="384">
        <v>29.019600808</v>
      </c>
      <c r="AN35" s="384">
        <v>32.489800391000003</v>
      </c>
      <c r="AO35" s="384">
        <v>31.939227345999999</v>
      </c>
      <c r="AP35" s="390">
        <v>27.938121621000001</v>
      </c>
      <c r="AQ35" s="390">
        <v>32.090041325000001</v>
      </c>
      <c r="AR35" s="385">
        <v>31.549978016000001</v>
      </c>
      <c r="AT35" s="364" t="s">
        <v>105</v>
      </c>
      <c r="AU35" s="384" t="s">
        <v>84</v>
      </c>
      <c r="AV35" s="384">
        <v>38.111380111000003</v>
      </c>
      <c r="AW35" s="384">
        <v>55.682210255000001</v>
      </c>
      <c r="AX35" s="384">
        <v>33.773266261000003</v>
      </c>
      <c r="AY35" s="384">
        <v>24.815571666</v>
      </c>
      <c r="AZ35" s="384">
        <v>20.847770971999999</v>
      </c>
      <c r="BA35" s="390">
        <v>40.957217800999999</v>
      </c>
      <c r="BB35" s="390">
        <v>21.934638222</v>
      </c>
      <c r="BC35" s="385">
        <v>24.409011045</v>
      </c>
      <c r="BE35" s="364" t="s">
        <v>105</v>
      </c>
      <c r="BF35" s="384" t="s">
        <v>84</v>
      </c>
      <c r="BG35" s="384">
        <v>0.85367089900000004</v>
      </c>
      <c r="BH35" s="384">
        <v>0.87942652099999996</v>
      </c>
      <c r="BI35" s="384">
        <v>2.0286346050000001</v>
      </c>
      <c r="BJ35" s="384">
        <v>3.332835862</v>
      </c>
      <c r="BK35" s="384">
        <v>1.8834247369999999</v>
      </c>
      <c r="BL35" s="390">
        <v>1.3342798520000001</v>
      </c>
      <c r="BM35" s="390">
        <v>2.2804500929999998</v>
      </c>
      <c r="BN35" s="385">
        <v>2.1573764629999999</v>
      </c>
      <c r="BP35" s="364" t="s">
        <v>105</v>
      </c>
      <c r="BQ35" s="384" t="s">
        <v>84</v>
      </c>
      <c r="BR35" s="384">
        <v>2.6422512280000001</v>
      </c>
      <c r="BS35" s="384">
        <v>3.487743096</v>
      </c>
      <c r="BT35" s="384">
        <v>2.748553072</v>
      </c>
      <c r="BU35" s="384">
        <v>4.8186041780000002</v>
      </c>
      <c r="BV35" s="384">
        <v>3.830964775</v>
      </c>
      <c r="BW35" s="390">
        <v>2.906251739</v>
      </c>
      <c r="BX35" s="390">
        <v>4.1015007729999997</v>
      </c>
      <c r="BY35" s="385">
        <v>3.9460280769999998</v>
      </c>
    </row>
    <row r="36" spans="2:77" s="325" customFormat="1" ht="15.75" customHeight="1" x14ac:dyDescent="0.25">
      <c r="B36" s="761" t="s">
        <v>659</v>
      </c>
      <c r="C36" s="762">
        <v>387.41765159900001</v>
      </c>
      <c r="D36" s="763" t="s">
        <v>84</v>
      </c>
      <c r="E36" s="763">
        <v>296.62449944100001</v>
      </c>
      <c r="F36" s="763">
        <v>287.50479141900001</v>
      </c>
      <c r="G36" s="763">
        <v>504.61049341799998</v>
      </c>
      <c r="H36" s="763" t="s">
        <v>84</v>
      </c>
      <c r="I36" s="764">
        <v>290.879257413</v>
      </c>
      <c r="J36" s="764">
        <v>504.61049341799998</v>
      </c>
      <c r="K36" s="765">
        <v>427.46064512499999</v>
      </c>
      <c r="M36" s="761" t="s">
        <v>659</v>
      </c>
      <c r="N36" s="762">
        <v>387.41765159900001</v>
      </c>
      <c r="O36" s="763" t="s">
        <v>84</v>
      </c>
      <c r="P36" s="763">
        <v>296.62449944100001</v>
      </c>
      <c r="Q36" s="763">
        <v>287.50479141900001</v>
      </c>
      <c r="R36" s="763">
        <v>504.61049341799998</v>
      </c>
      <c r="S36" s="763" t="s">
        <v>84</v>
      </c>
      <c r="T36" s="764">
        <v>290.879257413</v>
      </c>
      <c r="U36" s="764">
        <v>504.61049341799998</v>
      </c>
      <c r="V36" s="765">
        <v>427.46064512499999</v>
      </c>
      <c r="W36" s="770"/>
      <c r="X36" s="761" t="s">
        <v>659</v>
      </c>
      <c r="Y36" s="771">
        <v>32.763853988000001</v>
      </c>
      <c r="Z36" s="763" t="s">
        <v>84</v>
      </c>
      <c r="AA36" s="772">
        <v>26.578182062</v>
      </c>
      <c r="AB36" s="772">
        <v>43.996258191999999</v>
      </c>
      <c r="AC36" s="772">
        <v>52.450115574999998</v>
      </c>
      <c r="AD36" s="763" t="s">
        <v>84</v>
      </c>
      <c r="AE36" s="773">
        <v>41.570190427999997</v>
      </c>
      <c r="AF36" s="773">
        <v>52.450115574999998</v>
      </c>
      <c r="AG36" s="774">
        <v>49.777665489</v>
      </c>
      <c r="AI36" s="761" t="s">
        <v>659</v>
      </c>
      <c r="AJ36" s="771">
        <v>46.865398945000003</v>
      </c>
      <c r="AK36" s="763" t="s">
        <v>84</v>
      </c>
      <c r="AL36" s="772">
        <v>30.600963723</v>
      </c>
      <c r="AM36" s="772">
        <v>28.570697791000001</v>
      </c>
      <c r="AN36" s="772">
        <v>23.19983809</v>
      </c>
      <c r="AO36" s="763" t="s">
        <v>84</v>
      </c>
      <c r="AP36" s="773">
        <v>29.375644285</v>
      </c>
      <c r="AQ36" s="773">
        <v>23.19983809</v>
      </c>
      <c r="AR36" s="774">
        <v>24.716809353999999</v>
      </c>
      <c r="AT36" s="761" t="s">
        <v>659</v>
      </c>
      <c r="AU36" s="771">
        <v>11.259661227</v>
      </c>
      <c r="AV36" s="763" t="s">
        <v>84</v>
      </c>
      <c r="AW36" s="772">
        <v>40.151196120000002</v>
      </c>
      <c r="AX36" s="772">
        <v>20.384691939</v>
      </c>
      <c r="AY36" s="772">
        <v>20.967997435000001</v>
      </c>
      <c r="AZ36" s="763" t="s">
        <v>84</v>
      </c>
      <c r="BA36" s="773">
        <v>22.465480184</v>
      </c>
      <c r="BB36" s="773">
        <v>20.967997435000001</v>
      </c>
      <c r="BC36" s="774">
        <v>21.335826058999999</v>
      </c>
      <c r="BE36" s="761" t="s">
        <v>659</v>
      </c>
      <c r="BF36" s="771">
        <v>0.93140467800000004</v>
      </c>
      <c r="BG36" s="763" t="s">
        <v>84</v>
      </c>
      <c r="BH36" s="772">
        <v>0.17794769699999999</v>
      </c>
      <c r="BI36" s="772">
        <v>0.38949905000000001</v>
      </c>
      <c r="BJ36" s="772">
        <v>1.082269543</v>
      </c>
      <c r="BK36" s="763" t="s">
        <v>84</v>
      </c>
      <c r="BL36" s="773">
        <v>0.38088623399999999</v>
      </c>
      <c r="BM36" s="773">
        <v>1.082269543</v>
      </c>
      <c r="BN36" s="774">
        <v>0.90998785400000004</v>
      </c>
      <c r="BP36" s="761" t="s">
        <v>659</v>
      </c>
      <c r="BQ36" s="771">
        <v>8.1796811619999996</v>
      </c>
      <c r="BR36" s="763" t="s">
        <v>84</v>
      </c>
      <c r="BS36" s="772">
        <v>2.4917103969999999</v>
      </c>
      <c r="BT36" s="772">
        <v>6.6588530280000002</v>
      </c>
      <c r="BU36" s="772">
        <v>2.2997793569999998</v>
      </c>
      <c r="BV36" s="763" t="s">
        <v>84</v>
      </c>
      <c r="BW36" s="773">
        <v>6.2077988690000003</v>
      </c>
      <c r="BX36" s="773">
        <v>2.2997793569999998</v>
      </c>
      <c r="BY36" s="774">
        <v>3.259711244</v>
      </c>
    </row>
    <row r="37" spans="2:77" s="323" customFormat="1" ht="15.75" customHeight="1" x14ac:dyDescent="0.25">
      <c r="B37" s="790" t="s">
        <v>671</v>
      </c>
      <c r="C37" s="365">
        <v>512.682319807</v>
      </c>
      <c r="D37" s="365" t="s">
        <v>84</v>
      </c>
      <c r="E37" s="365" t="s">
        <v>84</v>
      </c>
      <c r="F37" s="365">
        <v>398.97940714399999</v>
      </c>
      <c r="G37" s="365">
        <v>237.73987908699999</v>
      </c>
      <c r="H37" s="365" t="s">
        <v>84</v>
      </c>
      <c r="I37" s="366">
        <v>403.22110297799998</v>
      </c>
      <c r="J37" s="366">
        <v>237.73987908699999</v>
      </c>
      <c r="K37" s="367">
        <v>360.51324604199999</v>
      </c>
      <c r="M37" s="790" t="s">
        <v>671</v>
      </c>
      <c r="N37" s="365">
        <v>512.682319807</v>
      </c>
      <c r="O37" s="365" t="s">
        <v>84</v>
      </c>
      <c r="P37" s="365" t="s">
        <v>84</v>
      </c>
      <c r="Q37" s="365">
        <v>398.97940714399999</v>
      </c>
      <c r="R37" s="365">
        <v>237.73987908699999</v>
      </c>
      <c r="S37" s="365" t="s">
        <v>84</v>
      </c>
      <c r="T37" s="366">
        <v>403.22110297799998</v>
      </c>
      <c r="U37" s="366">
        <v>237.73987908699999</v>
      </c>
      <c r="V37" s="367">
        <v>360.51324604199999</v>
      </c>
      <c r="W37" s="379"/>
      <c r="X37" s="790" t="s">
        <v>671</v>
      </c>
      <c r="Y37" s="384">
        <v>28.185529811999999</v>
      </c>
      <c r="Z37" s="365" t="s">
        <v>84</v>
      </c>
      <c r="AA37" s="384" t="s">
        <v>84</v>
      </c>
      <c r="AB37" s="384">
        <v>52.914699493999997</v>
      </c>
      <c r="AC37" s="384">
        <v>31.412989045</v>
      </c>
      <c r="AD37" s="365" t="s">
        <v>84</v>
      </c>
      <c r="AE37" s="390">
        <v>51.741741243</v>
      </c>
      <c r="AF37" s="390">
        <v>31.412989045</v>
      </c>
      <c r="AG37" s="385">
        <v>48.281944479000003</v>
      </c>
      <c r="AI37" s="790" t="s">
        <v>671</v>
      </c>
      <c r="AJ37" s="384">
        <v>47.899884026999999</v>
      </c>
      <c r="AK37" s="365" t="s">
        <v>84</v>
      </c>
      <c r="AL37" s="384" t="s">
        <v>84</v>
      </c>
      <c r="AM37" s="384">
        <v>27.300586891999998</v>
      </c>
      <c r="AN37" s="384">
        <v>42.303883741</v>
      </c>
      <c r="AO37" s="365" t="s">
        <v>84</v>
      </c>
      <c r="AP37" s="390">
        <v>28.277656314000001</v>
      </c>
      <c r="AQ37" s="390">
        <v>42.303883741</v>
      </c>
      <c r="AR37" s="385">
        <v>30.664811994000001</v>
      </c>
      <c r="AT37" s="790" t="s">
        <v>671</v>
      </c>
      <c r="AU37" s="384">
        <v>14.299184059</v>
      </c>
      <c r="AV37" s="365" t="s">
        <v>84</v>
      </c>
      <c r="AW37" s="384" t="s">
        <v>84</v>
      </c>
      <c r="AX37" s="384">
        <v>14.06672468</v>
      </c>
      <c r="AY37" s="384">
        <v>17.741334772999998</v>
      </c>
      <c r="AZ37" s="365" t="s">
        <v>84</v>
      </c>
      <c r="BA37" s="390">
        <v>14.077750734</v>
      </c>
      <c r="BB37" s="390">
        <v>17.741334772999998</v>
      </c>
      <c r="BC37" s="385">
        <v>14.701264468</v>
      </c>
      <c r="BE37" s="790" t="s">
        <v>671</v>
      </c>
      <c r="BF37" s="384">
        <v>0.919359488</v>
      </c>
      <c r="BG37" s="365" t="s">
        <v>84</v>
      </c>
      <c r="BH37" s="384" t="s">
        <v>84</v>
      </c>
      <c r="BI37" s="384">
        <v>0.53334415999999996</v>
      </c>
      <c r="BJ37" s="384">
        <v>4.1934893989999997</v>
      </c>
      <c r="BK37" s="365" t="s">
        <v>84</v>
      </c>
      <c r="BL37" s="390">
        <v>0.55165370599999997</v>
      </c>
      <c r="BM37" s="390">
        <v>4.1934893989999997</v>
      </c>
      <c r="BN37" s="385">
        <v>1.1714660400000001</v>
      </c>
      <c r="BP37" s="790" t="s">
        <v>671</v>
      </c>
      <c r="BQ37" s="384">
        <v>8.6960426139999996</v>
      </c>
      <c r="BR37" s="365" t="s">
        <v>84</v>
      </c>
      <c r="BS37" s="384" t="s">
        <v>84</v>
      </c>
      <c r="BT37" s="384">
        <v>5.1846447729999996</v>
      </c>
      <c r="BU37" s="384">
        <v>4.3483030429999996</v>
      </c>
      <c r="BV37" s="365" t="s">
        <v>84</v>
      </c>
      <c r="BW37" s="390">
        <v>5.3511980030000004</v>
      </c>
      <c r="BX37" s="390">
        <v>4.3483030429999996</v>
      </c>
      <c r="BY37" s="385">
        <v>5.1805130190000002</v>
      </c>
    </row>
    <row r="38" spans="2:77" s="323" customFormat="1" ht="15.75" customHeight="1" x14ac:dyDescent="0.25">
      <c r="B38" s="791" t="s">
        <v>672</v>
      </c>
      <c r="C38" s="369" t="s">
        <v>84</v>
      </c>
      <c r="D38" s="369" t="s">
        <v>84</v>
      </c>
      <c r="E38" s="369" t="s">
        <v>84</v>
      </c>
      <c r="F38" s="369">
        <v>439.68685567400001</v>
      </c>
      <c r="G38" s="369">
        <v>524.35062632799998</v>
      </c>
      <c r="H38" s="369" t="s">
        <v>84</v>
      </c>
      <c r="I38" s="370">
        <v>439.68685567400001</v>
      </c>
      <c r="J38" s="370">
        <v>524.35062632799998</v>
      </c>
      <c r="K38" s="355">
        <v>501.70744633300001</v>
      </c>
      <c r="M38" s="791" t="s">
        <v>672</v>
      </c>
      <c r="N38" s="369" t="s">
        <v>84</v>
      </c>
      <c r="O38" s="369" t="s">
        <v>84</v>
      </c>
      <c r="P38" s="369" t="s">
        <v>84</v>
      </c>
      <c r="Q38" s="369">
        <v>439.68685567400001</v>
      </c>
      <c r="R38" s="369">
        <v>524.35062632799998</v>
      </c>
      <c r="S38" s="369" t="s">
        <v>84</v>
      </c>
      <c r="T38" s="370">
        <v>439.68685567400001</v>
      </c>
      <c r="U38" s="370">
        <v>524.35062632799998</v>
      </c>
      <c r="V38" s="355">
        <v>501.70744633300001</v>
      </c>
      <c r="W38" s="379"/>
      <c r="X38" s="791" t="s">
        <v>672</v>
      </c>
      <c r="Y38" s="386" t="s">
        <v>84</v>
      </c>
      <c r="Z38" s="369" t="s">
        <v>84</v>
      </c>
      <c r="AA38" s="386" t="s">
        <v>84</v>
      </c>
      <c r="AB38" s="386">
        <v>36.093871894999999</v>
      </c>
      <c r="AC38" s="386">
        <v>42.141951353000003</v>
      </c>
      <c r="AD38" s="369" t="s">
        <v>84</v>
      </c>
      <c r="AE38" s="391">
        <v>36.093871894999999</v>
      </c>
      <c r="AF38" s="391">
        <v>42.141951353000003</v>
      </c>
      <c r="AG38" s="387">
        <v>40.724362673999998</v>
      </c>
      <c r="AI38" s="791" t="s">
        <v>672</v>
      </c>
      <c r="AJ38" s="386" t="s">
        <v>84</v>
      </c>
      <c r="AK38" s="369" t="s">
        <v>84</v>
      </c>
      <c r="AL38" s="386" t="s">
        <v>84</v>
      </c>
      <c r="AM38" s="386">
        <v>32.138129573000001</v>
      </c>
      <c r="AN38" s="386">
        <v>27.569153885999999</v>
      </c>
      <c r="AO38" s="369" t="s">
        <v>84</v>
      </c>
      <c r="AP38" s="391">
        <v>32.138129573000001</v>
      </c>
      <c r="AQ38" s="391">
        <v>27.569153885999999</v>
      </c>
      <c r="AR38" s="387">
        <v>28.640060485999999</v>
      </c>
      <c r="AT38" s="791" t="s">
        <v>672</v>
      </c>
      <c r="AU38" s="386" t="s">
        <v>84</v>
      </c>
      <c r="AV38" s="369" t="s">
        <v>84</v>
      </c>
      <c r="AW38" s="386" t="s">
        <v>84</v>
      </c>
      <c r="AX38" s="386">
        <v>27.42330213</v>
      </c>
      <c r="AY38" s="386">
        <v>27.091366723</v>
      </c>
      <c r="AZ38" s="369" t="s">
        <v>84</v>
      </c>
      <c r="BA38" s="391">
        <v>27.42330213</v>
      </c>
      <c r="BB38" s="391">
        <v>27.091366723</v>
      </c>
      <c r="BC38" s="387">
        <v>27.169167929</v>
      </c>
      <c r="BE38" s="791" t="s">
        <v>672</v>
      </c>
      <c r="BF38" s="386" t="s">
        <v>84</v>
      </c>
      <c r="BG38" s="369" t="s">
        <v>84</v>
      </c>
      <c r="BH38" s="386" t="s">
        <v>84</v>
      </c>
      <c r="BI38" s="386">
        <v>0.275304787</v>
      </c>
      <c r="BJ38" s="386">
        <v>0.90842629900000005</v>
      </c>
      <c r="BK38" s="369" t="s">
        <v>84</v>
      </c>
      <c r="BL38" s="391">
        <v>0.275304787</v>
      </c>
      <c r="BM38" s="391">
        <v>0.90842629900000005</v>
      </c>
      <c r="BN38" s="387">
        <v>0.76003111099999998</v>
      </c>
      <c r="BP38" s="791" t="s">
        <v>672</v>
      </c>
      <c r="BQ38" s="386" t="s">
        <v>84</v>
      </c>
      <c r="BR38" s="369" t="s">
        <v>84</v>
      </c>
      <c r="BS38" s="386" t="s">
        <v>84</v>
      </c>
      <c r="BT38" s="386">
        <v>4.0693916149999998</v>
      </c>
      <c r="BU38" s="386">
        <v>2.2891017389999999</v>
      </c>
      <c r="BV38" s="369" t="s">
        <v>84</v>
      </c>
      <c r="BW38" s="391">
        <v>4.0693916149999998</v>
      </c>
      <c r="BX38" s="391">
        <v>2.2891017389999999</v>
      </c>
      <c r="BY38" s="387">
        <v>2.7063777999999998</v>
      </c>
    </row>
    <row r="39" spans="2:77" s="323" customFormat="1" ht="15.75" customHeight="1" x14ac:dyDescent="0.25">
      <c r="B39" s="790" t="s">
        <v>673</v>
      </c>
      <c r="C39" s="365">
        <v>203.35736999700001</v>
      </c>
      <c r="D39" s="365" t="s">
        <v>84</v>
      </c>
      <c r="E39" s="365">
        <v>335.06383771600002</v>
      </c>
      <c r="F39" s="365">
        <v>126.734764392</v>
      </c>
      <c r="G39" s="365">
        <v>418.65963500100003</v>
      </c>
      <c r="H39" s="365" t="s">
        <v>84</v>
      </c>
      <c r="I39" s="366">
        <v>177.37298956800001</v>
      </c>
      <c r="J39" s="366">
        <v>418.65963500100003</v>
      </c>
      <c r="K39" s="367">
        <v>304.100607072</v>
      </c>
      <c r="M39" s="790" t="s">
        <v>673</v>
      </c>
      <c r="N39" s="365">
        <v>203.35736999700001</v>
      </c>
      <c r="O39" s="365" t="s">
        <v>84</v>
      </c>
      <c r="P39" s="365">
        <v>335.06383771600002</v>
      </c>
      <c r="Q39" s="365">
        <v>126.734764392</v>
      </c>
      <c r="R39" s="365">
        <v>418.65963500100003</v>
      </c>
      <c r="S39" s="365" t="s">
        <v>84</v>
      </c>
      <c r="T39" s="366">
        <v>177.37298956800001</v>
      </c>
      <c r="U39" s="366">
        <v>418.65963500100003</v>
      </c>
      <c r="V39" s="367">
        <v>304.100607072</v>
      </c>
      <c r="W39" s="379"/>
      <c r="X39" s="790" t="s">
        <v>673</v>
      </c>
      <c r="Y39" s="384">
        <v>49.723877668999997</v>
      </c>
      <c r="Z39" s="365" t="s">
        <v>84</v>
      </c>
      <c r="AA39" s="384">
        <v>46.726645410000003</v>
      </c>
      <c r="AB39" s="384">
        <v>45.342465648000001</v>
      </c>
      <c r="AC39" s="384">
        <v>71.936694033999999</v>
      </c>
      <c r="AD39" s="365" t="s">
        <v>84</v>
      </c>
      <c r="AE39" s="390">
        <v>46.199240238000002</v>
      </c>
      <c r="AF39" s="390">
        <v>71.936694033999999</v>
      </c>
      <c r="AG39" s="385">
        <v>64.809282866999993</v>
      </c>
      <c r="AI39" s="790" t="s">
        <v>673</v>
      </c>
      <c r="AJ39" s="384">
        <v>43.033234421000003</v>
      </c>
      <c r="AK39" s="365" t="s">
        <v>84</v>
      </c>
      <c r="AL39" s="384">
        <v>35.140723471000001</v>
      </c>
      <c r="AM39" s="384">
        <v>40.238213381999998</v>
      </c>
      <c r="AN39" s="384">
        <v>14.635363599</v>
      </c>
      <c r="AO39" s="365" t="s">
        <v>84</v>
      </c>
      <c r="AP39" s="390">
        <v>38.265042772000001</v>
      </c>
      <c r="AQ39" s="390">
        <v>14.635363599</v>
      </c>
      <c r="AR39" s="385">
        <v>21.179073809999998</v>
      </c>
      <c r="AT39" s="790" t="s">
        <v>673</v>
      </c>
      <c r="AU39" s="384" t="s">
        <v>84</v>
      </c>
      <c r="AV39" s="365" t="s">
        <v>84</v>
      </c>
      <c r="AW39" s="384">
        <v>15.544718761</v>
      </c>
      <c r="AX39" s="384">
        <v>4.6081922820000001</v>
      </c>
      <c r="AY39" s="384">
        <v>8.6224934270000002</v>
      </c>
      <c r="AZ39" s="365" t="s">
        <v>84</v>
      </c>
      <c r="BA39" s="390">
        <v>8.9282743720000006</v>
      </c>
      <c r="BB39" s="390">
        <v>8.6224934270000002</v>
      </c>
      <c r="BC39" s="385">
        <v>8.7071726080000005</v>
      </c>
      <c r="BE39" s="790" t="s">
        <v>673</v>
      </c>
      <c r="BF39" s="384">
        <v>0.97602508799999999</v>
      </c>
      <c r="BG39" s="365" t="s">
        <v>84</v>
      </c>
      <c r="BH39" s="384">
        <v>0.16021101099999999</v>
      </c>
      <c r="BI39" s="384">
        <v>8.7344335999999995E-2</v>
      </c>
      <c r="BJ39" s="384">
        <v>2.3245008000000001E-2</v>
      </c>
      <c r="BK39" s="365" t="s">
        <v>84</v>
      </c>
      <c r="BL39" s="390">
        <v>0.173536149</v>
      </c>
      <c r="BM39" s="390">
        <v>2.3245008000000001E-2</v>
      </c>
      <c r="BN39" s="385">
        <v>6.4864772000000001E-2</v>
      </c>
      <c r="BP39" s="790" t="s">
        <v>673</v>
      </c>
      <c r="BQ39" s="384">
        <v>6.2668628220000002</v>
      </c>
      <c r="BR39" s="365" t="s">
        <v>84</v>
      </c>
      <c r="BS39" s="384">
        <v>2.4277013470000002</v>
      </c>
      <c r="BT39" s="384">
        <v>9.7237843510000008</v>
      </c>
      <c r="BU39" s="384">
        <v>4.7822039319999998</v>
      </c>
      <c r="BV39" s="365" t="s">
        <v>84</v>
      </c>
      <c r="BW39" s="390">
        <v>6.433906468</v>
      </c>
      <c r="BX39" s="390">
        <v>4.7822039319999998</v>
      </c>
      <c r="BY39" s="385">
        <v>5.2396059419999998</v>
      </c>
    </row>
    <row r="40" spans="2:77" s="323" customFormat="1" ht="15.75" customHeight="1" x14ac:dyDescent="0.25">
      <c r="B40" s="791" t="s">
        <v>674</v>
      </c>
      <c r="C40" s="369" t="s">
        <v>84</v>
      </c>
      <c r="D40" s="369" t="s">
        <v>84</v>
      </c>
      <c r="E40" s="369" t="s">
        <v>84</v>
      </c>
      <c r="F40" s="369" t="s">
        <v>84</v>
      </c>
      <c r="G40" s="369">
        <v>544.04613864299995</v>
      </c>
      <c r="H40" s="369" t="s">
        <v>84</v>
      </c>
      <c r="I40" s="370" t="s">
        <v>84</v>
      </c>
      <c r="J40" s="370">
        <v>544.04613864299995</v>
      </c>
      <c r="K40" s="355">
        <v>544.04613864299995</v>
      </c>
      <c r="M40" s="791" t="s">
        <v>674</v>
      </c>
      <c r="N40" s="369" t="s">
        <v>84</v>
      </c>
      <c r="O40" s="369" t="s">
        <v>84</v>
      </c>
      <c r="P40" s="369" t="s">
        <v>84</v>
      </c>
      <c r="Q40" s="369" t="s">
        <v>84</v>
      </c>
      <c r="R40" s="369">
        <v>544.04613864299995</v>
      </c>
      <c r="S40" s="369" t="s">
        <v>84</v>
      </c>
      <c r="T40" s="370" t="s">
        <v>84</v>
      </c>
      <c r="U40" s="370">
        <v>544.04613864299995</v>
      </c>
      <c r="V40" s="355">
        <v>544.04613864299995</v>
      </c>
      <c r="W40" s="379"/>
      <c r="X40" s="791" t="s">
        <v>674</v>
      </c>
      <c r="Y40" s="386" t="s">
        <v>84</v>
      </c>
      <c r="Z40" s="369" t="s">
        <v>84</v>
      </c>
      <c r="AA40" s="386" t="s">
        <v>84</v>
      </c>
      <c r="AB40" s="386" t="s">
        <v>84</v>
      </c>
      <c r="AC40" s="386">
        <v>54.030551045999999</v>
      </c>
      <c r="AD40" s="369" t="s">
        <v>84</v>
      </c>
      <c r="AE40" s="391" t="s">
        <v>84</v>
      </c>
      <c r="AF40" s="391">
        <v>54.030551045999999</v>
      </c>
      <c r="AG40" s="387">
        <v>54.030551045999999</v>
      </c>
      <c r="AI40" s="791" t="s">
        <v>674</v>
      </c>
      <c r="AJ40" s="386" t="s">
        <v>84</v>
      </c>
      <c r="AK40" s="369" t="s">
        <v>84</v>
      </c>
      <c r="AL40" s="386" t="s">
        <v>84</v>
      </c>
      <c r="AM40" s="386" t="s">
        <v>84</v>
      </c>
      <c r="AN40" s="386">
        <v>22.055620633</v>
      </c>
      <c r="AO40" s="369" t="s">
        <v>84</v>
      </c>
      <c r="AP40" s="391" t="s">
        <v>84</v>
      </c>
      <c r="AQ40" s="391">
        <v>22.055620633</v>
      </c>
      <c r="AR40" s="387">
        <v>22.055620633</v>
      </c>
      <c r="AT40" s="791" t="s">
        <v>674</v>
      </c>
      <c r="AU40" s="386" t="s">
        <v>84</v>
      </c>
      <c r="AV40" s="369" t="s">
        <v>84</v>
      </c>
      <c r="AW40" s="386" t="s">
        <v>84</v>
      </c>
      <c r="AX40" s="386" t="s">
        <v>84</v>
      </c>
      <c r="AY40" s="386">
        <v>20.924774934999999</v>
      </c>
      <c r="AZ40" s="369" t="s">
        <v>84</v>
      </c>
      <c r="BA40" s="391" t="s">
        <v>84</v>
      </c>
      <c r="BB40" s="391">
        <v>20.924774934999999</v>
      </c>
      <c r="BC40" s="387">
        <v>20.924774934999999</v>
      </c>
      <c r="BE40" s="791" t="s">
        <v>674</v>
      </c>
      <c r="BF40" s="386" t="s">
        <v>84</v>
      </c>
      <c r="BG40" s="369" t="s">
        <v>84</v>
      </c>
      <c r="BH40" s="386" t="s">
        <v>84</v>
      </c>
      <c r="BI40" s="386" t="s">
        <v>84</v>
      </c>
      <c r="BJ40" s="386">
        <v>1.116827381</v>
      </c>
      <c r="BK40" s="369" t="s">
        <v>84</v>
      </c>
      <c r="BL40" s="391" t="s">
        <v>84</v>
      </c>
      <c r="BM40" s="391">
        <v>1.116827381</v>
      </c>
      <c r="BN40" s="387">
        <v>1.116827381</v>
      </c>
      <c r="BP40" s="791" t="s">
        <v>674</v>
      </c>
      <c r="BQ40" s="386" t="s">
        <v>84</v>
      </c>
      <c r="BR40" s="369" t="s">
        <v>84</v>
      </c>
      <c r="BS40" s="386" t="s">
        <v>84</v>
      </c>
      <c r="BT40" s="386" t="s">
        <v>84</v>
      </c>
      <c r="BU40" s="386">
        <v>1.8722260049999999</v>
      </c>
      <c r="BV40" s="369" t="s">
        <v>84</v>
      </c>
      <c r="BW40" s="391" t="s">
        <v>84</v>
      </c>
      <c r="BX40" s="391">
        <v>1.8722260049999999</v>
      </c>
      <c r="BY40" s="387">
        <v>1.8722260049999999</v>
      </c>
    </row>
    <row r="41" spans="2:77" s="323" customFormat="1" ht="15.75" customHeight="1" x14ac:dyDescent="0.25">
      <c r="B41" s="790" t="s">
        <v>675</v>
      </c>
      <c r="C41" s="365" t="s">
        <v>84</v>
      </c>
      <c r="D41" s="365" t="s">
        <v>84</v>
      </c>
      <c r="E41" s="365">
        <v>277.968546076</v>
      </c>
      <c r="F41" s="365">
        <v>136.097718243</v>
      </c>
      <c r="G41" s="365" t="s">
        <v>84</v>
      </c>
      <c r="H41" s="365" t="s">
        <v>84</v>
      </c>
      <c r="I41" s="366">
        <v>169.54727564199999</v>
      </c>
      <c r="J41" s="366" t="s">
        <v>84</v>
      </c>
      <c r="K41" s="367">
        <v>169.54727564199999</v>
      </c>
      <c r="M41" s="790" t="s">
        <v>675</v>
      </c>
      <c r="N41" s="365" t="s">
        <v>84</v>
      </c>
      <c r="O41" s="365" t="s">
        <v>84</v>
      </c>
      <c r="P41" s="365">
        <v>277.968546076</v>
      </c>
      <c r="Q41" s="365">
        <v>136.097718243</v>
      </c>
      <c r="R41" s="365" t="s">
        <v>84</v>
      </c>
      <c r="S41" s="365" t="s">
        <v>84</v>
      </c>
      <c r="T41" s="366">
        <v>169.54727564199999</v>
      </c>
      <c r="U41" s="366" t="s">
        <v>84</v>
      </c>
      <c r="V41" s="367">
        <v>169.54727564199999</v>
      </c>
      <c r="W41" s="379"/>
      <c r="X41" s="790" t="s">
        <v>675</v>
      </c>
      <c r="Y41" s="384" t="s">
        <v>84</v>
      </c>
      <c r="Z41" s="365" t="s">
        <v>84</v>
      </c>
      <c r="AA41" s="384">
        <v>14.790853826999999</v>
      </c>
      <c r="AB41" s="384">
        <v>19.694135585000001</v>
      </c>
      <c r="AC41" s="384" t="s">
        <v>84</v>
      </c>
      <c r="AD41" s="365" t="s">
        <v>84</v>
      </c>
      <c r="AE41" s="390">
        <v>17.798787579999999</v>
      </c>
      <c r="AF41" s="390" t="s">
        <v>84</v>
      </c>
      <c r="AG41" s="385">
        <v>17.798787579999999</v>
      </c>
      <c r="AI41" s="790" t="s">
        <v>675</v>
      </c>
      <c r="AJ41" s="384" t="s">
        <v>84</v>
      </c>
      <c r="AK41" s="365" t="s">
        <v>84</v>
      </c>
      <c r="AL41" s="384">
        <v>27.945096755000002</v>
      </c>
      <c r="AM41" s="384">
        <v>22.795620694</v>
      </c>
      <c r="AN41" s="384" t="s">
        <v>84</v>
      </c>
      <c r="AO41" s="365" t="s">
        <v>84</v>
      </c>
      <c r="AP41" s="390">
        <v>24.786134324999999</v>
      </c>
      <c r="AQ41" s="390" t="s">
        <v>84</v>
      </c>
      <c r="AR41" s="385">
        <v>24.786134324999999</v>
      </c>
      <c r="AT41" s="790" t="s">
        <v>675</v>
      </c>
      <c r="AU41" s="384" t="s">
        <v>84</v>
      </c>
      <c r="AV41" s="365" t="s">
        <v>84</v>
      </c>
      <c r="AW41" s="384">
        <v>54.546568131000001</v>
      </c>
      <c r="AX41" s="384">
        <v>42.007392639999999</v>
      </c>
      <c r="AY41" s="384" t="s">
        <v>84</v>
      </c>
      <c r="AZ41" s="365" t="s">
        <v>84</v>
      </c>
      <c r="BA41" s="390">
        <v>46.854371137000001</v>
      </c>
      <c r="BB41" s="390" t="s">
        <v>84</v>
      </c>
      <c r="BC41" s="385">
        <v>46.854371137000001</v>
      </c>
      <c r="BE41" s="790" t="s">
        <v>675</v>
      </c>
      <c r="BF41" s="384" t="s">
        <v>84</v>
      </c>
      <c r="BG41" s="365" t="s">
        <v>84</v>
      </c>
      <c r="BH41" s="384">
        <v>0.18832407900000001</v>
      </c>
      <c r="BI41" s="384">
        <v>0.12274279</v>
      </c>
      <c r="BJ41" s="384" t="s">
        <v>84</v>
      </c>
      <c r="BK41" s="365" t="s">
        <v>84</v>
      </c>
      <c r="BL41" s="390">
        <v>0.14809302899999999</v>
      </c>
      <c r="BM41" s="390" t="s">
        <v>84</v>
      </c>
      <c r="BN41" s="385">
        <v>0.14809302899999999</v>
      </c>
      <c r="BP41" s="790" t="s">
        <v>675</v>
      </c>
      <c r="BQ41" s="384" t="s">
        <v>84</v>
      </c>
      <c r="BR41" s="365" t="s">
        <v>84</v>
      </c>
      <c r="BS41" s="384">
        <v>2.529157208</v>
      </c>
      <c r="BT41" s="384">
        <v>15.380108291000001</v>
      </c>
      <c r="BU41" s="384" t="s">
        <v>84</v>
      </c>
      <c r="BV41" s="365" t="s">
        <v>84</v>
      </c>
      <c r="BW41" s="390">
        <v>10.412613929000001</v>
      </c>
      <c r="BX41" s="390" t="s">
        <v>84</v>
      </c>
      <c r="BY41" s="385">
        <v>10.412613929000001</v>
      </c>
    </row>
    <row r="42" spans="2:77"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W42" s="37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c r="BP42" s="766" t="s">
        <v>773</v>
      </c>
      <c r="BQ42" s="775"/>
      <c r="BR42" s="775"/>
      <c r="BS42" s="775"/>
      <c r="BT42" s="775"/>
      <c r="BU42" s="775"/>
      <c r="BV42" s="775"/>
      <c r="BW42" s="776"/>
      <c r="BX42" s="776"/>
      <c r="BY42" s="777"/>
    </row>
    <row r="43" spans="2:77" s="323" customFormat="1" ht="15.75" customHeight="1" x14ac:dyDescent="0.25">
      <c r="B43" s="681" t="s">
        <v>436</v>
      </c>
      <c r="C43" s="682" t="s">
        <v>84</v>
      </c>
      <c r="D43" s="682" t="s">
        <v>84</v>
      </c>
      <c r="E43" s="682" t="s">
        <v>84</v>
      </c>
      <c r="F43" s="682">
        <v>658.50781114200004</v>
      </c>
      <c r="G43" s="682">
        <v>582.58843997700001</v>
      </c>
      <c r="H43" s="682">
        <v>480.43997651299998</v>
      </c>
      <c r="I43" s="683">
        <v>658.50781114200004</v>
      </c>
      <c r="J43" s="683">
        <v>494.90026538199999</v>
      </c>
      <c r="K43" s="684">
        <v>495.98806088800001</v>
      </c>
      <c r="M43" s="681" t="s">
        <v>436</v>
      </c>
      <c r="N43" s="682" t="s">
        <v>84</v>
      </c>
      <c r="O43" s="682" t="s">
        <v>84</v>
      </c>
      <c r="P43" s="682" t="s">
        <v>84</v>
      </c>
      <c r="Q43" s="682">
        <v>657.68642940899997</v>
      </c>
      <c r="R43" s="682">
        <v>580.71831817299994</v>
      </c>
      <c r="S43" s="682">
        <v>480.36349603000002</v>
      </c>
      <c r="T43" s="683">
        <v>657.68642940899997</v>
      </c>
      <c r="U43" s="683">
        <v>494.569874357</v>
      </c>
      <c r="V43" s="684">
        <v>495.65440535900001</v>
      </c>
      <c r="W43" s="379"/>
      <c r="X43" s="681" t="s">
        <v>436</v>
      </c>
      <c r="Y43" s="687" t="s">
        <v>84</v>
      </c>
      <c r="Z43" s="687" t="s">
        <v>84</v>
      </c>
      <c r="AA43" s="687" t="s">
        <v>84</v>
      </c>
      <c r="AB43" s="687">
        <v>40.206013448</v>
      </c>
      <c r="AC43" s="687">
        <v>23.563946893000001</v>
      </c>
      <c r="AD43" s="687">
        <v>24.367178614</v>
      </c>
      <c r="AE43" s="688">
        <v>40.206013448</v>
      </c>
      <c r="AF43" s="688">
        <v>24.233324982999999</v>
      </c>
      <c r="AG43" s="689">
        <v>24.374322563</v>
      </c>
      <c r="AI43" s="681" t="s">
        <v>436</v>
      </c>
      <c r="AJ43" s="687" t="s">
        <v>84</v>
      </c>
      <c r="AK43" s="687" t="s">
        <v>84</v>
      </c>
      <c r="AL43" s="687" t="s">
        <v>84</v>
      </c>
      <c r="AM43" s="687">
        <v>44.752414135999999</v>
      </c>
      <c r="AN43" s="687">
        <v>43.755445436999999</v>
      </c>
      <c r="AO43" s="687">
        <v>34.426301653000003</v>
      </c>
      <c r="AP43" s="688">
        <v>44.752414135999999</v>
      </c>
      <c r="AQ43" s="688">
        <v>35.980946148000001</v>
      </c>
      <c r="AR43" s="689">
        <v>36.058375552999998</v>
      </c>
      <c r="AT43" s="681" t="s">
        <v>436</v>
      </c>
      <c r="AU43" s="687" t="s">
        <v>84</v>
      </c>
      <c r="AV43" s="687" t="s">
        <v>84</v>
      </c>
      <c r="AW43" s="687" t="s">
        <v>84</v>
      </c>
      <c r="AX43" s="687">
        <v>10.702529460999999</v>
      </c>
      <c r="AY43" s="687">
        <v>23.542892956999999</v>
      </c>
      <c r="AZ43" s="687">
        <v>35.397657447</v>
      </c>
      <c r="BA43" s="688">
        <v>10.702529460999999</v>
      </c>
      <c r="BB43" s="688">
        <v>33.422133778000003</v>
      </c>
      <c r="BC43" s="689">
        <v>33.221578358000002</v>
      </c>
      <c r="BE43" s="681" t="s">
        <v>436</v>
      </c>
      <c r="BF43" s="687" t="s">
        <v>84</v>
      </c>
      <c r="BG43" s="687" t="s">
        <v>84</v>
      </c>
      <c r="BH43" s="687" t="s">
        <v>84</v>
      </c>
      <c r="BI43" s="687">
        <v>2.2553329020000001</v>
      </c>
      <c r="BJ43" s="687">
        <v>2.269386999</v>
      </c>
      <c r="BK43" s="687">
        <v>2.3448929710000002</v>
      </c>
      <c r="BL43" s="688">
        <v>2.2553329020000001</v>
      </c>
      <c r="BM43" s="688">
        <v>2.332310364</v>
      </c>
      <c r="BN43" s="689">
        <v>2.331630852</v>
      </c>
      <c r="BP43" s="681" t="s">
        <v>436</v>
      </c>
      <c r="BQ43" s="687" t="s">
        <v>84</v>
      </c>
      <c r="BR43" s="687" t="s">
        <v>84</v>
      </c>
      <c r="BS43" s="687" t="s">
        <v>84</v>
      </c>
      <c r="BT43" s="687">
        <v>2.0837100519999998</v>
      </c>
      <c r="BU43" s="687">
        <v>6.8683277150000004</v>
      </c>
      <c r="BV43" s="687">
        <v>3.4639693149999999</v>
      </c>
      <c r="BW43" s="688">
        <v>2.0837100519999998</v>
      </c>
      <c r="BX43" s="688">
        <v>4.0312847270000001</v>
      </c>
      <c r="BY43" s="689">
        <v>4.0140926730000004</v>
      </c>
    </row>
    <row r="44" spans="2:77" s="351" customFormat="1" ht="15.75" customHeight="1" x14ac:dyDescent="0.25">
      <c r="B44" s="371" t="s">
        <v>290</v>
      </c>
      <c r="C44" s="369" t="s">
        <v>84</v>
      </c>
      <c r="D44" s="369">
        <v>764.18493974700004</v>
      </c>
      <c r="E44" s="369">
        <v>565.43055640499995</v>
      </c>
      <c r="F44" s="369">
        <v>428.11469262100002</v>
      </c>
      <c r="G44" s="369">
        <v>425.17120431299998</v>
      </c>
      <c r="H44" s="369">
        <v>329.52670745500001</v>
      </c>
      <c r="I44" s="370">
        <v>441.68586682799997</v>
      </c>
      <c r="J44" s="370">
        <v>414.27878146900002</v>
      </c>
      <c r="K44" s="355">
        <v>424.45656016999999</v>
      </c>
      <c r="M44" s="371" t="s">
        <v>290</v>
      </c>
      <c r="N44" s="369" t="s">
        <v>84</v>
      </c>
      <c r="O44" s="369">
        <v>764.18493974700004</v>
      </c>
      <c r="P44" s="369">
        <v>564.50782012599996</v>
      </c>
      <c r="Q44" s="369">
        <v>427.65140621400002</v>
      </c>
      <c r="R44" s="369">
        <v>424.91362476799998</v>
      </c>
      <c r="S44" s="369">
        <v>329.52311590199997</v>
      </c>
      <c r="T44" s="370">
        <v>441.18766206999999</v>
      </c>
      <c r="U44" s="370">
        <v>414.05012721200001</v>
      </c>
      <c r="V44" s="355">
        <v>424.12780678500002</v>
      </c>
      <c r="W44" s="379"/>
      <c r="X44" s="371" t="s">
        <v>290</v>
      </c>
      <c r="Y44" s="386" t="s">
        <v>84</v>
      </c>
      <c r="Z44" s="386">
        <v>24.578168340000001</v>
      </c>
      <c r="AA44" s="386">
        <v>22.81366367</v>
      </c>
      <c r="AB44" s="386">
        <v>27.526984474999999</v>
      </c>
      <c r="AC44" s="386">
        <v>28.765260374</v>
      </c>
      <c r="AD44" s="386">
        <v>29.845520597</v>
      </c>
      <c r="AE44" s="391">
        <v>26.994507678000002</v>
      </c>
      <c r="AF44" s="391">
        <v>28.863117130999999</v>
      </c>
      <c r="AG44" s="387">
        <v>28.141031096999999</v>
      </c>
      <c r="AI44" s="371" t="s">
        <v>290</v>
      </c>
      <c r="AJ44" s="386" t="s">
        <v>84</v>
      </c>
      <c r="AK44" s="386">
        <v>44.68041942</v>
      </c>
      <c r="AL44" s="386">
        <v>48.722070133000003</v>
      </c>
      <c r="AM44" s="386">
        <v>40.780865405</v>
      </c>
      <c r="AN44" s="386">
        <v>38.074523173999999</v>
      </c>
      <c r="AO44" s="386">
        <v>34.624330952000001</v>
      </c>
      <c r="AP44" s="391">
        <v>41.665788689000003</v>
      </c>
      <c r="AQ44" s="391">
        <v>37.761983088999997</v>
      </c>
      <c r="AR44" s="387">
        <v>39.270529189999998</v>
      </c>
      <c r="AT44" s="371" t="s">
        <v>290</v>
      </c>
      <c r="AU44" s="386" t="s">
        <v>84</v>
      </c>
      <c r="AV44" s="386">
        <v>24.163267163</v>
      </c>
      <c r="AW44" s="386">
        <v>22.760749157999999</v>
      </c>
      <c r="AX44" s="386">
        <v>24.668116300000001</v>
      </c>
      <c r="AY44" s="386">
        <v>25.671628712</v>
      </c>
      <c r="AZ44" s="386">
        <v>29.154516921999999</v>
      </c>
      <c r="BA44" s="391">
        <v>24.460505442999999</v>
      </c>
      <c r="BB44" s="391">
        <v>25.987130605000001</v>
      </c>
      <c r="BC44" s="387">
        <v>25.397197428999998</v>
      </c>
      <c r="BE44" s="371" t="s">
        <v>290</v>
      </c>
      <c r="BF44" s="386" t="s">
        <v>84</v>
      </c>
      <c r="BG44" s="386">
        <v>1.5552310359999999</v>
      </c>
      <c r="BH44" s="386">
        <v>1.4059298389999999</v>
      </c>
      <c r="BI44" s="386">
        <v>1.259393338</v>
      </c>
      <c r="BJ44" s="386">
        <v>1.9590204520000001</v>
      </c>
      <c r="BK44" s="386">
        <v>2.8442449160000001</v>
      </c>
      <c r="BL44" s="391">
        <v>1.278281655</v>
      </c>
      <c r="BM44" s="391">
        <v>2.039209644</v>
      </c>
      <c r="BN44" s="387">
        <v>1.7451645330000001</v>
      </c>
      <c r="BP44" s="371" t="s">
        <v>290</v>
      </c>
      <c r="BQ44" s="386" t="s">
        <v>84</v>
      </c>
      <c r="BR44" s="386">
        <v>5.0229140409999999</v>
      </c>
      <c r="BS44" s="386">
        <v>4.2975871999999997</v>
      </c>
      <c r="BT44" s="386">
        <v>5.7646404809999998</v>
      </c>
      <c r="BU44" s="386">
        <v>5.529567288</v>
      </c>
      <c r="BV44" s="386">
        <v>3.531386613</v>
      </c>
      <c r="BW44" s="391">
        <v>5.6009165349999996</v>
      </c>
      <c r="BX44" s="391">
        <v>5.3485595300000002</v>
      </c>
      <c r="BY44" s="387">
        <v>5.4460777509999998</v>
      </c>
    </row>
    <row r="45" spans="2:77" s="323" customFormat="1" ht="15.75" customHeight="1" x14ac:dyDescent="0.25">
      <c r="B45" s="685" t="s">
        <v>79</v>
      </c>
      <c r="C45" s="682">
        <v>410.99027127099998</v>
      </c>
      <c r="D45" s="682">
        <v>357.043707864</v>
      </c>
      <c r="E45" s="682">
        <v>329.12868863</v>
      </c>
      <c r="F45" s="682">
        <v>313.83962558299999</v>
      </c>
      <c r="G45" s="682">
        <v>385.340698379</v>
      </c>
      <c r="H45" s="682" t="s">
        <v>84</v>
      </c>
      <c r="I45" s="683">
        <v>349.54887373499997</v>
      </c>
      <c r="J45" s="683">
        <v>385.340698379</v>
      </c>
      <c r="K45" s="684">
        <v>349.93779650499999</v>
      </c>
      <c r="M45" s="685" t="s">
        <v>79</v>
      </c>
      <c r="N45" s="682">
        <v>409.887545295</v>
      </c>
      <c r="O45" s="682">
        <v>356.43680316400003</v>
      </c>
      <c r="P45" s="682">
        <v>328.79346173900001</v>
      </c>
      <c r="Q45" s="682">
        <v>313.65575014500001</v>
      </c>
      <c r="R45" s="682">
        <v>385.340698379</v>
      </c>
      <c r="S45" s="682" t="s">
        <v>84</v>
      </c>
      <c r="T45" s="683">
        <v>349.018880626</v>
      </c>
      <c r="U45" s="683">
        <v>385.340698379</v>
      </c>
      <c r="V45" s="684">
        <v>349.41356243199999</v>
      </c>
      <c r="W45" s="379"/>
      <c r="X45" s="685" t="s">
        <v>79</v>
      </c>
      <c r="Y45" s="687">
        <v>23.570033670000001</v>
      </c>
      <c r="Z45" s="687">
        <v>26.653249564999999</v>
      </c>
      <c r="AA45" s="687">
        <v>26.984523815999999</v>
      </c>
      <c r="AB45" s="687">
        <v>33.379512036999998</v>
      </c>
      <c r="AC45" s="687">
        <v>21.489251819</v>
      </c>
      <c r="AD45" s="687" t="s">
        <v>84</v>
      </c>
      <c r="AE45" s="688">
        <v>27.024961343000001</v>
      </c>
      <c r="AF45" s="688">
        <v>21.489251819</v>
      </c>
      <c r="AG45" s="689">
        <v>26.958723398</v>
      </c>
      <c r="AI45" s="685" t="s">
        <v>79</v>
      </c>
      <c r="AJ45" s="687">
        <v>41.758944286999998</v>
      </c>
      <c r="AK45" s="687">
        <v>41.487915049999998</v>
      </c>
      <c r="AL45" s="687">
        <v>42.983918453999998</v>
      </c>
      <c r="AM45" s="687">
        <v>36.037628499</v>
      </c>
      <c r="AN45" s="687">
        <v>41.286639932</v>
      </c>
      <c r="AO45" s="687" t="s">
        <v>84</v>
      </c>
      <c r="AP45" s="688">
        <v>41.398314433000003</v>
      </c>
      <c r="AQ45" s="688">
        <v>41.286639932</v>
      </c>
      <c r="AR45" s="689">
        <v>41.396978183999998</v>
      </c>
      <c r="AT45" s="685" t="s">
        <v>79</v>
      </c>
      <c r="AU45" s="687">
        <v>27.113186222</v>
      </c>
      <c r="AV45" s="687">
        <v>25.442475774999998</v>
      </c>
      <c r="AW45" s="687">
        <v>23.496369766000001</v>
      </c>
      <c r="AX45" s="687">
        <v>25.446440718000002</v>
      </c>
      <c r="AY45" s="687">
        <v>33.300409633999998</v>
      </c>
      <c r="AZ45" s="687" t="s">
        <v>84</v>
      </c>
      <c r="BA45" s="688">
        <v>25.093616967999999</v>
      </c>
      <c r="BB45" s="688">
        <v>33.300409633999998</v>
      </c>
      <c r="BC45" s="689">
        <v>25.191815956999999</v>
      </c>
      <c r="BE45" s="685" t="s">
        <v>79</v>
      </c>
      <c r="BF45" s="687">
        <v>1.2272404509999999</v>
      </c>
      <c r="BG45" s="687">
        <v>1.1966365569999999</v>
      </c>
      <c r="BH45" s="687">
        <v>1.0239232760000001</v>
      </c>
      <c r="BI45" s="687">
        <v>0.99856446899999995</v>
      </c>
      <c r="BJ45" s="687">
        <v>0.605009617</v>
      </c>
      <c r="BK45" s="687" t="s">
        <v>84</v>
      </c>
      <c r="BL45" s="688">
        <v>1.1269353040000001</v>
      </c>
      <c r="BM45" s="688">
        <v>0.605009617</v>
      </c>
      <c r="BN45" s="689">
        <v>1.1206901629999999</v>
      </c>
      <c r="BP45" s="685" t="s">
        <v>79</v>
      </c>
      <c r="BQ45" s="687">
        <v>6.3305953700000002</v>
      </c>
      <c r="BR45" s="687">
        <v>5.2197230530000001</v>
      </c>
      <c r="BS45" s="687">
        <v>5.5112646879999998</v>
      </c>
      <c r="BT45" s="687">
        <v>4.1378542769999997</v>
      </c>
      <c r="BU45" s="687">
        <v>3.3186889979999998</v>
      </c>
      <c r="BV45" s="687" t="s">
        <v>84</v>
      </c>
      <c r="BW45" s="688">
        <v>5.3561719520000004</v>
      </c>
      <c r="BX45" s="688">
        <v>3.3186889979999998</v>
      </c>
      <c r="BY45" s="689">
        <v>5.3317922979999999</v>
      </c>
    </row>
    <row r="46" spans="2:77" s="351" customFormat="1" ht="15.75" customHeight="1" x14ac:dyDescent="0.25">
      <c r="B46" s="678" t="s">
        <v>78</v>
      </c>
      <c r="C46" s="679">
        <v>405.98055310199999</v>
      </c>
      <c r="D46" s="679">
        <v>341.42334336499999</v>
      </c>
      <c r="E46" s="679">
        <v>243.44287318400001</v>
      </c>
      <c r="F46" s="679">
        <v>153.720061921</v>
      </c>
      <c r="G46" s="679" t="s">
        <v>84</v>
      </c>
      <c r="H46" s="679" t="s">
        <v>84</v>
      </c>
      <c r="I46" s="546">
        <v>341.09656389100002</v>
      </c>
      <c r="J46" s="546" t="s">
        <v>84</v>
      </c>
      <c r="K46" s="680">
        <v>341.09656389100002</v>
      </c>
      <c r="M46" s="678" t="s">
        <v>78</v>
      </c>
      <c r="N46" s="679">
        <v>404.90689191000001</v>
      </c>
      <c r="O46" s="679">
        <v>341.27206043299998</v>
      </c>
      <c r="P46" s="679">
        <v>243.44287318400001</v>
      </c>
      <c r="Q46" s="679">
        <v>153.720061921</v>
      </c>
      <c r="R46" s="679" t="s">
        <v>84</v>
      </c>
      <c r="S46" s="679" t="s">
        <v>84</v>
      </c>
      <c r="T46" s="546">
        <v>340.674866893</v>
      </c>
      <c r="U46" s="546" t="s">
        <v>84</v>
      </c>
      <c r="V46" s="680">
        <v>340.674866893</v>
      </c>
      <c r="W46" s="379"/>
      <c r="X46" s="678" t="s">
        <v>78</v>
      </c>
      <c r="Y46" s="690">
        <v>29.730846659000001</v>
      </c>
      <c r="Z46" s="690">
        <v>31.670962883000001</v>
      </c>
      <c r="AA46" s="690">
        <v>34.429262104000003</v>
      </c>
      <c r="AB46" s="690">
        <v>24.315191758000001</v>
      </c>
      <c r="AC46" s="690" t="s">
        <v>84</v>
      </c>
      <c r="AD46" s="690" t="s">
        <v>84</v>
      </c>
      <c r="AE46" s="691">
        <v>31.153457942999999</v>
      </c>
      <c r="AF46" s="691" t="s">
        <v>84</v>
      </c>
      <c r="AG46" s="692">
        <v>31.153457942999999</v>
      </c>
      <c r="AI46" s="678" t="s">
        <v>78</v>
      </c>
      <c r="AJ46" s="690">
        <v>36.501933299000001</v>
      </c>
      <c r="AK46" s="690">
        <v>36.204260159</v>
      </c>
      <c r="AL46" s="690">
        <v>36.662260398000001</v>
      </c>
      <c r="AM46" s="690">
        <v>56.110671433999997</v>
      </c>
      <c r="AN46" s="690" t="s">
        <v>84</v>
      </c>
      <c r="AO46" s="690" t="s">
        <v>84</v>
      </c>
      <c r="AP46" s="691">
        <v>36.620505907000002</v>
      </c>
      <c r="AQ46" s="691" t="s">
        <v>84</v>
      </c>
      <c r="AR46" s="692">
        <v>36.620505907000002</v>
      </c>
      <c r="AT46" s="678" t="s">
        <v>78</v>
      </c>
      <c r="AU46" s="690">
        <v>27.717831745000002</v>
      </c>
      <c r="AV46" s="690">
        <v>24.78012386</v>
      </c>
      <c r="AW46" s="690">
        <v>24.422060806000001</v>
      </c>
      <c r="AX46" s="690">
        <v>9.4640599200000004</v>
      </c>
      <c r="AY46" s="690" t="s">
        <v>84</v>
      </c>
      <c r="AZ46" s="690" t="s">
        <v>84</v>
      </c>
      <c r="BA46" s="691">
        <v>25.68287428</v>
      </c>
      <c r="BB46" s="691" t="s">
        <v>84</v>
      </c>
      <c r="BC46" s="692">
        <v>25.68287428</v>
      </c>
      <c r="BE46" s="678" t="s">
        <v>78</v>
      </c>
      <c r="BF46" s="690">
        <v>1.0483993920000001</v>
      </c>
      <c r="BG46" s="690">
        <v>0.84052300099999999</v>
      </c>
      <c r="BH46" s="690">
        <v>1.0267375910000001</v>
      </c>
      <c r="BI46" s="690" t="s">
        <v>84</v>
      </c>
      <c r="BJ46" s="690" t="s">
        <v>84</v>
      </c>
      <c r="BK46" s="690" t="s">
        <v>84</v>
      </c>
      <c r="BL46" s="691">
        <v>0.93224890199999999</v>
      </c>
      <c r="BM46" s="691" t="s">
        <v>84</v>
      </c>
      <c r="BN46" s="692">
        <v>0.93224890199999999</v>
      </c>
      <c r="BP46" s="678" t="s">
        <v>78</v>
      </c>
      <c r="BQ46" s="690">
        <v>5.0009889049999998</v>
      </c>
      <c r="BR46" s="690">
        <v>6.5041300980000001</v>
      </c>
      <c r="BS46" s="690">
        <v>3.4596791009999999</v>
      </c>
      <c r="BT46" s="690">
        <v>10.110076889</v>
      </c>
      <c r="BU46" s="690" t="s">
        <v>84</v>
      </c>
      <c r="BV46" s="690" t="s">
        <v>84</v>
      </c>
      <c r="BW46" s="691">
        <v>5.6109129680000001</v>
      </c>
      <c r="BX46" s="691" t="s">
        <v>84</v>
      </c>
      <c r="BY46" s="692">
        <v>5.6109129680000001</v>
      </c>
    </row>
    <row r="47" spans="2:77" s="375" customFormat="1" x14ac:dyDescent="0.2">
      <c r="B47" s="22" t="s">
        <v>268</v>
      </c>
      <c r="C47" s="373"/>
      <c r="D47" s="373"/>
      <c r="E47" s="373"/>
      <c r="F47" s="373"/>
      <c r="G47" s="373"/>
      <c r="H47" s="373"/>
      <c r="I47" s="373"/>
      <c r="J47" s="373"/>
      <c r="K47" s="374"/>
      <c r="M47" s="22" t="s">
        <v>268</v>
      </c>
      <c r="N47" s="373"/>
      <c r="O47" s="373"/>
      <c r="P47" s="373"/>
      <c r="Q47" s="373"/>
      <c r="R47" s="373"/>
      <c r="S47" s="373"/>
      <c r="T47" s="373"/>
      <c r="U47" s="373"/>
      <c r="V47" s="374"/>
      <c r="W47" s="376"/>
      <c r="X47" s="22" t="s">
        <v>268</v>
      </c>
      <c r="Y47" s="373"/>
      <c r="Z47" s="373"/>
      <c r="AA47" s="373"/>
      <c r="AB47" s="373"/>
      <c r="AC47" s="373"/>
      <c r="AD47" s="373"/>
      <c r="AE47" s="373"/>
      <c r="AF47" s="373"/>
      <c r="AG47" s="374"/>
      <c r="AI47" s="22" t="s">
        <v>268</v>
      </c>
      <c r="AJ47" s="373"/>
      <c r="AK47" s="373"/>
      <c r="AL47" s="373"/>
      <c r="AM47" s="373"/>
      <c r="AN47" s="373"/>
      <c r="AO47" s="373"/>
      <c r="AP47" s="373"/>
      <c r="AQ47" s="373"/>
      <c r="AR47" s="374"/>
      <c r="AT47" s="22" t="s">
        <v>268</v>
      </c>
      <c r="AU47" s="373"/>
      <c r="AV47" s="373"/>
      <c r="AW47" s="373"/>
      <c r="AX47" s="373"/>
      <c r="AY47" s="373"/>
      <c r="AZ47" s="373"/>
      <c r="BA47" s="373"/>
      <c r="BB47" s="373"/>
      <c r="BC47" s="374"/>
      <c r="BE47" s="22" t="s">
        <v>268</v>
      </c>
      <c r="BF47" s="373"/>
      <c r="BG47" s="373"/>
      <c r="BH47" s="373"/>
      <c r="BI47" s="373"/>
      <c r="BJ47" s="373"/>
      <c r="BK47" s="373"/>
      <c r="BL47" s="373"/>
      <c r="BM47" s="373"/>
      <c r="BN47" s="374"/>
      <c r="BP47" s="22" t="s">
        <v>268</v>
      </c>
      <c r="BQ47" s="373"/>
      <c r="BR47" s="373"/>
      <c r="BS47" s="373"/>
      <c r="BT47" s="373"/>
      <c r="BU47" s="373"/>
      <c r="BV47" s="373"/>
      <c r="BW47" s="373"/>
      <c r="BX47" s="373"/>
      <c r="BY47" s="374"/>
    </row>
    <row r="48" spans="2:77" s="243" customFormat="1" x14ac:dyDescent="0.2">
      <c r="B48" s="22" t="s">
        <v>437</v>
      </c>
      <c r="C48" s="373"/>
      <c r="D48" s="373"/>
      <c r="E48" s="373"/>
      <c r="F48" s="373"/>
      <c r="G48" s="373"/>
      <c r="H48" s="373"/>
      <c r="I48" s="373"/>
      <c r="J48" s="373"/>
      <c r="K48" s="374"/>
      <c r="M48" s="22" t="s">
        <v>437</v>
      </c>
      <c r="N48" s="373"/>
      <c r="O48" s="373"/>
      <c r="P48" s="373"/>
      <c r="Q48" s="373"/>
      <c r="R48" s="373"/>
      <c r="S48" s="373"/>
      <c r="T48" s="373"/>
      <c r="U48" s="373"/>
      <c r="V48" s="374"/>
      <c r="W48" s="376"/>
      <c r="X48" s="22" t="s">
        <v>437</v>
      </c>
      <c r="Y48" s="373"/>
      <c r="Z48" s="373"/>
      <c r="AA48" s="373"/>
      <c r="AB48" s="373"/>
      <c r="AC48" s="373"/>
      <c r="AD48" s="373"/>
      <c r="AE48" s="373"/>
      <c r="AF48" s="373"/>
      <c r="AG48" s="374"/>
      <c r="AI48" s="22" t="s">
        <v>437</v>
      </c>
      <c r="AJ48" s="373"/>
      <c r="AK48" s="373"/>
      <c r="AL48" s="373"/>
      <c r="AM48" s="373"/>
      <c r="AN48" s="373"/>
      <c r="AO48" s="373"/>
      <c r="AP48" s="373"/>
      <c r="AQ48" s="373"/>
      <c r="AR48" s="374"/>
      <c r="AT48" s="22" t="s">
        <v>437</v>
      </c>
      <c r="AU48" s="373"/>
      <c r="AV48" s="373"/>
      <c r="AW48" s="373"/>
      <c r="AX48" s="373"/>
      <c r="AY48" s="373"/>
      <c r="AZ48" s="373"/>
      <c r="BA48" s="373"/>
      <c r="BB48" s="373"/>
      <c r="BC48" s="374"/>
      <c r="BE48" s="22" t="s">
        <v>437</v>
      </c>
      <c r="BF48" s="373"/>
      <c r="BG48" s="373"/>
      <c r="BH48" s="373"/>
      <c r="BI48" s="373"/>
      <c r="BJ48" s="373"/>
      <c r="BK48" s="373"/>
      <c r="BL48" s="373"/>
      <c r="BM48" s="373"/>
      <c r="BN48" s="374"/>
      <c r="BP48" s="22" t="s">
        <v>437</v>
      </c>
      <c r="BQ48" s="373"/>
      <c r="BR48" s="373"/>
      <c r="BS48" s="373"/>
      <c r="BT48" s="373"/>
      <c r="BU48" s="373"/>
      <c r="BV48" s="373"/>
      <c r="BW48" s="373"/>
      <c r="BX48" s="373"/>
      <c r="BY48" s="374"/>
    </row>
    <row r="49" spans="2:77" s="243" customFormat="1" x14ac:dyDescent="0.2">
      <c r="B49" s="47" t="s">
        <v>423</v>
      </c>
      <c r="C49" s="373"/>
      <c r="D49" s="373"/>
      <c r="E49" s="373"/>
      <c r="F49" s="373"/>
      <c r="G49" s="373"/>
      <c r="H49" s="373"/>
      <c r="I49" s="373"/>
      <c r="J49" s="373"/>
      <c r="K49" s="374"/>
      <c r="M49" s="47" t="s">
        <v>423</v>
      </c>
      <c r="N49" s="373"/>
      <c r="O49" s="373"/>
      <c r="P49" s="373"/>
      <c r="Q49" s="373"/>
      <c r="R49" s="373"/>
      <c r="S49" s="373"/>
      <c r="T49" s="373"/>
      <c r="U49" s="373"/>
      <c r="V49" s="374"/>
      <c r="W49" s="376"/>
      <c r="X49" s="47" t="s">
        <v>423</v>
      </c>
      <c r="Y49" s="373"/>
      <c r="Z49" s="373"/>
      <c r="AA49" s="373"/>
      <c r="AB49" s="373"/>
      <c r="AC49" s="373"/>
      <c r="AD49" s="373"/>
      <c r="AE49" s="373"/>
      <c r="AF49" s="373"/>
      <c r="AG49" s="374"/>
      <c r="AI49" s="47" t="s">
        <v>423</v>
      </c>
      <c r="AJ49" s="373"/>
      <c r="AK49" s="373"/>
      <c r="AL49" s="373"/>
      <c r="AM49" s="373"/>
      <c r="AN49" s="373"/>
      <c r="AO49" s="373"/>
      <c r="AP49" s="373"/>
      <c r="AQ49" s="373"/>
      <c r="AR49" s="374"/>
      <c r="AT49" s="47" t="s">
        <v>423</v>
      </c>
      <c r="AU49" s="373"/>
      <c r="AV49" s="373"/>
      <c r="AW49" s="373"/>
      <c r="AX49" s="373"/>
      <c r="AY49" s="373"/>
      <c r="AZ49" s="373"/>
      <c r="BA49" s="373"/>
      <c r="BB49" s="373"/>
      <c r="BC49" s="374"/>
      <c r="BE49" s="47" t="s">
        <v>423</v>
      </c>
      <c r="BF49" s="373"/>
      <c r="BG49" s="373"/>
      <c r="BH49" s="373"/>
      <c r="BI49" s="373"/>
      <c r="BJ49" s="373"/>
      <c r="BK49" s="373"/>
      <c r="BL49" s="373"/>
      <c r="BM49" s="373"/>
      <c r="BN49" s="374"/>
      <c r="BP49" s="47" t="s">
        <v>423</v>
      </c>
      <c r="BQ49" s="373"/>
      <c r="BR49" s="373"/>
      <c r="BS49" s="373"/>
      <c r="BT49" s="373"/>
      <c r="BU49" s="373"/>
      <c r="BV49" s="373"/>
      <c r="BW49" s="373"/>
      <c r="BX49" s="373"/>
      <c r="BY49" s="374"/>
    </row>
    <row r="50" spans="2:77" s="243" customFormat="1" x14ac:dyDescent="0.2">
      <c r="B50" s="372" t="s">
        <v>774</v>
      </c>
      <c r="C50" s="377"/>
      <c r="D50" s="377"/>
      <c r="E50" s="377"/>
      <c r="F50" s="377"/>
      <c r="G50" s="377"/>
      <c r="H50" s="377"/>
      <c r="I50" s="377"/>
      <c r="J50" s="377"/>
      <c r="K50" s="378"/>
      <c r="M50" s="372" t="s">
        <v>774</v>
      </c>
      <c r="N50" s="377"/>
      <c r="O50" s="377"/>
      <c r="P50" s="377"/>
      <c r="Q50" s="377"/>
      <c r="R50" s="377"/>
      <c r="S50" s="377"/>
      <c r="T50" s="377"/>
      <c r="U50" s="377"/>
      <c r="V50" s="378"/>
      <c r="W50" s="376"/>
      <c r="X50" s="372" t="s">
        <v>774</v>
      </c>
      <c r="Y50" s="377"/>
      <c r="Z50" s="377"/>
      <c r="AA50" s="377"/>
      <c r="AB50" s="377"/>
      <c r="AC50" s="377"/>
      <c r="AD50" s="377"/>
      <c r="AE50" s="377"/>
      <c r="AF50" s="377"/>
      <c r="AG50" s="378"/>
      <c r="AI50" s="372" t="s">
        <v>774</v>
      </c>
      <c r="AJ50" s="377"/>
      <c r="AK50" s="377"/>
      <c r="AL50" s="377"/>
      <c r="AM50" s="377"/>
      <c r="AN50" s="377"/>
      <c r="AO50" s="377"/>
      <c r="AP50" s="377"/>
      <c r="AQ50" s="377"/>
      <c r="AR50" s="378"/>
      <c r="AT50" s="372" t="s">
        <v>774</v>
      </c>
      <c r="AU50" s="377"/>
      <c r="AV50" s="377"/>
      <c r="AW50" s="377"/>
      <c r="AX50" s="377"/>
      <c r="AY50" s="377"/>
      <c r="AZ50" s="377"/>
      <c r="BA50" s="377"/>
      <c r="BB50" s="377"/>
      <c r="BC50" s="378"/>
      <c r="BE50" s="372" t="s">
        <v>774</v>
      </c>
      <c r="BF50" s="377"/>
      <c r="BG50" s="377"/>
      <c r="BH50" s="377"/>
      <c r="BI50" s="377"/>
      <c r="BJ50" s="377"/>
      <c r="BK50" s="377"/>
      <c r="BL50" s="377"/>
      <c r="BM50" s="377"/>
      <c r="BN50" s="378"/>
      <c r="BP50" s="372" t="s">
        <v>774</v>
      </c>
      <c r="BQ50" s="377"/>
      <c r="BR50" s="377"/>
      <c r="BS50" s="377"/>
      <c r="BT50" s="377"/>
      <c r="BU50" s="377"/>
      <c r="BV50" s="377"/>
      <c r="BW50" s="377"/>
      <c r="BX50" s="377"/>
      <c r="BY50" s="378"/>
    </row>
    <row r="51" spans="2:77" x14ac:dyDescent="0.2">
      <c r="C51" s="32"/>
      <c r="D51" s="32"/>
      <c r="E51" s="32"/>
      <c r="F51" s="32"/>
      <c r="G51" s="32"/>
      <c r="H51" s="32"/>
      <c r="I51" s="32"/>
      <c r="J51" s="32"/>
      <c r="K51" s="70"/>
      <c r="Y51" s="32"/>
      <c r="Z51" s="32"/>
      <c r="AA51" s="32"/>
      <c r="AB51" s="32"/>
      <c r="AC51" s="32"/>
      <c r="AD51" s="32"/>
      <c r="AE51" s="32"/>
      <c r="AF51" s="32"/>
      <c r="AG51" s="70"/>
      <c r="AJ51" s="32"/>
      <c r="AK51" s="32"/>
      <c r="AL51" s="32"/>
      <c r="AM51" s="32"/>
      <c r="AN51" s="32"/>
      <c r="AO51" s="32"/>
      <c r="AP51" s="32"/>
      <c r="AQ51" s="32"/>
      <c r="AR51" s="70"/>
      <c r="AU51" s="32"/>
      <c r="AV51" s="32"/>
      <c r="AW51" s="32"/>
      <c r="AX51" s="32"/>
      <c r="AY51" s="32"/>
      <c r="AZ51" s="32"/>
      <c r="BA51" s="32"/>
      <c r="BB51" s="32"/>
      <c r="BC51" s="70"/>
      <c r="BF51" s="32"/>
      <c r="BG51" s="32"/>
      <c r="BH51" s="32"/>
      <c r="BI51" s="32"/>
      <c r="BJ51" s="32"/>
      <c r="BK51" s="32"/>
      <c r="BL51" s="32"/>
      <c r="BM51" s="32"/>
      <c r="BN51" s="70"/>
      <c r="BQ51" s="32"/>
      <c r="BR51" s="32"/>
      <c r="BS51" s="32"/>
      <c r="BT51" s="32"/>
      <c r="BU51" s="32"/>
      <c r="BV51" s="32"/>
      <c r="BW51" s="32"/>
      <c r="BX51" s="32"/>
      <c r="BY51" s="70"/>
    </row>
    <row r="52" spans="2:77" x14ac:dyDescent="0.2">
      <c r="K52"/>
    </row>
    <row r="53" spans="2:77" x14ac:dyDescent="0.2">
      <c r="K53"/>
    </row>
    <row r="54" spans="2:77" x14ac:dyDescent="0.2">
      <c r="K54"/>
    </row>
    <row r="55" spans="2:77" x14ac:dyDescent="0.2">
      <c r="K55"/>
    </row>
  </sheetData>
  <phoneticPr fontId="3" type="noConversion"/>
  <pageMargins left="0.39370078740157483" right="0.39370078740157483" top="0.78740157480314965" bottom="0.78740157480314965" header="0.39370078740157483" footer="0.39370078740157483"/>
  <pageSetup paperSize="9" scale="68" firstPageNumber="44" fitToWidth="7" orientation="landscape" useFirstPageNumber="1" r:id="rId1"/>
  <headerFooter differentOddEven="1" differentFirst="1">
    <oddHeader>&amp;R&amp;12Les finances des groupements à fiscalité propre en 2022</oddHeader>
    <oddFooter>&amp;L&amp;12Direction Générale des Collectivités Locales / DESL&amp;C&amp;12&amp;P&amp;R&amp;12Mise en ligne  :janvier 2024</oddFooter>
    <evenHeader>&amp;R&amp;12Les finances des groupements à fiscalité propre en 2022</evenHeader>
    <evenFooter>&amp;L&amp;12Direction Générale des Collectivités Locales / DESL&amp;C&amp;12&amp;P&amp;R&amp;12Mise en ligne  : janvier 2024</evenFooter>
    <firstHeader>&amp;R&amp;12Les finances des groupements à fiscalité propre en 2022</firstHeader>
    <firstFooter>&amp;L&amp;12Direction Générale des Collectivités Locales / DESL&amp;C&amp;12&amp;P&amp;R&amp;12Mise en ligne : janvier 2024</firstFooter>
  </headerFooter>
  <colBreaks count="6" manualBreakCount="6">
    <brk id="11" max="45" man="1"/>
    <brk id="22" max="45" man="1"/>
    <brk id="33" max="44" man="1"/>
    <brk id="44" max="45" man="1"/>
    <brk id="55" max="44" man="1"/>
    <brk id="66" max="4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J60"/>
  <sheetViews>
    <sheetView zoomScaleNormal="100" zoomScaleSheetLayoutView="70" zoomScalePageLayoutView="85" workbookViewId="0">
      <selection activeCell="CL4" sqref="CL4"/>
    </sheetView>
  </sheetViews>
  <sheetFormatPr baseColWidth="10" defaultRowHeight="12.75" x14ac:dyDescent="0.2"/>
  <cols>
    <col min="1" max="1" width="3.140625" customWidth="1"/>
    <col min="2" max="2" width="35.42578125" customWidth="1"/>
    <col min="3" max="10" width="15.7109375" customWidth="1"/>
    <col min="11" max="11" width="15.7109375" style="74" customWidth="1"/>
    <col min="12" max="12" width="3.140625" customWidth="1"/>
    <col min="13" max="13" width="34.28515625" customWidth="1"/>
    <col min="14" max="21" width="15.7109375" customWidth="1"/>
    <col min="22" max="22" width="15.7109375" style="74" customWidth="1"/>
    <col min="23" max="23" width="3.140625" customWidth="1"/>
    <col min="24" max="24" width="36.85546875" customWidth="1"/>
    <col min="25" max="32" width="15.7109375" customWidth="1"/>
    <col min="33" max="33" width="15.7109375" style="74" customWidth="1"/>
    <col min="34" max="34" width="3.140625" customWidth="1"/>
    <col min="35" max="35" width="33.42578125" customWidth="1"/>
    <col min="36" max="43" width="15.7109375" customWidth="1"/>
    <col min="44" max="44" width="15.7109375" style="74" customWidth="1"/>
    <col min="45" max="45" width="3.85546875" customWidth="1"/>
    <col min="46" max="46" width="37" customWidth="1"/>
    <col min="47" max="54" width="15.7109375" customWidth="1"/>
    <col min="55" max="55" width="15.7109375" style="74" customWidth="1"/>
    <col min="56" max="56" width="8.7109375" customWidth="1"/>
    <col min="57" max="57" width="33.7109375" customWidth="1"/>
    <col min="58" max="65" width="15.7109375" customWidth="1"/>
    <col min="66" max="66" width="15.7109375" style="74" customWidth="1"/>
    <col min="67" max="67" width="3.140625" customWidth="1"/>
    <col min="68" max="68" width="35" customWidth="1"/>
    <col min="69" max="76" width="15.7109375" customWidth="1"/>
    <col min="77" max="77" width="15.7109375" style="74" customWidth="1"/>
    <col min="78" max="78" width="3.140625" customWidth="1"/>
    <col min="79" max="79" width="34.140625" customWidth="1"/>
    <col min="80" max="86" width="15.7109375" customWidth="1"/>
    <col min="87" max="87" width="15.7109375" style="74" customWidth="1"/>
    <col min="88" max="88" width="15.7109375" customWidth="1"/>
  </cols>
  <sheetData>
    <row r="1" spans="1:88" ht="20.25" x14ac:dyDescent="0.3">
      <c r="A1" s="101" t="s">
        <v>776</v>
      </c>
      <c r="B1" s="48"/>
      <c r="C1" s="83"/>
      <c r="D1" s="83"/>
      <c r="E1" s="83"/>
      <c r="F1" s="83"/>
      <c r="G1" s="83"/>
      <c r="H1" s="83"/>
      <c r="I1" s="83"/>
      <c r="J1" s="83"/>
      <c r="K1" s="102"/>
      <c r="L1" s="82"/>
      <c r="M1" s="48"/>
      <c r="N1" s="83"/>
      <c r="O1" s="83"/>
      <c r="P1" s="83"/>
      <c r="Q1" s="83"/>
      <c r="R1" s="83"/>
      <c r="S1" s="83"/>
      <c r="T1" s="83"/>
      <c r="U1" s="83"/>
      <c r="V1" s="102"/>
      <c r="W1" s="82"/>
      <c r="X1" s="48"/>
      <c r="Y1" s="83"/>
      <c r="Z1" s="83"/>
      <c r="AA1" s="83"/>
      <c r="AB1" s="83"/>
      <c r="AC1" s="83"/>
      <c r="AD1" s="83"/>
      <c r="AE1" s="83"/>
      <c r="AF1" s="83"/>
      <c r="AG1" s="102"/>
      <c r="AH1" s="82"/>
      <c r="AI1" s="48"/>
      <c r="AJ1" s="83"/>
      <c r="AK1" s="83"/>
      <c r="AL1" s="83"/>
      <c r="AM1" s="83"/>
      <c r="AN1" s="83"/>
      <c r="AO1" s="83"/>
      <c r="AP1" s="83"/>
      <c r="AQ1" s="83"/>
      <c r="AR1" s="104"/>
      <c r="AS1" s="82"/>
      <c r="AT1" s="48"/>
      <c r="AU1" s="83"/>
      <c r="AV1" s="83"/>
      <c r="AW1" s="83"/>
      <c r="AX1" s="83"/>
      <c r="AY1" s="83"/>
      <c r="AZ1" s="83"/>
      <c r="BA1" s="83"/>
      <c r="BB1" s="83"/>
      <c r="BC1" s="102"/>
      <c r="BD1" s="82"/>
      <c r="BE1" s="48"/>
      <c r="BF1" s="83"/>
      <c r="BG1" s="83"/>
      <c r="BH1" s="83"/>
      <c r="BI1" s="83"/>
      <c r="BJ1" s="83"/>
      <c r="BK1" s="83"/>
      <c r="BL1" s="83"/>
      <c r="BM1" s="83"/>
      <c r="BN1" s="102"/>
      <c r="BO1" s="82"/>
      <c r="BP1" s="48"/>
      <c r="BQ1" s="83"/>
      <c r="BR1" s="83"/>
      <c r="BS1" s="83"/>
      <c r="BT1" s="83"/>
      <c r="BU1" s="83"/>
      <c r="BV1" s="83"/>
      <c r="BW1" s="83"/>
      <c r="BX1" s="83"/>
      <c r="BY1" s="102"/>
      <c r="BZ1" s="82"/>
      <c r="CA1" s="48"/>
      <c r="CB1" s="85"/>
      <c r="CC1" s="85"/>
      <c r="CD1" s="85"/>
      <c r="CE1" s="85"/>
      <c r="CF1" s="85"/>
      <c r="CG1" s="85"/>
      <c r="CH1" s="85"/>
      <c r="CI1" s="104"/>
      <c r="CJ1" s="82"/>
    </row>
    <row r="2" spans="1:88" ht="12.75" customHeight="1" x14ac:dyDescent="0.3">
      <c r="A2" s="8"/>
      <c r="B2" s="48"/>
      <c r="C2" s="83"/>
      <c r="D2" s="83"/>
      <c r="E2" s="83"/>
      <c r="F2" s="83"/>
      <c r="G2" s="83"/>
      <c r="H2" s="83"/>
      <c r="I2" s="83"/>
      <c r="J2" s="83"/>
      <c r="K2" s="102"/>
      <c r="L2" s="82"/>
      <c r="M2" s="48"/>
      <c r="N2" s="83"/>
      <c r="O2" s="83"/>
      <c r="P2" s="83"/>
      <c r="Q2" s="83"/>
      <c r="R2" s="83"/>
      <c r="S2" s="83"/>
      <c r="T2" s="83"/>
      <c r="U2" s="83"/>
      <c r="V2" s="102"/>
      <c r="W2" s="82"/>
      <c r="X2" s="48"/>
      <c r="Y2" s="83"/>
      <c r="Z2" s="83"/>
      <c r="AA2" s="83"/>
      <c r="AB2" s="83"/>
      <c r="AC2" s="83"/>
      <c r="AD2" s="83"/>
      <c r="AE2" s="83"/>
      <c r="AF2" s="83"/>
      <c r="AG2" s="102"/>
      <c r="AH2" s="82"/>
      <c r="AI2" s="48"/>
      <c r="AJ2" s="83"/>
      <c r="AK2" s="83"/>
      <c r="AL2" s="83"/>
      <c r="AM2" s="83"/>
      <c r="AN2" s="83"/>
      <c r="AO2" s="83"/>
      <c r="AP2" s="83"/>
      <c r="AQ2" s="83"/>
      <c r="AR2" s="104"/>
      <c r="AS2" s="82"/>
      <c r="AT2" s="48"/>
      <c r="AU2" s="83"/>
      <c r="AV2" s="83"/>
      <c r="AW2" s="83"/>
      <c r="AX2" s="83"/>
      <c r="AY2" s="83"/>
      <c r="AZ2" s="83"/>
      <c r="BA2" s="83"/>
      <c r="BB2" s="83"/>
      <c r="BC2" s="102"/>
      <c r="BD2" s="82"/>
      <c r="BE2" s="48"/>
      <c r="BF2" s="83"/>
      <c r="BG2" s="83"/>
      <c r="BH2" s="83"/>
      <c r="BI2" s="83"/>
      <c r="BJ2" s="83"/>
      <c r="BK2" s="83"/>
      <c r="BL2" s="83"/>
      <c r="BM2" s="83"/>
      <c r="BN2" s="102"/>
      <c r="BO2" s="82"/>
      <c r="BP2" s="48"/>
      <c r="BQ2" s="83"/>
      <c r="BR2" s="83"/>
      <c r="BS2" s="83"/>
      <c r="BT2" s="83"/>
      <c r="BU2" s="83"/>
      <c r="BV2" s="83"/>
      <c r="BW2" s="83"/>
      <c r="BX2" s="83"/>
      <c r="BY2" s="102"/>
      <c r="BZ2" s="82"/>
      <c r="CA2" s="48"/>
      <c r="CB2" s="85"/>
      <c r="CC2" s="85"/>
      <c r="CD2" s="85"/>
      <c r="CE2" s="85"/>
      <c r="CF2" s="85"/>
      <c r="CG2" s="85"/>
      <c r="CH2" s="85"/>
      <c r="CI2" s="104"/>
      <c r="CJ2" s="82"/>
    </row>
    <row r="3" spans="1:88" ht="12.75" customHeight="1" x14ac:dyDescent="0.3">
      <c r="A3" s="82"/>
      <c r="B3" s="48"/>
      <c r="C3" s="83"/>
      <c r="D3" s="83"/>
      <c r="E3" s="83"/>
      <c r="F3" s="83"/>
      <c r="G3" s="83"/>
      <c r="H3" s="83"/>
      <c r="I3" s="83"/>
      <c r="J3" s="83"/>
      <c r="K3" s="102"/>
      <c r="L3" s="82"/>
      <c r="M3" s="48"/>
      <c r="N3" s="83"/>
      <c r="O3" s="83"/>
      <c r="P3" s="83"/>
      <c r="Q3" s="83"/>
      <c r="R3" s="83"/>
      <c r="S3" s="83"/>
      <c r="T3" s="83"/>
      <c r="U3" s="83"/>
      <c r="V3" s="102"/>
      <c r="W3" s="82"/>
      <c r="X3" s="48"/>
      <c r="Y3" s="83"/>
      <c r="Z3" s="83"/>
      <c r="AA3" s="83"/>
      <c r="AB3" s="83"/>
      <c r="AC3" s="83"/>
      <c r="AD3" s="83"/>
      <c r="AE3" s="83"/>
      <c r="AF3" s="83"/>
      <c r="AG3" s="102"/>
      <c r="AH3" s="82"/>
      <c r="AI3" s="48"/>
      <c r="AJ3" s="83"/>
      <c r="AK3" s="83"/>
      <c r="AL3" s="83"/>
      <c r="AM3" s="83"/>
      <c r="AN3" s="83"/>
      <c r="AO3" s="83"/>
      <c r="AP3" s="83"/>
      <c r="AQ3" s="83"/>
      <c r="AR3" s="104"/>
      <c r="AS3" s="82"/>
      <c r="AT3" s="48"/>
      <c r="AU3" s="83"/>
      <c r="AV3" s="83"/>
      <c r="AW3" s="83"/>
      <c r="AX3" s="83"/>
      <c r="AY3" s="83"/>
      <c r="AZ3" s="83"/>
      <c r="BA3" s="83"/>
      <c r="BB3" s="83"/>
      <c r="BC3" s="102"/>
      <c r="BD3" s="82"/>
      <c r="BE3" s="48"/>
      <c r="BF3" s="83"/>
      <c r="BG3" s="83"/>
      <c r="BH3" s="83"/>
      <c r="BI3" s="83"/>
      <c r="BJ3" s="83"/>
      <c r="BK3" s="83"/>
      <c r="BL3" s="83"/>
      <c r="BM3" s="83"/>
      <c r="BN3" s="102"/>
      <c r="BO3" s="82"/>
      <c r="BP3" s="48"/>
      <c r="BQ3" s="83"/>
      <c r="BR3" s="83"/>
      <c r="BS3" s="83"/>
      <c r="BT3" s="83"/>
      <c r="BU3" s="83"/>
      <c r="BV3" s="83"/>
      <c r="BW3" s="83"/>
      <c r="BX3" s="83"/>
      <c r="BY3" s="102"/>
      <c r="BZ3" s="82"/>
      <c r="CA3" s="48"/>
      <c r="CB3" s="85"/>
      <c r="CC3" s="85"/>
      <c r="CD3" s="85"/>
      <c r="CE3" s="85"/>
      <c r="CF3" s="85"/>
      <c r="CG3" s="85"/>
      <c r="CH3" s="85"/>
      <c r="CI3" s="104"/>
    </row>
    <row r="4" spans="1:88" ht="16.5" x14ac:dyDescent="0.25">
      <c r="A4" s="12"/>
      <c r="B4" s="12"/>
      <c r="C4" s="51"/>
      <c r="D4" s="51"/>
      <c r="E4" s="51"/>
      <c r="F4" s="51"/>
      <c r="G4" s="51"/>
      <c r="H4" s="51"/>
      <c r="I4" s="51"/>
      <c r="J4" s="51"/>
      <c r="K4" s="75"/>
      <c r="L4" s="12"/>
      <c r="M4" s="12"/>
      <c r="N4" s="51"/>
      <c r="O4" s="51"/>
      <c r="P4" s="51"/>
      <c r="Q4" s="51"/>
      <c r="R4" s="51"/>
      <c r="S4" s="51"/>
      <c r="T4" s="51"/>
      <c r="U4" s="51"/>
      <c r="V4" s="75"/>
      <c r="W4" s="12"/>
      <c r="X4" s="12"/>
      <c r="Y4" s="51"/>
      <c r="Z4" s="51"/>
      <c r="AA4" s="51"/>
      <c r="AB4" s="51"/>
      <c r="AC4" s="51"/>
      <c r="AD4" s="51"/>
      <c r="AE4" s="51"/>
      <c r="AF4" s="51"/>
      <c r="AG4" s="75"/>
      <c r="AH4" s="12"/>
      <c r="AI4" s="12"/>
      <c r="AJ4" s="51"/>
      <c r="AK4" s="51"/>
      <c r="AL4" s="51"/>
      <c r="AM4" s="51"/>
      <c r="AN4" s="51"/>
      <c r="AO4" s="51"/>
      <c r="AP4" s="51"/>
      <c r="AQ4" s="51"/>
      <c r="AR4" s="70"/>
      <c r="AS4" s="12"/>
      <c r="AT4" s="12"/>
      <c r="AU4" s="51"/>
      <c r="AV4" s="51"/>
      <c r="AW4" s="51"/>
      <c r="AX4" s="51"/>
      <c r="AY4" s="51"/>
      <c r="AZ4" s="51"/>
      <c r="BA4" s="51"/>
      <c r="BB4" s="51"/>
      <c r="BC4" s="75"/>
      <c r="BD4" s="12"/>
      <c r="BE4" s="12"/>
      <c r="BF4" s="51"/>
      <c r="BG4" s="51"/>
      <c r="BH4" s="51"/>
      <c r="BI4" s="51"/>
      <c r="BJ4" s="51"/>
      <c r="BK4" s="51"/>
      <c r="BL4" s="51"/>
      <c r="BM4" s="51"/>
      <c r="BN4" s="75"/>
      <c r="BO4" s="86" t="s">
        <v>298</v>
      </c>
      <c r="BP4" s="86"/>
      <c r="BQ4" s="87"/>
      <c r="BR4" s="87"/>
      <c r="BS4" s="87"/>
      <c r="BT4" s="87"/>
      <c r="BU4" s="87"/>
      <c r="BV4" s="87"/>
      <c r="BW4" s="87"/>
      <c r="BX4" s="87"/>
      <c r="BY4" s="103"/>
      <c r="BZ4" s="12"/>
      <c r="CA4" s="12"/>
      <c r="CB4" s="31"/>
      <c r="CC4" s="31"/>
      <c r="CD4" s="31"/>
      <c r="CE4" s="31"/>
      <c r="CF4" s="31"/>
      <c r="CG4" s="31"/>
      <c r="CH4" s="31"/>
      <c r="CI4" s="70"/>
    </row>
    <row r="5" spans="1:88" ht="16.5" x14ac:dyDescent="0.25">
      <c r="A5" s="33" t="s">
        <v>299</v>
      </c>
      <c r="B5" s="33"/>
      <c r="C5" s="52"/>
      <c r="D5" s="52"/>
      <c r="E5" s="52"/>
      <c r="F5" s="52"/>
      <c r="G5" s="52"/>
      <c r="H5" s="52"/>
      <c r="I5" s="52"/>
      <c r="J5" s="52"/>
      <c r="K5" s="76"/>
      <c r="L5" s="33" t="s">
        <v>300</v>
      </c>
      <c r="M5" s="33"/>
      <c r="N5" s="52"/>
      <c r="O5" s="52"/>
      <c r="P5" s="52"/>
      <c r="Q5" s="52"/>
      <c r="R5" s="52"/>
      <c r="S5" s="52"/>
      <c r="T5" s="52"/>
      <c r="U5" s="52"/>
      <c r="V5" s="76"/>
      <c r="W5" s="33" t="s">
        <v>301</v>
      </c>
      <c r="X5" s="33"/>
      <c r="Y5" s="52"/>
      <c r="Z5" s="52"/>
      <c r="AA5" s="52"/>
      <c r="AB5" s="52"/>
      <c r="AC5" s="52"/>
      <c r="AD5" s="52"/>
      <c r="AE5" s="52"/>
      <c r="AF5" s="52"/>
      <c r="AG5" s="76"/>
      <c r="AH5" s="33" t="s">
        <v>302</v>
      </c>
      <c r="AI5" s="33"/>
      <c r="AJ5" s="52"/>
      <c r="AK5" s="52"/>
      <c r="AL5" s="52"/>
      <c r="AM5" s="52"/>
      <c r="AN5" s="52"/>
      <c r="AO5" s="52"/>
      <c r="AP5" s="52"/>
      <c r="AQ5" s="52"/>
      <c r="AR5" s="81"/>
      <c r="AS5" s="33" t="s">
        <v>303</v>
      </c>
      <c r="AT5" s="33"/>
      <c r="AU5" s="52"/>
      <c r="AV5" s="52"/>
      <c r="AW5" s="52"/>
      <c r="AX5" s="52"/>
      <c r="AY5" s="52"/>
      <c r="AZ5" s="52"/>
      <c r="BA5" s="52"/>
      <c r="BB5" s="52"/>
      <c r="BC5" s="76"/>
      <c r="BD5" s="33" t="s">
        <v>304</v>
      </c>
      <c r="BE5" s="33"/>
      <c r="BF5" s="52"/>
      <c r="BG5" s="52"/>
      <c r="BH5" s="52"/>
      <c r="BI5" s="52"/>
      <c r="BJ5" s="52"/>
      <c r="BK5" s="52"/>
      <c r="BL5" s="52"/>
      <c r="BM5" s="52"/>
      <c r="BN5" s="76"/>
      <c r="BO5" s="33" t="s">
        <v>0</v>
      </c>
      <c r="BP5" s="33"/>
      <c r="BQ5" s="52"/>
      <c r="BR5" s="52"/>
      <c r="BS5" s="52"/>
      <c r="BT5" s="52"/>
      <c r="BU5" s="52"/>
      <c r="BV5" s="52"/>
      <c r="BW5" s="52"/>
      <c r="BX5" s="52"/>
      <c r="BY5" s="76"/>
      <c r="BZ5" s="33" t="s">
        <v>305</v>
      </c>
      <c r="CA5" s="33"/>
      <c r="CB5" s="52"/>
      <c r="CC5" s="52"/>
      <c r="CD5" s="52"/>
      <c r="CE5" s="52"/>
      <c r="CF5" s="52"/>
      <c r="CG5" s="52"/>
      <c r="CH5" s="52"/>
      <c r="CI5" s="81"/>
      <c r="CJ5" s="81"/>
    </row>
    <row r="6" spans="1:88" ht="16.5" x14ac:dyDescent="0.25">
      <c r="A6" s="86"/>
      <c r="B6" s="86"/>
      <c r="C6" s="87"/>
      <c r="D6" s="87"/>
      <c r="E6" s="87"/>
      <c r="F6" s="87"/>
      <c r="G6" s="87"/>
      <c r="H6" s="87"/>
      <c r="I6" s="87"/>
      <c r="J6" s="87"/>
      <c r="K6" s="103"/>
      <c r="L6" s="86"/>
      <c r="M6" s="86"/>
      <c r="N6" s="87"/>
      <c r="O6" s="87"/>
      <c r="P6" s="87"/>
      <c r="Q6" s="87"/>
      <c r="R6" s="87"/>
      <c r="S6" s="87"/>
      <c r="T6" s="87"/>
      <c r="U6" s="87"/>
      <c r="V6" s="103"/>
      <c r="W6" s="86"/>
      <c r="X6" s="86"/>
      <c r="Y6" s="87"/>
      <c r="Z6" s="87"/>
      <c r="AA6" s="87"/>
      <c r="AB6" s="87"/>
      <c r="AC6" s="87"/>
      <c r="AD6" s="87"/>
      <c r="AE6" s="87"/>
      <c r="AF6" s="87"/>
      <c r="AG6" s="103"/>
      <c r="AH6" s="86"/>
      <c r="AI6" s="86"/>
      <c r="AJ6" s="87"/>
      <c r="AK6" s="87"/>
      <c r="AL6" s="87"/>
      <c r="AM6" s="87"/>
      <c r="AN6" s="87"/>
      <c r="AO6" s="87"/>
      <c r="AP6" s="87"/>
      <c r="AQ6" s="87"/>
      <c r="AR6" s="105"/>
      <c r="AS6" s="86"/>
      <c r="AT6" s="86"/>
      <c r="AU6" s="87"/>
      <c r="AV6" s="87"/>
      <c r="AW6" s="87"/>
      <c r="AX6" s="87"/>
      <c r="AY6" s="87"/>
      <c r="AZ6" s="87"/>
      <c r="BA6" s="87"/>
      <c r="BB6" s="87"/>
      <c r="BC6" s="103"/>
      <c r="BD6" s="86"/>
      <c r="BE6" s="86"/>
      <c r="BF6" s="87"/>
      <c r="BG6" s="87"/>
      <c r="BH6" s="87"/>
      <c r="BI6" s="87"/>
      <c r="BJ6" s="87"/>
      <c r="BK6" s="87"/>
      <c r="BL6" s="87"/>
      <c r="BM6" s="87"/>
      <c r="BN6" s="103"/>
      <c r="BO6" s="12"/>
      <c r="BP6" s="12"/>
      <c r="BQ6" s="51"/>
      <c r="BR6" s="51"/>
      <c r="BS6" s="51"/>
      <c r="BT6" s="51"/>
      <c r="BU6" s="51"/>
      <c r="BV6" s="51"/>
      <c r="BW6" s="51"/>
      <c r="BX6" s="51"/>
      <c r="BY6" s="75"/>
      <c r="BZ6" s="86"/>
      <c r="CA6" s="86"/>
      <c r="CB6" s="87"/>
      <c r="CC6" s="87"/>
      <c r="CD6" s="87"/>
      <c r="CE6" s="87"/>
      <c r="CF6" s="87"/>
      <c r="CG6" s="87"/>
      <c r="CH6" s="87"/>
      <c r="CI6" s="105"/>
    </row>
    <row r="7" spans="1:88" x14ac:dyDescent="0.2">
      <c r="A7" s="12"/>
      <c r="B7" s="12"/>
      <c r="C7" s="51"/>
      <c r="D7" s="51"/>
      <c r="E7" s="51"/>
      <c r="F7" s="51"/>
      <c r="G7" s="51"/>
      <c r="H7" s="51"/>
      <c r="I7" s="51"/>
      <c r="J7" s="51"/>
      <c r="K7" s="75"/>
      <c r="L7" s="26"/>
      <c r="M7" s="12"/>
      <c r="N7" s="51"/>
      <c r="O7" s="51"/>
      <c r="P7" s="51"/>
      <c r="Q7" s="51"/>
      <c r="R7" s="51"/>
      <c r="S7" s="51"/>
      <c r="T7" s="51"/>
      <c r="U7" s="51"/>
      <c r="V7" s="75"/>
      <c r="W7" s="26"/>
      <c r="X7" s="12"/>
      <c r="Y7" s="51"/>
      <c r="Z7" s="51"/>
      <c r="AA7" s="51"/>
      <c r="AB7" s="51"/>
      <c r="AC7" s="51"/>
      <c r="AD7" s="51"/>
      <c r="AE7" s="51"/>
      <c r="AF7" s="51"/>
      <c r="AG7" s="75"/>
      <c r="AH7" s="12"/>
      <c r="AI7" s="12"/>
      <c r="AJ7" s="51"/>
      <c r="AK7" s="51"/>
      <c r="AL7" s="51"/>
      <c r="AM7" s="51"/>
      <c r="AN7" s="51"/>
      <c r="AO7" s="51"/>
      <c r="AP7" s="51"/>
      <c r="AQ7" s="51"/>
      <c r="AR7" s="72"/>
      <c r="AS7" s="26"/>
      <c r="AT7" s="12"/>
      <c r="AU7" s="51"/>
      <c r="AV7" s="51"/>
      <c r="AW7" s="51"/>
      <c r="AX7" s="51"/>
      <c r="AY7" s="51"/>
      <c r="AZ7" s="51"/>
      <c r="BA7" s="51"/>
      <c r="BB7" s="51"/>
      <c r="BC7" s="75"/>
      <c r="BD7" s="24"/>
      <c r="BE7" s="12"/>
      <c r="BF7" s="51"/>
      <c r="BG7" s="51"/>
      <c r="BH7" s="51"/>
      <c r="BI7" s="51"/>
      <c r="BJ7" s="51"/>
      <c r="BK7" s="51"/>
      <c r="BL7" s="51"/>
      <c r="BM7" s="51"/>
      <c r="BN7" s="75"/>
      <c r="BO7" s="47" t="s">
        <v>488</v>
      </c>
      <c r="BP7" s="12"/>
      <c r="BQ7" s="51"/>
      <c r="BR7" s="51"/>
      <c r="BS7" s="51"/>
      <c r="BT7" s="51"/>
      <c r="BU7" s="51"/>
      <c r="BV7" s="51"/>
      <c r="BW7" s="51"/>
      <c r="BX7" s="51"/>
      <c r="BY7" s="75"/>
      <c r="CB7" s="37"/>
      <c r="CC7" s="37"/>
      <c r="CD7" s="37"/>
      <c r="CE7" s="37"/>
      <c r="CF7" s="37"/>
      <c r="CG7" s="37"/>
      <c r="CH7" s="37"/>
      <c r="CI7" s="72"/>
    </row>
    <row r="8" spans="1:88" ht="12.75" customHeight="1" x14ac:dyDescent="0.2">
      <c r="A8" s="12"/>
      <c r="B8" s="47" t="s">
        <v>777</v>
      </c>
      <c r="C8" s="706"/>
      <c r="D8" s="51"/>
      <c r="E8" s="51"/>
      <c r="F8" s="51"/>
      <c r="G8" s="51"/>
      <c r="H8" s="51"/>
      <c r="I8" s="51"/>
      <c r="J8" s="51"/>
      <c r="K8" s="75"/>
      <c r="L8" s="47" t="s">
        <v>541</v>
      </c>
      <c r="M8" s="12"/>
      <c r="N8" s="51"/>
      <c r="O8" s="51"/>
      <c r="P8" s="51"/>
      <c r="Q8" s="51"/>
      <c r="R8" s="51"/>
      <c r="S8" s="51"/>
      <c r="T8" s="51"/>
      <c r="U8" s="51"/>
      <c r="V8" s="75"/>
      <c r="W8" s="47" t="s">
        <v>541</v>
      </c>
      <c r="X8" s="12"/>
      <c r="Y8" s="51"/>
      <c r="Z8" s="51"/>
      <c r="AA8" s="51"/>
      <c r="AB8" s="51"/>
      <c r="AC8" s="51"/>
      <c r="AD8" s="51"/>
      <c r="AE8" s="51"/>
      <c r="AF8" s="51"/>
      <c r="AG8" s="75"/>
      <c r="AH8" s="47" t="s">
        <v>662</v>
      </c>
      <c r="AI8" s="12"/>
      <c r="AJ8" s="51"/>
      <c r="AK8" s="51"/>
      <c r="AL8" s="51"/>
      <c r="AM8" s="51"/>
      <c r="AN8" s="51"/>
      <c r="AO8" s="51"/>
      <c r="AP8" s="51"/>
      <c r="AQ8" s="51"/>
      <c r="AR8" s="70"/>
      <c r="AS8" s="47" t="s">
        <v>486</v>
      </c>
      <c r="AT8" s="12"/>
      <c r="AU8" s="51"/>
      <c r="AV8" s="51"/>
      <c r="AW8" s="51"/>
      <c r="AX8" s="51"/>
      <c r="AY8" s="51"/>
      <c r="AZ8" s="51"/>
      <c r="BA8" s="51"/>
      <c r="BB8" s="51"/>
      <c r="BC8" s="75"/>
      <c r="BD8" s="47" t="s">
        <v>487</v>
      </c>
      <c r="BE8" s="12"/>
      <c r="BF8" s="51"/>
      <c r="BG8" s="51"/>
      <c r="BH8" s="51"/>
      <c r="BI8" s="51"/>
      <c r="BJ8" s="51"/>
      <c r="BK8" s="51"/>
      <c r="BL8" s="51"/>
      <c r="BM8" s="51"/>
      <c r="BN8" s="75"/>
      <c r="BO8" s="693" t="s">
        <v>778</v>
      </c>
      <c r="BP8" s="12"/>
      <c r="BQ8" s="51"/>
      <c r="BR8" s="51"/>
      <c r="BS8" s="51"/>
      <c r="BT8" s="51"/>
      <c r="BU8" s="51"/>
      <c r="BV8" s="51"/>
      <c r="BW8" s="51"/>
      <c r="BX8" s="51"/>
      <c r="BY8" s="75"/>
      <c r="BZ8" s="47" t="s">
        <v>1</v>
      </c>
      <c r="CA8" s="12"/>
      <c r="CB8" s="31"/>
      <c r="CC8" s="31"/>
      <c r="CD8" s="31"/>
      <c r="CE8" s="31"/>
      <c r="CF8" s="31"/>
      <c r="CG8" s="31"/>
      <c r="CH8" s="31"/>
      <c r="CI8" s="70"/>
    </row>
    <row r="9" spans="1:88" x14ac:dyDescent="0.2">
      <c r="A9" s="8"/>
      <c r="B9" s="218"/>
      <c r="C9" s="51"/>
      <c r="D9" s="51"/>
      <c r="E9" s="51"/>
      <c r="F9" s="51"/>
      <c r="G9" s="51"/>
      <c r="H9" s="51"/>
      <c r="I9" s="51"/>
      <c r="J9" s="51"/>
      <c r="K9" s="75"/>
      <c r="L9" s="657" t="s">
        <v>559</v>
      </c>
      <c r="M9" s="12"/>
      <c r="N9" s="51"/>
      <c r="O9" s="51"/>
      <c r="P9" s="51"/>
      <c r="Q9" s="51"/>
      <c r="R9" s="51"/>
      <c r="S9" s="51"/>
      <c r="T9" s="51"/>
      <c r="U9" s="51"/>
      <c r="V9" s="75"/>
      <c r="W9" s="693" t="s">
        <v>559</v>
      </c>
      <c r="X9" s="12"/>
      <c r="Y9" s="51"/>
      <c r="Z9" s="51"/>
      <c r="AA9" s="51"/>
      <c r="AB9" s="51"/>
      <c r="AC9" s="51"/>
      <c r="AD9" s="51"/>
      <c r="AE9" s="51"/>
      <c r="AF9" s="51"/>
      <c r="AG9" s="75"/>
      <c r="AH9" s="47" t="s">
        <v>663</v>
      </c>
      <c r="AI9" s="12"/>
      <c r="AJ9" s="51"/>
      <c r="AK9" s="51"/>
      <c r="AL9" s="51"/>
      <c r="AM9" s="51"/>
      <c r="AN9" s="51"/>
      <c r="AO9" s="51"/>
      <c r="AP9" s="51"/>
      <c r="AQ9" s="51"/>
      <c r="AR9" s="70"/>
      <c r="AS9" s="693" t="s">
        <v>778</v>
      </c>
      <c r="AT9" s="12"/>
      <c r="AU9" s="51"/>
      <c r="AV9" s="51"/>
      <c r="AW9" s="51"/>
      <c r="AX9" s="51"/>
      <c r="AY9" s="51"/>
      <c r="AZ9" s="51"/>
      <c r="BA9" s="51"/>
      <c r="BB9" s="51"/>
      <c r="BC9" s="75"/>
      <c r="BD9" s="693" t="s">
        <v>778</v>
      </c>
      <c r="BE9" s="12"/>
      <c r="BF9" s="51"/>
      <c r="BG9" s="51"/>
      <c r="BH9" s="51"/>
      <c r="BI9" s="51"/>
      <c r="BJ9" s="51"/>
      <c r="BK9" s="51"/>
      <c r="BL9" s="51"/>
      <c r="BM9" s="51"/>
      <c r="BN9" s="75"/>
      <c r="BO9" s="12"/>
      <c r="BP9" s="7"/>
      <c r="BQ9" s="64"/>
      <c r="BR9" s="64"/>
      <c r="BS9" s="64"/>
      <c r="BT9" s="64"/>
      <c r="BU9" s="64"/>
      <c r="BV9" s="64"/>
      <c r="BW9" s="64"/>
      <c r="BX9" s="64"/>
      <c r="BY9" s="69"/>
      <c r="BZ9" s="693" t="s">
        <v>710</v>
      </c>
      <c r="CA9" s="12"/>
      <c r="CB9" s="32"/>
      <c r="CC9" s="32"/>
      <c r="CD9" s="32"/>
      <c r="CE9" s="32"/>
      <c r="CF9" s="32"/>
      <c r="CG9" s="32"/>
      <c r="CH9" s="32"/>
      <c r="CI9" s="70"/>
    </row>
    <row r="10" spans="1:88" x14ac:dyDescent="0.2">
      <c r="A10" s="7"/>
      <c r="B10" s="7"/>
      <c r="C10" s="64"/>
      <c r="D10" s="64"/>
      <c r="E10" s="64"/>
      <c r="F10" s="64"/>
      <c r="G10" s="64"/>
      <c r="H10" s="64"/>
      <c r="I10" s="64"/>
      <c r="J10" s="64"/>
      <c r="K10" s="69"/>
      <c r="L10" s="12"/>
      <c r="M10" s="7"/>
      <c r="N10" s="64"/>
      <c r="O10" s="64"/>
      <c r="P10" s="64"/>
      <c r="Q10" s="64"/>
      <c r="R10" s="64"/>
      <c r="S10" s="64"/>
      <c r="T10" s="64"/>
      <c r="U10" s="64"/>
      <c r="V10" s="69"/>
      <c r="W10" s="677" t="s">
        <v>777</v>
      </c>
      <c r="X10" s="7"/>
      <c r="Y10" s="64"/>
      <c r="Z10" s="64"/>
      <c r="AA10" s="64"/>
      <c r="AB10" s="64"/>
      <c r="AC10" s="64"/>
      <c r="AD10" s="64"/>
      <c r="AE10" s="64"/>
      <c r="AF10" s="64"/>
      <c r="AG10" s="69"/>
      <c r="AH10" s="693" t="s">
        <v>777</v>
      </c>
      <c r="AI10" s="7"/>
      <c r="AJ10" s="64"/>
      <c r="AK10" s="64"/>
      <c r="AL10" s="64"/>
      <c r="AM10" s="64"/>
      <c r="AN10" s="64"/>
      <c r="AO10" s="64"/>
      <c r="AP10" s="64"/>
      <c r="AQ10" s="64"/>
      <c r="AR10" s="70"/>
      <c r="AS10" s="12"/>
      <c r="AT10" s="7"/>
      <c r="AU10" s="64"/>
      <c r="AV10" s="64"/>
      <c r="AW10" s="64"/>
      <c r="AX10" s="64"/>
      <c r="AY10" s="64"/>
      <c r="AZ10" s="64"/>
      <c r="BA10" s="64"/>
      <c r="BB10" s="64"/>
      <c r="BC10" s="69"/>
      <c r="BD10" s="7"/>
      <c r="BE10" s="7"/>
      <c r="BF10" s="64"/>
      <c r="BG10" s="64"/>
      <c r="BH10" s="64"/>
      <c r="BI10" s="64"/>
      <c r="BJ10" s="64"/>
      <c r="BK10" s="64"/>
      <c r="BL10" s="64"/>
      <c r="BM10" s="64"/>
      <c r="BN10" s="69"/>
      <c r="BO10" s="12"/>
      <c r="BP10" s="12"/>
      <c r="BQ10" s="51"/>
      <c r="BR10" s="51"/>
      <c r="BS10" s="51"/>
      <c r="BT10" s="51"/>
      <c r="BU10" s="51"/>
      <c r="BV10" s="51"/>
      <c r="BW10" s="51"/>
      <c r="BX10" s="51"/>
      <c r="BY10" s="75"/>
      <c r="BZ10" s="12"/>
      <c r="CA10" s="7"/>
      <c r="CB10" s="32"/>
      <c r="CC10" s="32"/>
      <c r="CD10" s="32"/>
      <c r="CE10" s="32"/>
      <c r="CF10" s="32"/>
      <c r="CG10" s="32"/>
      <c r="CH10" s="32"/>
      <c r="CI10" s="70"/>
    </row>
    <row r="11" spans="1:88" x14ac:dyDescent="0.2">
      <c r="C11" s="51"/>
      <c r="D11" s="51"/>
      <c r="E11" s="228"/>
      <c r="F11" s="51"/>
      <c r="G11" s="51"/>
      <c r="H11" s="51"/>
      <c r="I11" s="51"/>
      <c r="J11" s="51"/>
      <c r="K11" s="75"/>
      <c r="L11" s="26"/>
      <c r="M11" s="12"/>
      <c r="N11" s="51"/>
      <c r="O11" s="51"/>
      <c r="P11" s="51"/>
      <c r="Q11" s="51"/>
      <c r="R11" s="51"/>
      <c r="S11" s="51"/>
      <c r="T11" s="51"/>
      <c r="U11" s="51"/>
      <c r="V11" s="75"/>
      <c r="W11" s="26"/>
      <c r="X11" s="12"/>
      <c r="Y11" s="51"/>
      <c r="Z11" s="51"/>
      <c r="AA11" s="51"/>
      <c r="AB11" s="51"/>
      <c r="AC11" s="51"/>
      <c r="AD11" s="51"/>
      <c r="AE11" s="51"/>
      <c r="AF11" s="51"/>
      <c r="AG11" s="75"/>
      <c r="AH11" s="38"/>
      <c r="AJ11" s="32"/>
      <c r="AK11" s="32"/>
      <c r="AL11" s="32"/>
      <c r="AM11" s="32"/>
      <c r="AN11" s="32"/>
      <c r="AO11" s="32"/>
      <c r="AP11" s="32"/>
      <c r="AQ11" s="32"/>
      <c r="AR11" s="70"/>
      <c r="AS11" s="12"/>
      <c r="AT11" s="12"/>
      <c r="AU11" s="51"/>
      <c r="AV11" s="51"/>
      <c r="AW11" s="51"/>
      <c r="AX11" s="51"/>
      <c r="AY11" s="51"/>
      <c r="AZ11" s="51"/>
      <c r="BA11" s="51"/>
      <c r="BB11" s="51"/>
      <c r="BC11" s="75"/>
      <c r="BD11" s="12"/>
      <c r="BE11" s="12"/>
      <c r="BF11" s="51"/>
      <c r="BG11" s="51"/>
      <c r="BH11" s="51"/>
      <c r="BI11" s="51"/>
      <c r="BJ11" s="51"/>
      <c r="BK11" s="51"/>
      <c r="BL11" s="51"/>
      <c r="BM11" s="51"/>
      <c r="BN11" s="75"/>
      <c r="BP11" s="12"/>
      <c r="BQ11" s="51"/>
      <c r="BR11" s="51"/>
      <c r="BS11" s="51"/>
      <c r="BT11" s="51"/>
      <c r="BU11" s="51"/>
      <c r="BV11" s="51"/>
      <c r="BW11" s="51"/>
      <c r="BX11" s="51"/>
      <c r="BY11" s="75"/>
      <c r="BZ11" s="12"/>
      <c r="CA11" s="12"/>
      <c r="CB11" s="32"/>
      <c r="CC11" s="32"/>
      <c r="CD11" s="32"/>
      <c r="CE11" s="32"/>
      <c r="CF11" s="32"/>
      <c r="CG11" s="32"/>
      <c r="CH11" s="32"/>
      <c r="CI11" s="70"/>
    </row>
    <row r="12" spans="1:88" x14ac:dyDescent="0.2">
      <c r="B12" s="38" t="s">
        <v>10</v>
      </c>
      <c r="C12" s="51"/>
      <c r="D12" s="51"/>
      <c r="E12" s="51"/>
      <c r="F12" s="51"/>
      <c r="G12" s="51"/>
      <c r="H12" s="51"/>
      <c r="I12" s="51"/>
      <c r="J12" s="51"/>
      <c r="K12" s="75"/>
      <c r="L12" s="38" t="s">
        <v>211</v>
      </c>
      <c r="M12" s="12"/>
      <c r="N12" s="51"/>
      <c r="O12" s="51"/>
      <c r="P12" s="51"/>
      <c r="Q12" s="51"/>
      <c r="R12" s="51"/>
      <c r="S12" s="51"/>
      <c r="T12" s="51"/>
      <c r="U12" s="51"/>
      <c r="V12" s="75"/>
      <c r="W12" s="38" t="s">
        <v>411</v>
      </c>
      <c r="X12" s="12"/>
      <c r="Y12" s="51"/>
      <c r="Z12" s="51"/>
      <c r="AA12" s="51"/>
      <c r="AB12" s="51"/>
      <c r="AC12" s="51"/>
      <c r="AD12" s="51"/>
      <c r="AE12" s="51"/>
      <c r="AF12" s="51"/>
      <c r="AG12" s="75"/>
      <c r="AH12" s="38" t="s">
        <v>190</v>
      </c>
      <c r="AJ12" s="32"/>
      <c r="AK12" s="32"/>
      <c r="AL12" s="32"/>
      <c r="AM12" s="32"/>
      <c r="AN12" s="32"/>
      <c r="AO12" s="32"/>
      <c r="AP12" s="32"/>
      <c r="AQ12" s="32"/>
      <c r="AR12" s="70"/>
      <c r="AS12" s="38" t="s">
        <v>580</v>
      </c>
      <c r="AT12" s="12"/>
      <c r="AU12" s="51"/>
      <c r="AV12" s="51"/>
      <c r="AW12" s="51"/>
      <c r="AX12" s="51"/>
      <c r="AY12" s="51"/>
      <c r="AZ12" s="51"/>
      <c r="BA12" s="51"/>
      <c r="BB12" s="51"/>
      <c r="BC12" s="75"/>
      <c r="BD12" s="38" t="s">
        <v>191</v>
      </c>
      <c r="BE12" s="12"/>
      <c r="BF12" s="51"/>
      <c r="BG12" s="51"/>
      <c r="BH12" s="51"/>
      <c r="BI12" s="51"/>
      <c r="BJ12" s="51"/>
      <c r="BK12" s="51"/>
      <c r="BL12" s="51"/>
      <c r="BM12" s="51"/>
      <c r="BN12" s="75"/>
      <c r="BO12" s="38" t="s">
        <v>82</v>
      </c>
      <c r="BP12" s="12"/>
      <c r="BQ12" s="51"/>
      <c r="BR12" s="51"/>
      <c r="BS12" s="51"/>
      <c r="BT12" s="51"/>
      <c r="BU12" s="51"/>
      <c r="BV12" s="51"/>
      <c r="BW12" s="51"/>
      <c r="BX12" s="51"/>
      <c r="BY12" s="75"/>
      <c r="BZ12" s="38"/>
      <c r="CA12" s="12"/>
      <c r="CB12" s="32"/>
      <c r="CC12" s="32"/>
      <c r="CD12" s="32"/>
      <c r="CE12" s="32"/>
      <c r="CF12" s="32"/>
      <c r="CG12" s="32"/>
      <c r="CH12" s="32"/>
      <c r="CI12" s="70"/>
    </row>
    <row r="13" spans="1:88" x14ac:dyDescent="0.2">
      <c r="A13" s="12"/>
      <c r="B13" s="12"/>
      <c r="C13" s="51"/>
      <c r="D13" s="51"/>
      <c r="E13" s="51"/>
      <c r="F13" s="51"/>
      <c r="G13" s="51"/>
      <c r="H13" s="51"/>
      <c r="I13" s="51"/>
      <c r="J13" s="51"/>
      <c r="K13" s="75"/>
      <c r="L13" s="12"/>
      <c r="M13" s="12"/>
      <c r="N13" s="51"/>
      <c r="O13" s="51"/>
      <c r="P13" s="51"/>
      <c r="Q13" s="51"/>
      <c r="R13" s="51"/>
      <c r="S13" s="51"/>
      <c r="T13" s="51"/>
      <c r="U13" s="51"/>
      <c r="V13" s="75"/>
      <c r="W13" s="12"/>
      <c r="X13" s="12"/>
      <c r="Y13" s="51"/>
      <c r="Z13" s="51"/>
      <c r="AA13" s="51"/>
      <c r="AB13" s="51"/>
      <c r="AC13" s="51"/>
      <c r="AD13" s="51"/>
      <c r="AE13" s="51"/>
      <c r="AF13" s="51"/>
      <c r="AG13" s="75"/>
      <c r="AJ13" s="32"/>
      <c r="AK13" s="32"/>
      <c r="AL13" s="32"/>
      <c r="AM13" s="32"/>
      <c r="AN13" s="32"/>
      <c r="AO13" s="32"/>
      <c r="AP13" s="32"/>
      <c r="AQ13" s="32"/>
      <c r="AR13" s="70"/>
      <c r="AS13" s="12"/>
      <c r="AT13" s="12"/>
      <c r="AU13" s="51"/>
      <c r="AV13" s="51"/>
      <c r="AW13" s="51"/>
      <c r="AX13" s="51"/>
      <c r="AY13" s="51"/>
      <c r="AZ13" s="51"/>
      <c r="BA13" s="51"/>
      <c r="BB13" s="51"/>
      <c r="BC13" s="75"/>
      <c r="BD13" s="12"/>
      <c r="BE13" s="12"/>
      <c r="BF13" s="51"/>
      <c r="BG13" s="51"/>
      <c r="BH13" s="51"/>
      <c r="BI13" s="51"/>
      <c r="BJ13" s="51"/>
      <c r="BK13" s="51"/>
      <c r="BL13" s="51"/>
      <c r="BM13" s="51"/>
      <c r="BN13" s="75"/>
      <c r="BZ13" s="12"/>
      <c r="CA13" s="12"/>
      <c r="CB13" s="32"/>
      <c r="CC13" s="32"/>
      <c r="CD13" s="32"/>
      <c r="CE13" s="32"/>
      <c r="CF13" s="32"/>
      <c r="CG13" s="32"/>
      <c r="CH13" s="32"/>
      <c r="CI13" s="70"/>
    </row>
    <row r="14" spans="1:88" x14ac:dyDescent="0.2">
      <c r="B14" s="7" t="s">
        <v>193</v>
      </c>
      <c r="C14" s="51"/>
      <c r="D14" s="51"/>
      <c r="E14" s="51"/>
      <c r="F14" s="51"/>
      <c r="G14" s="51"/>
      <c r="H14" s="51"/>
      <c r="I14" s="51"/>
      <c r="J14" s="51"/>
      <c r="K14" s="75"/>
      <c r="L14" s="12"/>
      <c r="M14" s="12"/>
      <c r="N14" s="51"/>
      <c r="O14" s="51"/>
      <c r="P14" s="51"/>
      <c r="Q14" s="51"/>
      <c r="R14" s="51"/>
      <c r="S14" s="51"/>
      <c r="T14" s="51"/>
      <c r="U14" s="51"/>
      <c r="V14" s="75"/>
      <c r="W14" s="12"/>
      <c r="X14" s="12"/>
      <c r="Y14" s="51"/>
      <c r="Z14" s="51"/>
      <c r="AA14" s="51"/>
      <c r="AB14" s="51"/>
      <c r="AC14" s="51"/>
      <c r="AD14" s="51"/>
      <c r="AE14" s="51"/>
      <c r="AF14" s="51"/>
      <c r="AG14" s="75"/>
      <c r="AJ14" s="32"/>
      <c r="AK14" s="32"/>
      <c r="AL14" s="32"/>
      <c r="AM14" s="32"/>
      <c r="AN14" s="32"/>
      <c r="AO14" s="32"/>
      <c r="AP14" s="32"/>
      <c r="AQ14" s="32"/>
      <c r="AR14" s="70"/>
      <c r="AS14" s="12"/>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c r="BZ14" s="12"/>
      <c r="CA14" s="12"/>
      <c r="CB14" s="32"/>
      <c r="CC14" s="32"/>
      <c r="CD14" s="32"/>
      <c r="CE14" s="32"/>
      <c r="CF14" s="32"/>
      <c r="CG14" s="32"/>
      <c r="CH14" s="32"/>
      <c r="CI14" s="70"/>
    </row>
    <row r="15" spans="1:88" x14ac:dyDescent="0.2">
      <c r="A15" s="7"/>
      <c r="B15" s="12"/>
      <c r="C15" s="51"/>
      <c r="D15" s="51"/>
      <c r="E15" s="51"/>
      <c r="F15" s="51"/>
      <c r="G15" s="51"/>
      <c r="H15" s="51"/>
      <c r="I15" s="51"/>
      <c r="J15" s="51"/>
      <c r="K15" s="75"/>
      <c r="L15" s="12"/>
      <c r="M15" s="12"/>
      <c r="N15" s="51"/>
      <c r="O15" s="51"/>
      <c r="P15" s="51"/>
      <c r="Q15" s="51"/>
      <c r="R15" s="51"/>
      <c r="S15" s="51"/>
      <c r="T15" s="51"/>
      <c r="U15" s="51"/>
      <c r="V15" s="75"/>
      <c r="W15" s="12"/>
      <c r="X15" s="12"/>
      <c r="Y15" s="51"/>
      <c r="Z15" s="51"/>
      <c r="AA15" s="51"/>
      <c r="AB15" s="51"/>
      <c r="AC15" s="51"/>
      <c r="AD15" s="51"/>
      <c r="AE15" s="51"/>
      <c r="AF15" s="51"/>
      <c r="AG15" s="75"/>
      <c r="AJ15" s="32"/>
      <c r="AK15" s="32"/>
      <c r="AL15" s="32"/>
      <c r="AM15" s="32"/>
      <c r="AN15" s="788"/>
      <c r="AO15" s="788"/>
      <c r="AP15" s="788"/>
      <c r="AQ15" s="788"/>
      <c r="AR15" s="789"/>
      <c r="AS15" s="12"/>
      <c r="AT15" s="12"/>
      <c r="AU15" s="51"/>
      <c r="AV15" s="51"/>
      <c r="AW15" s="51"/>
      <c r="AX15" s="51"/>
      <c r="AY15" s="51"/>
      <c r="AZ15" s="51"/>
      <c r="BA15" s="51"/>
      <c r="BB15" s="51"/>
      <c r="BC15" s="75"/>
      <c r="BD15" s="12"/>
      <c r="BE15" s="12"/>
      <c r="BF15" s="51"/>
      <c r="BG15" s="51"/>
      <c r="BH15" s="51"/>
      <c r="BI15" s="51"/>
      <c r="BJ15" s="51"/>
      <c r="BK15" s="51"/>
      <c r="BL15" s="51"/>
      <c r="BM15" s="51"/>
      <c r="BN15" s="75"/>
      <c r="BO15" s="12"/>
      <c r="BP15" s="12"/>
      <c r="BQ15" s="51"/>
      <c r="BR15" s="51"/>
      <c r="BS15" s="51"/>
      <c r="BT15" s="51"/>
      <c r="BU15" s="51"/>
      <c r="BV15" s="51"/>
      <c r="BW15" s="51"/>
      <c r="BX15" s="51"/>
      <c r="BY15" s="75"/>
      <c r="BZ15" s="12"/>
      <c r="CA15" s="12"/>
      <c r="CB15" s="32"/>
      <c r="CC15" s="32"/>
      <c r="CD15" s="32"/>
      <c r="CE15" s="32"/>
      <c r="CF15" s="32"/>
      <c r="CG15" s="32"/>
      <c r="CH15" s="32"/>
      <c r="CI15" s="70"/>
      <c r="CJ15" s="12"/>
    </row>
    <row r="16" spans="1:88" x14ac:dyDescent="0.2">
      <c r="A16" s="12"/>
      <c r="B16" s="12"/>
      <c r="C16" s="51"/>
      <c r="D16" s="51"/>
      <c r="E16" s="51"/>
      <c r="F16" s="51"/>
      <c r="G16" s="51"/>
      <c r="H16" s="51"/>
      <c r="I16" s="51"/>
      <c r="J16" s="51"/>
      <c r="K16" s="75"/>
      <c r="L16" s="12"/>
      <c r="M16" s="12"/>
      <c r="N16" s="51"/>
      <c r="O16" s="51"/>
      <c r="P16" s="51"/>
      <c r="Q16" s="51"/>
      <c r="R16" s="51"/>
      <c r="S16" s="51"/>
      <c r="T16" s="51"/>
      <c r="U16" s="51"/>
      <c r="V16" s="75"/>
      <c r="W16" s="12"/>
      <c r="X16" s="12"/>
      <c r="Y16" s="51"/>
      <c r="Z16" s="51"/>
      <c r="AA16" s="51"/>
      <c r="AB16" s="51"/>
      <c r="AC16" s="51"/>
      <c r="AD16" s="51"/>
      <c r="AE16" s="51"/>
      <c r="AF16" s="51"/>
      <c r="AG16" s="75"/>
      <c r="AJ16" s="32"/>
      <c r="AK16" s="32"/>
      <c r="AL16" s="32"/>
      <c r="AM16" s="32"/>
      <c r="AN16" s="32"/>
      <c r="AO16" s="32"/>
      <c r="AP16" s="32"/>
      <c r="AQ16" s="32"/>
      <c r="AR16" s="70"/>
      <c r="AS16" s="12"/>
      <c r="AT16" s="12"/>
      <c r="AU16" s="51"/>
      <c r="AV16" s="51"/>
      <c r="AW16" s="51"/>
      <c r="AX16" s="51"/>
      <c r="AY16" s="51"/>
      <c r="AZ16" s="51"/>
      <c r="BA16" s="51"/>
      <c r="BB16" s="51"/>
      <c r="BC16" s="75"/>
      <c r="BD16" s="12"/>
      <c r="BE16" s="12"/>
      <c r="BF16" s="51"/>
      <c r="BG16" s="51"/>
      <c r="BH16" s="51"/>
      <c r="BI16" s="51"/>
      <c r="BJ16" s="51"/>
      <c r="BK16" s="51"/>
      <c r="BL16" s="51"/>
      <c r="BM16" s="51"/>
      <c r="BN16" s="75"/>
      <c r="BO16" s="12"/>
      <c r="BP16" s="12"/>
      <c r="BQ16" s="51"/>
      <c r="BR16" s="51"/>
      <c r="BS16" s="51"/>
      <c r="BT16" s="51"/>
      <c r="BU16" s="51"/>
      <c r="BV16" s="51"/>
      <c r="BW16" s="51"/>
      <c r="BX16" s="51"/>
      <c r="BY16" s="75"/>
      <c r="BZ16" s="12"/>
      <c r="CA16" s="12"/>
      <c r="CB16" s="32"/>
      <c r="CC16" s="32"/>
      <c r="CD16" s="32"/>
      <c r="CE16" s="32"/>
      <c r="CF16" s="32"/>
      <c r="CG16" s="32"/>
      <c r="CH16" s="32"/>
      <c r="CI16" s="70"/>
    </row>
    <row r="17" spans="1:88" x14ac:dyDescent="0.2">
      <c r="A17" s="91"/>
      <c r="B17" s="92"/>
      <c r="C17" s="92"/>
      <c r="D17" s="92"/>
      <c r="E17" s="92"/>
      <c r="F17" s="92"/>
      <c r="G17" s="92"/>
      <c r="H17" s="92"/>
      <c r="I17" s="93"/>
      <c r="J17" s="93"/>
      <c r="K17" s="94" t="s">
        <v>80</v>
      </c>
      <c r="L17" s="91"/>
      <c r="M17" s="92"/>
      <c r="N17" s="95"/>
      <c r="O17" s="95"/>
      <c r="P17" s="95"/>
      <c r="Q17" s="95"/>
      <c r="R17" s="95"/>
      <c r="S17" s="95"/>
      <c r="T17" s="95"/>
      <c r="U17" s="95"/>
      <c r="V17" s="94" t="s">
        <v>80</v>
      </c>
      <c r="W17" s="91"/>
      <c r="X17" s="92"/>
      <c r="Y17" s="95"/>
      <c r="Z17" s="95"/>
      <c r="AA17" s="95"/>
      <c r="AB17" s="95"/>
      <c r="AC17" s="95"/>
      <c r="AD17" s="95"/>
      <c r="AE17" s="95"/>
      <c r="AF17" s="95"/>
      <c r="AG17" s="94" t="s">
        <v>81</v>
      </c>
      <c r="AH17" s="96"/>
      <c r="AI17" s="97"/>
      <c r="AJ17" s="98"/>
      <c r="AK17" s="98"/>
      <c r="AL17" s="98"/>
      <c r="AM17" s="98"/>
      <c r="AN17" s="98"/>
      <c r="AO17" s="99"/>
      <c r="AP17" s="99"/>
      <c r="AQ17" s="99"/>
      <c r="AR17" s="94" t="s">
        <v>81</v>
      </c>
      <c r="AS17" s="91"/>
      <c r="AT17" s="92"/>
      <c r="AU17" s="95"/>
      <c r="AV17" s="95"/>
      <c r="AW17" s="95"/>
      <c r="AX17" s="95"/>
      <c r="AY17" s="95"/>
      <c r="AZ17" s="95"/>
      <c r="BA17" s="95"/>
      <c r="BB17" s="95"/>
      <c r="BC17" s="94" t="s">
        <v>81</v>
      </c>
      <c r="BD17" s="91"/>
      <c r="BE17" s="92"/>
      <c r="BF17" s="95"/>
      <c r="BG17" s="95"/>
      <c r="BH17" s="95"/>
      <c r="BI17" s="95"/>
      <c r="BJ17" s="95"/>
      <c r="BK17" s="95"/>
      <c r="BL17" s="95"/>
      <c r="BM17" s="95"/>
      <c r="BN17" s="94" t="s">
        <v>81</v>
      </c>
      <c r="BO17" s="91"/>
      <c r="BP17" s="92"/>
      <c r="BQ17" s="95"/>
      <c r="BR17" s="95"/>
      <c r="BS17" s="95"/>
      <c r="BT17" s="95"/>
      <c r="BU17" s="95"/>
      <c r="BV17" s="95"/>
      <c r="BW17" s="95"/>
      <c r="BX17" s="95"/>
      <c r="BY17" s="94" t="s">
        <v>81</v>
      </c>
      <c r="BZ17" s="91"/>
      <c r="CA17" s="92"/>
      <c r="CB17" s="95"/>
      <c r="CC17" s="95"/>
      <c r="CD17" s="95"/>
      <c r="CE17" s="95"/>
      <c r="CF17" s="95"/>
      <c r="CG17" s="95"/>
      <c r="CH17" s="95"/>
      <c r="CI17" s="94"/>
      <c r="CJ17" s="94" t="s">
        <v>81</v>
      </c>
    </row>
    <row r="18" spans="1:88" x14ac:dyDescent="0.2">
      <c r="A18" s="6"/>
      <c r="B18" s="6"/>
      <c r="C18" s="6"/>
      <c r="D18" s="32"/>
      <c r="E18" s="32"/>
      <c r="F18" s="32"/>
      <c r="G18" s="32"/>
      <c r="H18" s="32"/>
      <c r="I18" s="32"/>
      <c r="J18" s="32"/>
      <c r="K18" s="70"/>
      <c r="N18" s="32"/>
      <c r="O18" s="32"/>
      <c r="P18" s="32"/>
      <c r="Q18" s="32"/>
      <c r="R18" s="32"/>
      <c r="S18" s="32"/>
      <c r="T18" s="32"/>
      <c r="U18" s="32"/>
      <c r="V18" s="70"/>
      <c r="Y18" s="32"/>
      <c r="Z18" s="32"/>
      <c r="AA18" s="32"/>
      <c r="AB18" s="32"/>
      <c r="AC18" s="32"/>
      <c r="AD18" s="32"/>
      <c r="AE18" s="32"/>
      <c r="AF18" s="32"/>
      <c r="AG18" s="70"/>
      <c r="AJ18" s="32"/>
      <c r="AK18" s="32"/>
      <c r="AL18" s="32"/>
      <c r="AM18" s="32"/>
      <c r="AN18" s="32"/>
      <c r="AO18" s="32"/>
      <c r="AP18" s="32"/>
      <c r="AQ18" s="32"/>
      <c r="AR18" s="70"/>
      <c r="AU18" s="32"/>
      <c r="AV18" s="32"/>
      <c r="AW18" s="32"/>
      <c r="AX18" s="32"/>
      <c r="AY18" s="32"/>
      <c r="AZ18" s="32"/>
      <c r="BA18" s="32"/>
      <c r="BB18" s="32"/>
      <c r="BC18" s="70"/>
      <c r="BF18" s="32"/>
      <c r="BG18" s="32"/>
      <c r="BH18" s="32"/>
      <c r="BI18" s="32"/>
      <c r="BJ18" s="32"/>
      <c r="BK18" s="32"/>
      <c r="BL18" s="32"/>
      <c r="BM18" s="32"/>
      <c r="BN18" s="70"/>
      <c r="BQ18" s="32"/>
      <c r="BR18" s="32"/>
      <c r="BS18" s="32"/>
      <c r="BT18" s="32"/>
      <c r="BU18" s="32"/>
      <c r="BV18" s="32"/>
      <c r="BW18" s="32"/>
      <c r="BX18" s="32"/>
      <c r="BY18" s="70"/>
      <c r="CB18" s="32"/>
      <c r="CC18" s="32"/>
      <c r="CD18" s="32"/>
      <c r="CE18" s="32"/>
      <c r="CF18" s="32"/>
      <c r="CG18" s="32"/>
      <c r="CH18" s="32"/>
      <c r="CI18" s="70"/>
    </row>
    <row r="19" spans="1:88" x14ac:dyDescent="0.2">
      <c r="B19" s="43" t="s">
        <v>289</v>
      </c>
      <c r="C19" s="220" t="s">
        <v>34</v>
      </c>
      <c r="D19" s="220" t="s">
        <v>458</v>
      </c>
      <c r="E19" s="220" t="s">
        <v>460</v>
      </c>
      <c r="F19" s="220" t="s">
        <v>97</v>
      </c>
      <c r="G19" s="220" t="s">
        <v>269</v>
      </c>
      <c r="H19" s="221">
        <v>300000</v>
      </c>
      <c r="I19" s="222" t="s">
        <v>285</v>
      </c>
      <c r="J19" s="222" t="s">
        <v>285</v>
      </c>
      <c r="K19" s="222" t="s">
        <v>61</v>
      </c>
      <c r="M19" s="43" t="s">
        <v>289</v>
      </c>
      <c r="N19" s="220" t="s">
        <v>34</v>
      </c>
      <c r="O19" s="220" t="s">
        <v>458</v>
      </c>
      <c r="P19" s="220" t="s">
        <v>460</v>
      </c>
      <c r="Q19" s="220" t="s">
        <v>97</v>
      </c>
      <c r="R19" s="220" t="s">
        <v>269</v>
      </c>
      <c r="S19" s="221">
        <v>300000</v>
      </c>
      <c r="T19" s="222" t="s">
        <v>285</v>
      </c>
      <c r="U19" s="222" t="s">
        <v>285</v>
      </c>
      <c r="V19" s="222" t="s">
        <v>61</v>
      </c>
      <c r="X19" s="43" t="s">
        <v>289</v>
      </c>
      <c r="Y19" s="220" t="s">
        <v>34</v>
      </c>
      <c r="Z19" s="220" t="s">
        <v>458</v>
      </c>
      <c r="AA19" s="220" t="s">
        <v>460</v>
      </c>
      <c r="AB19" s="220" t="s">
        <v>97</v>
      </c>
      <c r="AC19" s="220" t="s">
        <v>269</v>
      </c>
      <c r="AD19" s="221">
        <v>300000</v>
      </c>
      <c r="AE19" s="222" t="s">
        <v>285</v>
      </c>
      <c r="AF19" s="222" t="s">
        <v>285</v>
      </c>
      <c r="AG19" s="222" t="s">
        <v>61</v>
      </c>
      <c r="AI19" s="43" t="s">
        <v>289</v>
      </c>
      <c r="AJ19" s="220" t="s">
        <v>34</v>
      </c>
      <c r="AK19" s="220" t="s">
        <v>458</v>
      </c>
      <c r="AL19" s="220" t="s">
        <v>460</v>
      </c>
      <c r="AM19" s="220" t="s">
        <v>97</v>
      </c>
      <c r="AN19" s="220" t="s">
        <v>269</v>
      </c>
      <c r="AO19" s="221">
        <v>300000</v>
      </c>
      <c r="AP19" s="222" t="s">
        <v>285</v>
      </c>
      <c r="AQ19" s="222" t="s">
        <v>285</v>
      </c>
      <c r="AR19" s="222" t="s">
        <v>61</v>
      </c>
      <c r="AT19" s="43" t="s">
        <v>289</v>
      </c>
      <c r="AU19" s="220" t="s">
        <v>34</v>
      </c>
      <c r="AV19" s="220" t="s">
        <v>458</v>
      </c>
      <c r="AW19" s="220" t="s">
        <v>460</v>
      </c>
      <c r="AX19" s="220" t="s">
        <v>97</v>
      </c>
      <c r="AY19" s="220" t="s">
        <v>269</v>
      </c>
      <c r="AZ19" s="221">
        <v>300000</v>
      </c>
      <c r="BA19" s="222" t="s">
        <v>285</v>
      </c>
      <c r="BB19" s="222" t="s">
        <v>285</v>
      </c>
      <c r="BC19" s="222" t="s">
        <v>61</v>
      </c>
      <c r="BE19" s="43" t="s">
        <v>289</v>
      </c>
      <c r="BF19" s="220" t="s">
        <v>34</v>
      </c>
      <c r="BG19" s="220" t="s">
        <v>458</v>
      </c>
      <c r="BH19" s="220" t="s">
        <v>460</v>
      </c>
      <c r="BI19" s="220" t="s">
        <v>97</v>
      </c>
      <c r="BJ19" s="220" t="s">
        <v>269</v>
      </c>
      <c r="BK19" s="221">
        <v>300000</v>
      </c>
      <c r="BL19" s="222" t="s">
        <v>285</v>
      </c>
      <c r="BM19" s="222" t="s">
        <v>285</v>
      </c>
      <c r="BN19" s="222" t="s">
        <v>61</v>
      </c>
      <c r="BP19" s="43" t="s">
        <v>289</v>
      </c>
      <c r="BQ19" s="220" t="s">
        <v>34</v>
      </c>
      <c r="BR19" s="220" t="s">
        <v>458</v>
      </c>
      <c r="BS19" s="220" t="s">
        <v>460</v>
      </c>
      <c r="BT19" s="220" t="s">
        <v>97</v>
      </c>
      <c r="BU19" s="220" t="s">
        <v>269</v>
      </c>
      <c r="BV19" s="221">
        <v>300000</v>
      </c>
      <c r="BW19" s="222" t="s">
        <v>285</v>
      </c>
      <c r="BX19" s="222" t="s">
        <v>285</v>
      </c>
      <c r="BY19" s="222" t="s">
        <v>61</v>
      </c>
      <c r="CA19" s="43" t="s">
        <v>289</v>
      </c>
      <c r="CB19" s="220" t="s">
        <v>34</v>
      </c>
      <c r="CC19" s="220" t="s">
        <v>458</v>
      </c>
      <c r="CD19" s="220" t="s">
        <v>460</v>
      </c>
      <c r="CE19" s="220" t="s">
        <v>97</v>
      </c>
      <c r="CF19" s="220" t="s">
        <v>269</v>
      </c>
      <c r="CG19" s="221">
        <v>300000</v>
      </c>
      <c r="CH19" s="222" t="s">
        <v>285</v>
      </c>
      <c r="CI19" s="222" t="s">
        <v>285</v>
      </c>
      <c r="CJ19" s="222" t="s">
        <v>61</v>
      </c>
    </row>
    <row r="20" spans="1:88" x14ac:dyDescent="0.2">
      <c r="B20" s="44"/>
      <c r="C20" s="219" t="s">
        <v>457</v>
      </c>
      <c r="D20" s="219" t="s">
        <v>35</v>
      </c>
      <c r="E20" s="219" t="s">
        <v>35</v>
      </c>
      <c r="F20" s="219" t="s">
        <v>35</v>
      </c>
      <c r="G20" s="219" t="s">
        <v>35</v>
      </c>
      <c r="H20" s="219" t="s">
        <v>36</v>
      </c>
      <c r="I20" s="11" t="s">
        <v>283</v>
      </c>
      <c r="J20" s="11" t="s">
        <v>284</v>
      </c>
      <c r="K20" s="11" t="s">
        <v>106</v>
      </c>
      <c r="M20" s="44"/>
      <c r="N20" s="219" t="s">
        <v>457</v>
      </c>
      <c r="O20" s="219" t="s">
        <v>35</v>
      </c>
      <c r="P20" s="219" t="s">
        <v>35</v>
      </c>
      <c r="Q20" s="219" t="s">
        <v>35</v>
      </c>
      <c r="R20" s="219" t="s">
        <v>35</v>
      </c>
      <c r="S20" s="219" t="s">
        <v>36</v>
      </c>
      <c r="T20" s="11" t="s">
        <v>283</v>
      </c>
      <c r="U20" s="11" t="s">
        <v>284</v>
      </c>
      <c r="V20" s="11" t="s">
        <v>106</v>
      </c>
      <c r="X20" s="44"/>
      <c r="Y20" s="219" t="s">
        <v>457</v>
      </c>
      <c r="Z20" s="219" t="s">
        <v>35</v>
      </c>
      <c r="AA20" s="219" t="s">
        <v>35</v>
      </c>
      <c r="AB20" s="219" t="s">
        <v>35</v>
      </c>
      <c r="AC20" s="219" t="s">
        <v>35</v>
      </c>
      <c r="AD20" s="219" t="s">
        <v>36</v>
      </c>
      <c r="AE20" s="11" t="s">
        <v>283</v>
      </c>
      <c r="AF20" s="11" t="s">
        <v>284</v>
      </c>
      <c r="AG20" s="11" t="s">
        <v>106</v>
      </c>
      <c r="AI20" s="44"/>
      <c r="AJ20" s="219" t="s">
        <v>457</v>
      </c>
      <c r="AK20" s="219" t="s">
        <v>35</v>
      </c>
      <c r="AL20" s="219" t="s">
        <v>35</v>
      </c>
      <c r="AM20" s="219" t="s">
        <v>35</v>
      </c>
      <c r="AN20" s="219" t="s">
        <v>35</v>
      </c>
      <c r="AO20" s="219" t="s">
        <v>36</v>
      </c>
      <c r="AP20" s="11" t="s">
        <v>283</v>
      </c>
      <c r="AQ20" s="11" t="s">
        <v>284</v>
      </c>
      <c r="AR20" s="11" t="s">
        <v>106</v>
      </c>
      <c r="AT20" s="44"/>
      <c r="AU20" s="219" t="s">
        <v>457</v>
      </c>
      <c r="AV20" s="219" t="s">
        <v>35</v>
      </c>
      <c r="AW20" s="219" t="s">
        <v>35</v>
      </c>
      <c r="AX20" s="219" t="s">
        <v>35</v>
      </c>
      <c r="AY20" s="219" t="s">
        <v>35</v>
      </c>
      <c r="AZ20" s="219" t="s">
        <v>36</v>
      </c>
      <c r="BA20" s="11" t="s">
        <v>283</v>
      </c>
      <c r="BB20" s="11" t="s">
        <v>284</v>
      </c>
      <c r="BC20" s="11" t="s">
        <v>106</v>
      </c>
      <c r="BE20" s="44"/>
      <c r="BF20" s="219" t="s">
        <v>457</v>
      </c>
      <c r="BG20" s="219" t="s">
        <v>35</v>
      </c>
      <c r="BH20" s="219" t="s">
        <v>35</v>
      </c>
      <c r="BI20" s="219" t="s">
        <v>35</v>
      </c>
      <c r="BJ20" s="219" t="s">
        <v>35</v>
      </c>
      <c r="BK20" s="219" t="s">
        <v>36</v>
      </c>
      <c r="BL20" s="11" t="s">
        <v>283</v>
      </c>
      <c r="BM20" s="11" t="s">
        <v>284</v>
      </c>
      <c r="BN20" s="11" t="s">
        <v>106</v>
      </c>
      <c r="BP20" s="44"/>
      <c r="BQ20" s="219" t="s">
        <v>457</v>
      </c>
      <c r="BR20" s="219" t="s">
        <v>35</v>
      </c>
      <c r="BS20" s="219" t="s">
        <v>35</v>
      </c>
      <c r="BT20" s="219" t="s">
        <v>35</v>
      </c>
      <c r="BU20" s="219" t="s">
        <v>35</v>
      </c>
      <c r="BV20" s="219" t="s">
        <v>36</v>
      </c>
      <c r="BW20" s="11" t="s">
        <v>283</v>
      </c>
      <c r="BX20" s="11" t="s">
        <v>284</v>
      </c>
      <c r="BY20" s="11" t="s">
        <v>106</v>
      </c>
      <c r="CA20" s="44"/>
      <c r="CB20" s="219" t="s">
        <v>457</v>
      </c>
      <c r="CC20" s="219" t="s">
        <v>35</v>
      </c>
      <c r="CD20" s="219" t="s">
        <v>35</v>
      </c>
      <c r="CE20" s="219" t="s">
        <v>35</v>
      </c>
      <c r="CF20" s="219" t="s">
        <v>35</v>
      </c>
      <c r="CG20" s="219" t="s">
        <v>36</v>
      </c>
      <c r="CH20" s="11" t="s">
        <v>283</v>
      </c>
      <c r="CI20" s="11" t="s">
        <v>284</v>
      </c>
      <c r="CJ20" s="11" t="s">
        <v>106</v>
      </c>
    </row>
    <row r="21" spans="1:88" x14ac:dyDescent="0.2">
      <c r="B21" s="45"/>
      <c r="C21" s="223" t="s">
        <v>36</v>
      </c>
      <c r="D21" s="223" t="s">
        <v>459</v>
      </c>
      <c r="E21" s="223" t="s">
        <v>99</v>
      </c>
      <c r="F21" s="223" t="s">
        <v>100</v>
      </c>
      <c r="G21" s="223" t="s">
        <v>270</v>
      </c>
      <c r="H21" s="223" t="s">
        <v>101</v>
      </c>
      <c r="I21" s="224" t="s">
        <v>100</v>
      </c>
      <c r="J21" s="224" t="s">
        <v>101</v>
      </c>
      <c r="K21" s="224" t="s">
        <v>267</v>
      </c>
      <c r="M21" s="45"/>
      <c r="N21" s="223" t="s">
        <v>36</v>
      </c>
      <c r="O21" s="223" t="s">
        <v>459</v>
      </c>
      <c r="P21" s="223" t="s">
        <v>99</v>
      </c>
      <c r="Q21" s="223" t="s">
        <v>100</v>
      </c>
      <c r="R21" s="223" t="s">
        <v>270</v>
      </c>
      <c r="S21" s="223" t="s">
        <v>101</v>
      </c>
      <c r="T21" s="224" t="s">
        <v>100</v>
      </c>
      <c r="U21" s="224" t="s">
        <v>101</v>
      </c>
      <c r="V21" s="224" t="s">
        <v>267</v>
      </c>
      <c r="X21" s="45"/>
      <c r="Y21" s="223" t="s">
        <v>36</v>
      </c>
      <c r="Z21" s="223" t="s">
        <v>459</v>
      </c>
      <c r="AA21" s="223" t="s">
        <v>99</v>
      </c>
      <c r="AB21" s="223" t="s">
        <v>100</v>
      </c>
      <c r="AC21" s="223" t="s">
        <v>270</v>
      </c>
      <c r="AD21" s="223" t="s">
        <v>101</v>
      </c>
      <c r="AE21" s="224" t="s">
        <v>100</v>
      </c>
      <c r="AF21" s="224" t="s">
        <v>101</v>
      </c>
      <c r="AG21" s="224" t="s">
        <v>267</v>
      </c>
      <c r="AI21" s="45"/>
      <c r="AJ21" s="223" t="s">
        <v>36</v>
      </c>
      <c r="AK21" s="223" t="s">
        <v>459</v>
      </c>
      <c r="AL21" s="223" t="s">
        <v>99</v>
      </c>
      <c r="AM21" s="223" t="s">
        <v>100</v>
      </c>
      <c r="AN21" s="223" t="s">
        <v>270</v>
      </c>
      <c r="AO21" s="223" t="s">
        <v>101</v>
      </c>
      <c r="AP21" s="224" t="s">
        <v>100</v>
      </c>
      <c r="AQ21" s="224" t="s">
        <v>101</v>
      </c>
      <c r="AR21" s="224" t="s">
        <v>267</v>
      </c>
      <c r="AT21" s="45"/>
      <c r="AU21" s="223" t="s">
        <v>36</v>
      </c>
      <c r="AV21" s="223" t="s">
        <v>459</v>
      </c>
      <c r="AW21" s="223" t="s">
        <v>99</v>
      </c>
      <c r="AX21" s="223" t="s">
        <v>100</v>
      </c>
      <c r="AY21" s="223" t="s">
        <v>270</v>
      </c>
      <c r="AZ21" s="223" t="s">
        <v>101</v>
      </c>
      <c r="BA21" s="224" t="s">
        <v>100</v>
      </c>
      <c r="BB21" s="224" t="s">
        <v>101</v>
      </c>
      <c r="BC21" s="224" t="s">
        <v>267</v>
      </c>
      <c r="BE21" s="45"/>
      <c r="BF21" s="223" t="s">
        <v>36</v>
      </c>
      <c r="BG21" s="223" t="s">
        <v>459</v>
      </c>
      <c r="BH21" s="223" t="s">
        <v>99</v>
      </c>
      <c r="BI21" s="223" t="s">
        <v>100</v>
      </c>
      <c r="BJ21" s="223" t="s">
        <v>270</v>
      </c>
      <c r="BK21" s="223" t="s">
        <v>101</v>
      </c>
      <c r="BL21" s="224" t="s">
        <v>100</v>
      </c>
      <c r="BM21" s="224" t="s">
        <v>101</v>
      </c>
      <c r="BN21" s="224" t="s">
        <v>267</v>
      </c>
      <c r="BP21" s="45"/>
      <c r="BQ21" s="223" t="s">
        <v>36</v>
      </c>
      <c r="BR21" s="223" t="s">
        <v>459</v>
      </c>
      <c r="BS21" s="223" t="s">
        <v>99</v>
      </c>
      <c r="BT21" s="223" t="s">
        <v>100</v>
      </c>
      <c r="BU21" s="223" t="s">
        <v>270</v>
      </c>
      <c r="BV21" s="223" t="s">
        <v>101</v>
      </c>
      <c r="BW21" s="224" t="s">
        <v>100</v>
      </c>
      <c r="BX21" s="224" t="s">
        <v>101</v>
      </c>
      <c r="BY21" s="224" t="s">
        <v>267</v>
      </c>
      <c r="CA21" s="45"/>
      <c r="CB21" s="223" t="s">
        <v>36</v>
      </c>
      <c r="CC21" s="223" t="s">
        <v>459</v>
      </c>
      <c r="CD21" s="223" t="s">
        <v>99</v>
      </c>
      <c r="CE21" s="223" t="s">
        <v>100</v>
      </c>
      <c r="CF21" s="223" t="s">
        <v>270</v>
      </c>
      <c r="CG21" s="223" t="s">
        <v>101</v>
      </c>
      <c r="CH21" s="224" t="s">
        <v>100</v>
      </c>
      <c r="CI21" s="224" t="s">
        <v>101</v>
      </c>
      <c r="CJ21" s="224" t="s">
        <v>267</v>
      </c>
    </row>
    <row r="22" spans="1:88" s="323" customFormat="1" ht="15.75" customHeight="1" x14ac:dyDescent="0.25">
      <c r="B22" s="352" t="s">
        <v>72</v>
      </c>
      <c r="C22" s="353">
        <v>479.268652315</v>
      </c>
      <c r="D22" s="353">
        <v>426.00875518599997</v>
      </c>
      <c r="E22" s="353">
        <v>415.51458237999998</v>
      </c>
      <c r="F22" s="353">
        <v>495.00468930800002</v>
      </c>
      <c r="G22" s="353">
        <v>562.08919238999999</v>
      </c>
      <c r="H22" s="353">
        <v>601.80263091300003</v>
      </c>
      <c r="I22" s="354">
        <v>452.865601664</v>
      </c>
      <c r="J22" s="354">
        <v>584.31309572600003</v>
      </c>
      <c r="K22" s="355">
        <v>525.50492486300004</v>
      </c>
      <c r="M22" s="352" t="s">
        <v>72</v>
      </c>
      <c r="N22" s="353">
        <v>294.23230159600001</v>
      </c>
      <c r="O22" s="353">
        <v>252.10718115200001</v>
      </c>
      <c r="P22" s="353">
        <v>236.25132935299999</v>
      </c>
      <c r="Q22" s="353">
        <v>281.68724450399998</v>
      </c>
      <c r="R22" s="353">
        <v>327.21344856899998</v>
      </c>
      <c r="S22" s="353">
        <v>309.10793930199998</v>
      </c>
      <c r="T22" s="354">
        <v>262.92155968999998</v>
      </c>
      <c r="U22" s="354">
        <v>317.081485617</v>
      </c>
      <c r="V22" s="355">
        <v>292.85092724399999</v>
      </c>
      <c r="X22" s="352" t="s">
        <v>72</v>
      </c>
      <c r="Y22" s="392">
        <v>61.391935435999997</v>
      </c>
      <c r="Z22" s="392">
        <v>59.178873222999997</v>
      </c>
      <c r="AA22" s="392">
        <v>56.857530246000003</v>
      </c>
      <c r="AB22" s="392">
        <v>56.905974950999997</v>
      </c>
      <c r="AC22" s="392">
        <v>58.213794714000002</v>
      </c>
      <c r="AD22" s="392">
        <v>51.363673640000002</v>
      </c>
      <c r="AE22" s="393">
        <v>58.057304137000003</v>
      </c>
      <c r="AF22" s="393">
        <v>54.265681864000001</v>
      </c>
      <c r="AG22" s="387">
        <v>55.727532396000001</v>
      </c>
      <c r="AI22" s="352" t="s">
        <v>72</v>
      </c>
      <c r="AJ22" s="392">
        <v>25.191984086000001</v>
      </c>
      <c r="AK22" s="392">
        <v>18.372467107999999</v>
      </c>
      <c r="AL22" s="392">
        <v>15.194085992</v>
      </c>
      <c r="AM22" s="392">
        <v>14.518710356</v>
      </c>
      <c r="AN22" s="392">
        <v>16.071647519999999</v>
      </c>
      <c r="AO22" s="392">
        <v>15.871789742000001</v>
      </c>
      <c r="AP22" s="393">
        <v>16.979239849999999</v>
      </c>
      <c r="AQ22" s="393">
        <v>15.95645816</v>
      </c>
      <c r="AR22" s="387">
        <v>16.350789096</v>
      </c>
      <c r="AT22" s="352" t="s">
        <v>72</v>
      </c>
      <c r="AU22" s="392">
        <v>17.188136981</v>
      </c>
      <c r="AV22" s="392">
        <v>20.139430215000001</v>
      </c>
      <c r="AW22" s="392">
        <v>21.619870107000001</v>
      </c>
      <c r="AX22" s="392">
        <v>23.142199694999999</v>
      </c>
      <c r="AY22" s="392">
        <v>25.549960776999999</v>
      </c>
      <c r="AZ22" s="392">
        <v>33.169096584999998</v>
      </c>
      <c r="BA22" s="393">
        <v>21.268360516000001</v>
      </c>
      <c r="BB22" s="393">
        <v>29.941300385000002</v>
      </c>
      <c r="BC22" s="387">
        <v>26.597470002000001</v>
      </c>
      <c r="BE22" s="352" t="s">
        <v>72</v>
      </c>
      <c r="BF22" s="392">
        <v>9.3139343930000003</v>
      </c>
      <c r="BG22" s="392">
        <v>10.452640425</v>
      </c>
      <c r="BH22" s="392">
        <v>12.505187968</v>
      </c>
      <c r="BI22" s="392">
        <v>14.570005753</v>
      </c>
      <c r="BJ22" s="392">
        <v>16.429694412</v>
      </c>
      <c r="BK22" s="392">
        <v>25.093852533</v>
      </c>
      <c r="BL22" s="393">
        <v>12.329300387</v>
      </c>
      <c r="BM22" s="393">
        <v>21.423339582000001</v>
      </c>
      <c r="BN22" s="387">
        <v>17.917155400999999</v>
      </c>
      <c r="BP22" s="352" t="s">
        <v>72</v>
      </c>
      <c r="BQ22" s="392">
        <v>10.269522581</v>
      </c>
      <c r="BR22" s="392">
        <v>10.017438726</v>
      </c>
      <c r="BS22" s="392">
        <v>11.045720491999999</v>
      </c>
      <c r="BT22" s="392">
        <v>9.3099018910000009</v>
      </c>
      <c r="BU22" s="392">
        <v>9.8627728189999999</v>
      </c>
      <c r="BV22" s="392">
        <v>9.3139558099999995</v>
      </c>
      <c r="BW22" s="393">
        <v>10.005686245</v>
      </c>
      <c r="BX22" s="393">
        <v>9.5464584850000005</v>
      </c>
      <c r="BY22" s="387">
        <v>9.7235126049999998</v>
      </c>
      <c r="CA22" s="352" t="s">
        <v>72</v>
      </c>
      <c r="CB22" s="392">
        <v>14.513913316</v>
      </c>
      <c r="CC22" s="392">
        <v>16.075714043000001</v>
      </c>
      <c r="CD22" s="392">
        <v>16.321837007999999</v>
      </c>
      <c r="CE22" s="392">
        <v>18.22951621</v>
      </c>
      <c r="CF22" s="392">
        <v>19.051274928000002</v>
      </c>
      <c r="CG22" s="392">
        <v>22.182132811999999</v>
      </c>
      <c r="CH22" s="393">
        <v>16.767407463000001</v>
      </c>
      <c r="CI22" s="393">
        <v>20.855765696999999</v>
      </c>
      <c r="CJ22" s="387">
        <v>19.279509354000002</v>
      </c>
    </row>
    <row r="23" spans="1:88" s="323" customFormat="1" ht="15.75" customHeight="1" x14ac:dyDescent="0.25">
      <c r="B23" s="356" t="s">
        <v>171</v>
      </c>
      <c r="C23" s="357">
        <v>479.236713345</v>
      </c>
      <c r="D23" s="357">
        <v>426.00875518599997</v>
      </c>
      <c r="E23" s="357">
        <v>416.52516974500003</v>
      </c>
      <c r="F23" s="357">
        <v>506.87601179299998</v>
      </c>
      <c r="G23" s="357">
        <v>560.97811209199995</v>
      </c>
      <c r="H23" s="357">
        <v>601.80263091300003</v>
      </c>
      <c r="I23" s="358">
        <v>456.183595868</v>
      </c>
      <c r="J23" s="358">
        <v>584.69571793600005</v>
      </c>
      <c r="K23" s="359">
        <v>526.83612157499999</v>
      </c>
      <c r="M23" s="356" t="s">
        <v>171</v>
      </c>
      <c r="N23" s="357">
        <v>293.98024697800003</v>
      </c>
      <c r="O23" s="357">
        <v>252.10718115200001</v>
      </c>
      <c r="P23" s="357">
        <v>236.521394937</v>
      </c>
      <c r="Q23" s="357">
        <v>285.71644767599997</v>
      </c>
      <c r="R23" s="357">
        <v>319.68146355499999</v>
      </c>
      <c r="S23" s="357">
        <v>309.10793930199998</v>
      </c>
      <c r="T23" s="358">
        <v>263.932604121</v>
      </c>
      <c r="U23" s="358">
        <v>313.53861881699999</v>
      </c>
      <c r="V23" s="359">
        <v>291.204663536</v>
      </c>
      <c r="X23" s="356" t="s">
        <v>171</v>
      </c>
      <c r="Y23" s="380">
        <v>61.343431918</v>
      </c>
      <c r="Z23" s="380">
        <v>59.178873222999997</v>
      </c>
      <c r="AA23" s="380">
        <v>56.784418354000003</v>
      </c>
      <c r="AB23" s="380">
        <v>56.368113903000001</v>
      </c>
      <c r="AC23" s="380">
        <v>56.986441479</v>
      </c>
      <c r="AD23" s="380">
        <v>51.363673640000002</v>
      </c>
      <c r="AE23" s="388">
        <v>57.856662649</v>
      </c>
      <c r="AF23" s="388">
        <v>53.624237223000002</v>
      </c>
      <c r="AG23" s="381">
        <v>55.274240245000001</v>
      </c>
      <c r="AI23" s="356" t="s">
        <v>171</v>
      </c>
      <c r="AJ23" s="380">
        <v>25.173577596000001</v>
      </c>
      <c r="AK23" s="380">
        <v>18.372467107999999</v>
      </c>
      <c r="AL23" s="380">
        <v>15.089471597999999</v>
      </c>
      <c r="AM23" s="380">
        <v>14.242585486999999</v>
      </c>
      <c r="AN23" s="380">
        <v>16.110969697000002</v>
      </c>
      <c r="AO23" s="380">
        <v>15.871789742000001</v>
      </c>
      <c r="AP23" s="388">
        <v>16.890315939000001</v>
      </c>
      <c r="AQ23" s="388">
        <v>15.967949056</v>
      </c>
      <c r="AR23" s="381">
        <v>16.327532035000001</v>
      </c>
      <c r="AT23" s="356" t="s">
        <v>171</v>
      </c>
      <c r="AU23" s="380">
        <v>17.188025589999999</v>
      </c>
      <c r="AV23" s="380">
        <v>20.139430215000001</v>
      </c>
      <c r="AW23" s="380">
        <v>21.506409414</v>
      </c>
      <c r="AX23" s="380">
        <v>23.052128500999999</v>
      </c>
      <c r="AY23" s="380">
        <v>26.174741396999998</v>
      </c>
      <c r="AZ23" s="380">
        <v>33.169096584999998</v>
      </c>
      <c r="BA23" s="388">
        <v>21.181947627</v>
      </c>
      <c r="BB23" s="388">
        <v>30.357103439999999</v>
      </c>
      <c r="BC23" s="381">
        <v>26.780186355000001</v>
      </c>
      <c r="BE23" s="356" t="s">
        <v>171</v>
      </c>
      <c r="BF23" s="380">
        <v>9.2912801419999997</v>
      </c>
      <c r="BG23" s="380">
        <v>10.452640425</v>
      </c>
      <c r="BH23" s="380">
        <v>12.495955563000001</v>
      </c>
      <c r="BI23" s="380">
        <v>14.367796238</v>
      </c>
      <c r="BJ23" s="380">
        <v>17.031945442000001</v>
      </c>
      <c r="BK23" s="380">
        <v>25.093852533</v>
      </c>
      <c r="BL23" s="388">
        <v>12.216133666999999</v>
      </c>
      <c r="BM23" s="388">
        <v>21.852663479</v>
      </c>
      <c r="BN23" s="381">
        <v>18.095880614999999</v>
      </c>
      <c r="BP23" s="356" t="s">
        <v>171</v>
      </c>
      <c r="BQ23" s="380">
        <v>10.303911656</v>
      </c>
      <c r="BR23" s="380">
        <v>10.017438726</v>
      </c>
      <c r="BS23" s="380">
        <v>11.147714302000001</v>
      </c>
      <c r="BT23" s="380">
        <v>9.644405162</v>
      </c>
      <c r="BU23" s="380">
        <v>10.488346137000001</v>
      </c>
      <c r="BV23" s="380">
        <v>9.3139558099999995</v>
      </c>
      <c r="BW23" s="388">
        <v>10.163847359</v>
      </c>
      <c r="BX23" s="388">
        <v>9.7861047729999999</v>
      </c>
      <c r="BY23" s="381">
        <v>9.9333670040000008</v>
      </c>
      <c r="CA23" s="356" t="s">
        <v>171</v>
      </c>
      <c r="CB23" s="380">
        <v>14.481886801</v>
      </c>
      <c r="CC23" s="380">
        <v>16.075714043000001</v>
      </c>
      <c r="CD23" s="380">
        <v>16.369587153000001</v>
      </c>
      <c r="CE23" s="380">
        <v>18.562903928000001</v>
      </c>
      <c r="CF23" s="380">
        <v>19.696365604</v>
      </c>
      <c r="CG23" s="380">
        <v>22.182132811999999</v>
      </c>
      <c r="CH23" s="388">
        <v>16.876197212000001</v>
      </c>
      <c r="CI23" s="388">
        <v>21.182761152000001</v>
      </c>
      <c r="CJ23" s="381">
        <v>19.503855371</v>
      </c>
    </row>
    <row r="24" spans="1:88" s="323" customFormat="1" ht="15.75" customHeight="1" x14ac:dyDescent="0.25">
      <c r="B24" s="360" t="s">
        <v>389</v>
      </c>
      <c r="C24" s="361"/>
      <c r="D24" s="361"/>
      <c r="E24" s="361"/>
      <c r="F24" s="361"/>
      <c r="G24" s="361"/>
      <c r="H24" s="361"/>
      <c r="I24" s="362"/>
      <c r="J24" s="362"/>
      <c r="K24" s="363"/>
      <c r="M24" s="360" t="s">
        <v>389</v>
      </c>
      <c r="N24" s="361"/>
      <c r="O24" s="361"/>
      <c r="P24" s="361"/>
      <c r="Q24" s="361"/>
      <c r="R24" s="361"/>
      <c r="S24" s="361"/>
      <c r="T24" s="362"/>
      <c r="U24" s="362"/>
      <c r="V24" s="363"/>
      <c r="X24" s="360" t="s">
        <v>389</v>
      </c>
      <c r="Y24" s="382"/>
      <c r="Z24" s="382"/>
      <c r="AA24" s="382"/>
      <c r="AB24" s="382"/>
      <c r="AC24" s="382"/>
      <c r="AD24" s="382"/>
      <c r="AE24" s="389"/>
      <c r="AF24" s="389"/>
      <c r="AG24" s="383"/>
      <c r="AI24" s="360" t="s">
        <v>389</v>
      </c>
      <c r="AJ24" s="382"/>
      <c r="AK24" s="382"/>
      <c r="AL24" s="382"/>
      <c r="AM24" s="382"/>
      <c r="AN24" s="382"/>
      <c r="AO24" s="382"/>
      <c r="AP24" s="389"/>
      <c r="AQ24" s="389"/>
      <c r="AR24" s="383"/>
      <c r="AT24" s="360" t="s">
        <v>389</v>
      </c>
      <c r="AU24" s="382"/>
      <c r="AV24" s="382"/>
      <c r="AW24" s="382"/>
      <c r="AX24" s="382"/>
      <c r="AY24" s="382"/>
      <c r="AZ24" s="382"/>
      <c r="BA24" s="389"/>
      <c r="BB24" s="389"/>
      <c r="BC24" s="383"/>
      <c r="BE24" s="360" t="s">
        <v>389</v>
      </c>
      <c r="BF24" s="382"/>
      <c r="BG24" s="382"/>
      <c r="BH24" s="382"/>
      <c r="BI24" s="382"/>
      <c r="BJ24" s="382"/>
      <c r="BK24" s="382"/>
      <c r="BL24" s="389"/>
      <c r="BM24" s="389"/>
      <c r="BN24" s="383"/>
      <c r="BP24" s="360" t="s">
        <v>389</v>
      </c>
      <c r="BQ24" s="382"/>
      <c r="BR24" s="382"/>
      <c r="BS24" s="382"/>
      <c r="BT24" s="382"/>
      <c r="BU24" s="382"/>
      <c r="BV24" s="382"/>
      <c r="BW24" s="389"/>
      <c r="BX24" s="389"/>
      <c r="BY24" s="383"/>
      <c r="CA24" s="360" t="s">
        <v>389</v>
      </c>
      <c r="CB24" s="382"/>
      <c r="CC24" s="382"/>
      <c r="CD24" s="382"/>
      <c r="CE24" s="382"/>
      <c r="CF24" s="382"/>
      <c r="CG24" s="382"/>
      <c r="CH24" s="389"/>
      <c r="CI24" s="389"/>
      <c r="CJ24" s="383"/>
    </row>
    <row r="25" spans="1:88" s="351" customFormat="1" ht="15.75" customHeight="1" x14ac:dyDescent="0.25">
      <c r="B25" s="364" t="s">
        <v>596</v>
      </c>
      <c r="C25" s="365">
        <v>622.07515310500003</v>
      </c>
      <c r="D25" s="365">
        <v>427.135898075</v>
      </c>
      <c r="E25" s="365">
        <v>355.48654564899999</v>
      </c>
      <c r="F25" s="365">
        <v>534.54485195899997</v>
      </c>
      <c r="G25" s="365">
        <v>525.13003804799996</v>
      </c>
      <c r="H25" s="365">
        <v>1258.53981428</v>
      </c>
      <c r="I25" s="366">
        <v>477.35339592100001</v>
      </c>
      <c r="J25" s="366">
        <v>1019.577261886</v>
      </c>
      <c r="K25" s="367">
        <v>731.64997024800005</v>
      </c>
      <c r="M25" s="364" t="s">
        <v>596</v>
      </c>
      <c r="N25" s="365">
        <v>378.44429420300003</v>
      </c>
      <c r="O25" s="365">
        <v>230.234933928</v>
      </c>
      <c r="P25" s="365">
        <v>177.332822819</v>
      </c>
      <c r="Q25" s="365">
        <v>263.60123309400001</v>
      </c>
      <c r="R25" s="365">
        <v>250.94009571500001</v>
      </c>
      <c r="S25" s="365">
        <v>798.86814802900005</v>
      </c>
      <c r="T25" s="366">
        <v>248.39373330199999</v>
      </c>
      <c r="U25" s="366">
        <v>620.340004346</v>
      </c>
      <c r="V25" s="367">
        <v>422.83213134599998</v>
      </c>
      <c r="X25" s="364" t="s">
        <v>596</v>
      </c>
      <c r="Y25" s="384">
        <v>60.835783636999999</v>
      </c>
      <c r="Z25" s="384">
        <v>53.902033279000001</v>
      </c>
      <c r="AA25" s="384">
        <v>49.884538526</v>
      </c>
      <c r="AB25" s="384">
        <v>49.313211441</v>
      </c>
      <c r="AC25" s="384">
        <v>47.786277214000002</v>
      </c>
      <c r="AD25" s="384">
        <v>63.475794643999997</v>
      </c>
      <c r="AE25" s="390">
        <v>52.035606203999997</v>
      </c>
      <c r="AF25" s="390">
        <v>60.842863757000003</v>
      </c>
      <c r="AG25" s="385">
        <v>57.791587307999997</v>
      </c>
      <c r="AI25" s="364" t="s">
        <v>596</v>
      </c>
      <c r="AJ25" s="384">
        <v>28.398604757000001</v>
      </c>
      <c r="AK25" s="384">
        <v>12.206211863</v>
      </c>
      <c r="AL25" s="384">
        <v>2.0946093729999999</v>
      </c>
      <c r="AM25" s="384">
        <v>8.6962484789999994</v>
      </c>
      <c r="AN25" s="384">
        <v>15.182901382000001</v>
      </c>
      <c r="AO25" s="384">
        <v>22.252412129</v>
      </c>
      <c r="AP25" s="390">
        <v>11.126025315</v>
      </c>
      <c r="AQ25" s="390">
        <v>21.066044652999999</v>
      </c>
      <c r="AR25" s="385">
        <v>17.622322616999998</v>
      </c>
      <c r="AT25" s="364" t="s">
        <v>596</v>
      </c>
      <c r="AU25" s="384">
        <v>18.036318037000001</v>
      </c>
      <c r="AV25" s="384">
        <v>23.587807657999999</v>
      </c>
      <c r="AW25" s="384">
        <v>29.072074056000002</v>
      </c>
      <c r="AX25" s="384">
        <v>23.810384966000001</v>
      </c>
      <c r="AY25" s="384">
        <v>26.903625209000001</v>
      </c>
      <c r="AZ25" s="384">
        <v>22.128081607999999</v>
      </c>
      <c r="BA25" s="390">
        <v>23.852064371000001</v>
      </c>
      <c r="BB25" s="390">
        <v>22.929487789</v>
      </c>
      <c r="BC25" s="385">
        <v>23.249114663</v>
      </c>
      <c r="BE25" s="364" t="s">
        <v>596</v>
      </c>
      <c r="BF25" s="384">
        <v>8.139487742</v>
      </c>
      <c r="BG25" s="384">
        <v>12.661245852</v>
      </c>
      <c r="BH25" s="384">
        <v>16.727387434000001</v>
      </c>
      <c r="BI25" s="384">
        <v>14.557818219</v>
      </c>
      <c r="BJ25" s="384">
        <v>16.625764920999998</v>
      </c>
      <c r="BK25" s="384">
        <v>16.65607571</v>
      </c>
      <c r="BL25" s="390">
        <v>13.616558057000001</v>
      </c>
      <c r="BM25" s="390">
        <v>16.650989116000002</v>
      </c>
      <c r="BN25" s="385">
        <v>15.599709763</v>
      </c>
      <c r="BP25" s="364" t="s">
        <v>596</v>
      </c>
      <c r="BQ25" s="384">
        <v>7.2642256879999998</v>
      </c>
      <c r="BR25" s="384">
        <v>8.5825506639999993</v>
      </c>
      <c r="BS25" s="384">
        <v>6.5027332019999999</v>
      </c>
      <c r="BT25" s="384">
        <v>8.1319148949999995</v>
      </c>
      <c r="BU25" s="384">
        <v>13.615964397999999</v>
      </c>
      <c r="BV25" s="384">
        <v>5.5251061479999999</v>
      </c>
      <c r="BW25" s="390">
        <v>7.8075049249999999</v>
      </c>
      <c r="BX25" s="390">
        <v>6.8828706989999997</v>
      </c>
      <c r="BY25" s="385">
        <v>7.2032104439999998</v>
      </c>
      <c r="CA25" s="364" t="s">
        <v>596</v>
      </c>
      <c r="CB25" s="384">
        <v>17.510907581000001</v>
      </c>
      <c r="CC25" s="384">
        <v>18.482788672000002</v>
      </c>
      <c r="CD25" s="384">
        <v>18.066966699000002</v>
      </c>
      <c r="CE25" s="384">
        <v>24.231598685000002</v>
      </c>
      <c r="CF25" s="384">
        <v>20.239252636</v>
      </c>
      <c r="CG25" s="384">
        <v>21.410044148000001</v>
      </c>
      <c r="CH25" s="390">
        <v>20.985244925</v>
      </c>
      <c r="CI25" s="390">
        <v>21.213568179999999</v>
      </c>
      <c r="CJ25" s="385">
        <v>21.134465535</v>
      </c>
    </row>
    <row r="26" spans="1:88" s="323" customFormat="1" ht="15.75" customHeight="1" x14ac:dyDescent="0.25">
      <c r="B26" s="368" t="s">
        <v>597</v>
      </c>
      <c r="C26" s="369">
        <v>366.72290798500001</v>
      </c>
      <c r="D26" s="369">
        <v>366.23251159900002</v>
      </c>
      <c r="E26" s="369">
        <v>489.82816189200003</v>
      </c>
      <c r="F26" s="369">
        <v>579.24267333</v>
      </c>
      <c r="G26" s="369">
        <v>654.92231734999996</v>
      </c>
      <c r="H26" s="369" t="s">
        <v>84</v>
      </c>
      <c r="I26" s="370">
        <v>429.041525444</v>
      </c>
      <c r="J26" s="370">
        <v>654.92231734999996</v>
      </c>
      <c r="K26" s="355">
        <v>493.84372603499997</v>
      </c>
      <c r="M26" s="368" t="s">
        <v>597</v>
      </c>
      <c r="N26" s="369">
        <v>204.79901346899999</v>
      </c>
      <c r="O26" s="369">
        <v>194.08286117200001</v>
      </c>
      <c r="P26" s="369">
        <v>303.28074242899999</v>
      </c>
      <c r="Q26" s="369">
        <v>301.47572654099997</v>
      </c>
      <c r="R26" s="369">
        <v>381.17672825199998</v>
      </c>
      <c r="S26" s="369" t="s">
        <v>84</v>
      </c>
      <c r="T26" s="370">
        <v>233.049645083</v>
      </c>
      <c r="U26" s="370">
        <v>381.17672825199998</v>
      </c>
      <c r="V26" s="355">
        <v>275.54533883099998</v>
      </c>
      <c r="X26" s="368" t="s">
        <v>597</v>
      </c>
      <c r="Y26" s="386">
        <v>55.845710482999998</v>
      </c>
      <c r="Z26" s="386">
        <v>52.994437966</v>
      </c>
      <c r="AA26" s="386">
        <v>61.915742299999998</v>
      </c>
      <c r="AB26" s="386">
        <v>52.046532554000002</v>
      </c>
      <c r="AC26" s="386">
        <v>58.201823048999998</v>
      </c>
      <c r="AD26" s="386" t="s">
        <v>84</v>
      </c>
      <c r="AE26" s="391">
        <v>54.318668768000002</v>
      </c>
      <c r="AF26" s="391">
        <v>58.201823048999998</v>
      </c>
      <c r="AG26" s="387">
        <v>55.796059421999999</v>
      </c>
      <c r="AI26" s="368" t="s">
        <v>597</v>
      </c>
      <c r="AJ26" s="386">
        <v>23.368831459999999</v>
      </c>
      <c r="AK26" s="386">
        <v>17.485480849000002</v>
      </c>
      <c r="AL26" s="386">
        <v>21.202776642</v>
      </c>
      <c r="AM26" s="386">
        <v>12.437859936000001</v>
      </c>
      <c r="AN26" s="386">
        <v>22.949791730000001</v>
      </c>
      <c r="AO26" s="386" t="s">
        <v>84</v>
      </c>
      <c r="AP26" s="391">
        <v>17.500756904999999</v>
      </c>
      <c r="AQ26" s="391">
        <v>22.949791730000001</v>
      </c>
      <c r="AR26" s="387">
        <v>19.573904800000001</v>
      </c>
      <c r="AT26" s="368" t="s">
        <v>597</v>
      </c>
      <c r="AU26" s="386">
        <v>17.112561413000002</v>
      </c>
      <c r="AV26" s="386">
        <v>19.937357720000001</v>
      </c>
      <c r="AW26" s="386">
        <v>18.355724417000001</v>
      </c>
      <c r="AX26" s="386">
        <v>25.718125229000002</v>
      </c>
      <c r="AY26" s="386">
        <v>24.650874381000001</v>
      </c>
      <c r="AZ26" s="386" t="s">
        <v>84</v>
      </c>
      <c r="BA26" s="391">
        <v>21.015331017000001</v>
      </c>
      <c r="BB26" s="391">
        <v>24.650874381000001</v>
      </c>
      <c r="BC26" s="387">
        <v>22.398515253999999</v>
      </c>
      <c r="BE26" s="368" t="s">
        <v>597</v>
      </c>
      <c r="BF26" s="386">
        <v>10.484558509999999</v>
      </c>
      <c r="BG26" s="386">
        <v>11.702151878</v>
      </c>
      <c r="BH26" s="386">
        <v>12.562217661</v>
      </c>
      <c r="BI26" s="386">
        <v>17.397097994999999</v>
      </c>
      <c r="BJ26" s="386">
        <v>15.932681328999999</v>
      </c>
      <c r="BK26" s="386" t="s">
        <v>84</v>
      </c>
      <c r="BL26" s="391">
        <v>13.361955732</v>
      </c>
      <c r="BM26" s="391">
        <v>15.932681328999999</v>
      </c>
      <c r="BN26" s="387">
        <v>14.340017817</v>
      </c>
      <c r="BP26" s="368" t="s">
        <v>597</v>
      </c>
      <c r="BQ26" s="386">
        <v>14.983697329</v>
      </c>
      <c r="BR26" s="386">
        <v>16.322278789999999</v>
      </c>
      <c r="BS26" s="386">
        <v>12.66828561</v>
      </c>
      <c r="BT26" s="386">
        <v>13.917908773000001</v>
      </c>
      <c r="BU26" s="386">
        <v>10.430299659999999</v>
      </c>
      <c r="BV26" s="386" t="s">
        <v>84</v>
      </c>
      <c r="BW26" s="391">
        <v>14.863157305</v>
      </c>
      <c r="BX26" s="391">
        <v>10.430299659999999</v>
      </c>
      <c r="BY26" s="387">
        <v>13.176625691</v>
      </c>
      <c r="CA26" s="368" t="s">
        <v>597</v>
      </c>
      <c r="CB26" s="386">
        <v>13.305344201</v>
      </c>
      <c r="CC26" s="386">
        <v>16.407091127000001</v>
      </c>
      <c r="CD26" s="386">
        <v>15.067037144</v>
      </c>
      <c r="CE26" s="386">
        <v>17.978830034000001</v>
      </c>
      <c r="CF26" s="386">
        <v>21.368797018999999</v>
      </c>
      <c r="CG26" s="386" t="s">
        <v>84</v>
      </c>
      <c r="CH26" s="391">
        <v>16.128062713999999</v>
      </c>
      <c r="CI26" s="391">
        <v>21.368797018999999</v>
      </c>
      <c r="CJ26" s="387">
        <v>18.121960284</v>
      </c>
    </row>
    <row r="27" spans="1:88" s="351" customFormat="1" ht="15.75" customHeight="1" x14ac:dyDescent="0.25">
      <c r="B27" s="364" t="s">
        <v>41</v>
      </c>
      <c r="C27" s="365">
        <v>632.84374316499998</v>
      </c>
      <c r="D27" s="365">
        <v>394.09345011099998</v>
      </c>
      <c r="E27" s="365">
        <v>343.816712833</v>
      </c>
      <c r="F27" s="365">
        <v>446.62276737399998</v>
      </c>
      <c r="G27" s="365">
        <v>634.16622218400005</v>
      </c>
      <c r="H27" s="365">
        <v>652.14422570900001</v>
      </c>
      <c r="I27" s="366">
        <v>403.69264989300001</v>
      </c>
      <c r="J27" s="366">
        <v>639.63669467700004</v>
      </c>
      <c r="K27" s="367">
        <v>508.36612429299998</v>
      </c>
      <c r="M27" s="364" t="s">
        <v>41</v>
      </c>
      <c r="N27" s="365">
        <v>392.56719964500002</v>
      </c>
      <c r="O27" s="365">
        <v>236.939787018</v>
      </c>
      <c r="P27" s="365">
        <v>205.782751185</v>
      </c>
      <c r="Q27" s="365">
        <v>258.50763782299998</v>
      </c>
      <c r="R27" s="365">
        <v>353.80259201299998</v>
      </c>
      <c r="S27" s="365">
        <v>392.01315872200001</v>
      </c>
      <c r="T27" s="366">
        <v>238.30077776600001</v>
      </c>
      <c r="U27" s="366">
        <v>365.42957016100002</v>
      </c>
      <c r="V27" s="367">
        <v>294.699795628</v>
      </c>
      <c r="X27" s="364" t="s">
        <v>41</v>
      </c>
      <c r="Y27" s="384">
        <v>62.032247910000002</v>
      </c>
      <c r="Z27" s="384">
        <v>60.122741687999998</v>
      </c>
      <c r="AA27" s="384">
        <v>59.852457284000003</v>
      </c>
      <c r="AB27" s="384">
        <v>57.880532903000002</v>
      </c>
      <c r="AC27" s="384">
        <v>55.790198158999999</v>
      </c>
      <c r="AD27" s="384">
        <v>60.111420643999999</v>
      </c>
      <c r="AE27" s="390">
        <v>59.030249331999997</v>
      </c>
      <c r="AF27" s="390">
        <v>57.130801468999998</v>
      </c>
      <c r="AG27" s="385">
        <v>57.969990828</v>
      </c>
      <c r="AI27" s="364" t="s">
        <v>41</v>
      </c>
      <c r="AJ27" s="384">
        <v>40.704950216999997</v>
      </c>
      <c r="AK27" s="384">
        <v>20.229750753000001</v>
      </c>
      <c r="AL27" s="384">
        <v>15.155859857999999</v>
      </c>
      <c r="AM27" s="384">
        <v>12.467899580999999</v>
      </c>
      <c r="AN27" s="384">
        <v>18.784034062</v>
      </c>
      <c r="AO27" s="384">
        <v>25.50601211</v>
      </c>
      <c r="AP27" s="390">
        <v>15.599986222</v>
      </c>
      <c r="AQ27" s="390">
        <v>20.869440693000001</v>
      </c>
      <c r="AR27" s="385">
        <v>18.541358828</v>
      </c>
      <c r="AT27" s="364" t="s">
        <v>41</v>
      </c>
      <c r="AU27" s="384">
        <v>12.196290551000001</v>
      </c>
      <c r="AV27" s="384">
        <v>18.821458521</v>
      </c>
      <c r="AW27" s="384">
        <v>20.244576810000002</v>
      </c>
      <c r="AX27" s="384">
        <v>21.189966488</v>
      </c>
      <c r="AY27" s="384">
        <v>16.823110745000001</v>
      </c>
      <c r="AZ27" s="384">
        <v>18.299621196</v>
      </c>
      <c r="BA27" s="390">
        <v>20.199790093000001</v>
      </c>
      <c r="BB27" s="390">
        <v>17.281178989000001</v>
      </c>
      <c r="BC27" s="385">
        <v>18.570641801000001</v>
      </c>
      <c r="BE27" s="364" t="s">
        <v>41</v>
      </c>
      <c r="BF27" s="384">
        <v>8.5766019539999991</v>
      </c>
      <c r="BG27" s="384">
        <v>11.192697309</v>
      </c>
      <c r="BH27" s="384">
        <v>12.944238123</v>
      </c>
      <c r="BI27" s="384">
        <v>13.589120083999999</v>
      </c>
      <c r="BJ27" s="384">
        <v>14.098090532000001</v>
      </c>
      <c r="BK27" s="384">
        <v>14.228666058</v>
      </c>
      <c r="BL27" s="390">
        <v>12.707707450999999</v>
      </c>
      <c r="BM27" s="390">
        <v>14.138599898000001</v>
      </c>
      <c r="BN27" s="385">
        <v>13.506421601</v>
      </c>
      <c r="BP27" s="364" t="s">
        <v>41</v>
      </c>
      <c r="BQ27" s="384">
        <v>13.879801606999999</v>
      </c>
      <c r="BR27" s="384">
        <v>9.464813199</v>
      </c>
      <c r="BS27" s="384">
        <v>8.9174535810000002</v>
      </c>
      <c r="BT27" s="384">
        <v>11.680232756000001</v>
      </c>
      <c r="BU27" s="384">
        <v>20.692671748999999</v>
      </c>
      <c r="BV27" s="384">
        <v>14.326792043999999</v>
      </c>
      <c r="BW27" s="390">
        <v>10.41678473</v>
      </c>
      <c r="BX27" s="390">
        <v>18.717740017000001</v>
      </c>
      <c r="BY27" s="385">
        <v>15.050319876</v>
      </c>
      <c r="CA27" s="364" t="s">
        <v>41</v>
      </c>
      <c r="CB27" s="384">
        <v>13.260522045</v>
      </c>
      <c r="CC27" s="384">
        <v>20.031209645000001</v>
      </c>
      <c r="CD27" s="384">
        <v>20.567512700999998</v>
      </c>
      <c r="CE27" s="384">
        <v>18.777093568000002</v>
      </c>
      <c r="CF27" s="384">
        <v>18.088239659999999</v>
      </c>
      <c r="CG27" s="384">
        <v>27.869930113999999</v>
      </c>
      <c r="CH27" s="390">
        <v>19.499977788999999</v>
      </c>
      <c r="CI27" s="390">
        <v>21.122882438000001</v>
      </c>
      <c r="CJ27" s="385">
        <v>20.405871806</v>
      </c>
    </row>
    <row r="28" spans="1:88" s="323" customFormat="1" ht="15.75" customHeight="1" x14ac:dyDescent="0.25">
      <c r="B28" s="368" t="s">
        <v>598</v>
      </c>
      <c r="C28" s="369">
        <v>315.54039251500001</v>
      </c>
      <c r="D28" s="369">
        <v>459.30543640100001</v>
      </c>
      <c r="E28" s="369">
        <v>359.9634878</v>
      </c>
      <c r="F28" s="369">
        <v>513.61536292599999</v>
      </c>
      <c r="G28" s="369">
        <v>525.92385937300003</v>
      </c>
      <c r="H28" s="369">
        <v>603.15461497199999</v>
      </c>
      <c r="I28" s="370">
        <v>426.50485579000002</v>
      </c>
      <c r="J28" s="370">
        <v>547.76549241600003</v>
      </c>
      <c r="K28" s="355">
        <v>475.56962026899998</v>
      </c>
      <c r="M28" s="368" t="s">
        <v>598</v>
      </c>
      <c r="N28" s="369">
        <v>182.155046193</v>
      </c>
      <c r="O28" s="369">
        <v>259.95243545300002</v>
      </c>
      <c r="P28" s="369">
        <v>197.29402283100001</v>
      </c>
      <c r="Q28" s="369">
        <v>247.513669564</v>
      </c>
      <c r="R28" s="369">
        <v>260.63457303500002</v>
      </c>
      <c r="S28" s="369">
        <v>352.53400566400001</v>
      </c>
      <c r="T28" s="370">
        <v>230.97133932899999</v>
      </c>
      <c r="U28" s="370">
        <v>286.62465520900003</v>
      </c>
      <c r="V28" s="355">
        <v>253.489915118</v>
      </c>
      <c r="X28" s="368" t="s">
        <v>598</v>
      </c>
      <c r="Y28" s="386">
        <v>57.727964632999999</v>
      </c>
      <c r="Z28" s="386">
        <v>56.596855785000002</v>
      </c>
      <c r="AA28" s="386">
        <v>54.809454158000001</v>
      </c>
      <c r="AB28" s="386">
        <v>48.190472370999998</v>
      </c>
      <c r="AC28" s="386">
        <v>49.557472701000002</v>
      </c>
      <c r="AD28" s="386">
        <v>58.448364136000002</v>
      </c>
      <c r="AE28" s="391">
        <v>54.154445416999998</v>
      </c>
      <c r="AF28" s="391">
        <v>52.326161317999997</v>
      </c>
      <c r="AG28" s="387">
        <v>53.302377677999999</v>
      </c>
      <c r="AI28" s="368" t="s">
        <v>598</v>
      </c>
      <c r="AJ28" s="386">
        <v>12.882323627</v>
      </c>
      <c r="AK28" s="386">
        <v>19.406214121000001</v>
      </c>
      <c r="AL28" s="386">
        <v>2.5764111249999999</v>
      </c>
      <c r="AM28" s="386">
        <v>10.271209647999999</v>
      </c>
      <c r="AN28" s="386">
        <v>13.934123533999999</v>
      </c>
      <c r="AO28" s="386">
        <v>4.4876363350000004</v>
      </c>
      <c r="AP28" s="391">
        <v>13.146995703</v>
      </c>
      <c r="AQ28" s="391">
        <v>10.992418332</v>
      </c>
      <c r="AR28" s="387">
        <v>12.14285971</v>
      </c>
      <c r="AT28" s="368" t="s">
        <v>598</v>
      </c>
      <c r="AU28" s="386">
        <v>18.798944416000001</v>
      </c>
      <c r="AV28" s="386">
        <v>21.992736190999999</v>
      </c>
      <c r="AW28" s="386">
        <v>24.586125224</v>
      </c>
      <c r="AX28" s="386">
        <v>22.628734055999999</v>
      </c>
      <c r="AY28" s="386">
        <v>29.354597442999999</v>
      </c>
      <c r="AZ28" s="386">
        <v>22.523466068000001</v>
      </c>
      <c r="BA28" s="391">
        <v>22.230243483999999</v>
      </c>
      <c r="BB28" s="391">
        <v>27.227333172000002</v>
      </c>
      <c r="BC28" s="387">
        <v>24.559126022000001</v>
      </c>
      <c r="BE28" s="368" t="s">
        <v>598</v>
      </c>
      <c r="BF28" s="386">
        <v>13.140742548</v>
      </c>
      <c r="BG28" s="386">
        <v>11.152334485000001</v>
      </c>
      <c r="BH28" s="386">
        <v>15.579102861000001</v>
      </c>
      <c r="BI28" s="386">
        <v>14.594894668</v>
      </c>
      <c r="BJ28" s="386">
        <v>21.052218868000001</v>
      </c>
      <c r="BK28" s="386">
        <v>19.817088086999998</v>
      </c>
      <c r="BL28" s="391">
        <v>13.11247622</v>
      </c>
      <c r="BM28" s="391">
        <v>20.667590109999999</v>
      </c>
      <c r="BN28" s="387">
        <v>16.633520249</v>
      </c>
      <c r="BP28" s="368" t="s">
        <v>598</v>
      </c>
      <c r="BQ28" s="386">
        <v>12.412518121</v>
      </c>
      <c r="BR28" s="386">
        <v>11.857227716000001</v>
      </c>
      <c r="BS28" s="386">
        <v>9.3237109910000004</v>
      </c>
      <c r="BT28" s="386">
        <v>19.708722042000002</v>
      </c>
      <c r="BU28" s="386">
        <v>13.753474431000001</v>
      </c>
      <c r="BV28" s="386">
        <v>11.877339642999999</v>
      </c>
      <c r="BW28" s="391">
        <v>13.590510550999999</v>
      </c>
      <c r="BX28" s="391">
        <v>13.169232336</v>
      </c>
      <c r="BY28" s="387">
        <v>13.394174776</v>
      </c>
      <c r="CA28" s="368" t="s">
        <v>598</v>
      </c>
      <c r="CB28" s="386">
        <v>13.433100153</v>
      </c>
      <c r="CC28" s="386">
        <v>12.645455908000001</v>
      </c>
      <c r="CD28" s="386">
        <v>15.563906445000001</v>
      </c>
      <c r="CE28" s="386">
        <v>17.825159230000001</v>
      </c>
      <c r="CF28" s="386">
        <v>20.927899537999998</v>
      </c>
      <c r="CG28" s="386">
        <v>19.544719257000001</v>
      </c>
      <c r="CH28" s="391">
        <v>14.656956141</v>
      </c>
      <c r="CI28" s="391">
        <v>20.497167082000001</v>
      </c>
      <c r="CJ28" s="387">
        <v>17.378773463999998</v>
      </c>
    </row>
    <row r="29" spans="1:88" s="351" customFormat="1" ht="15.75" customHeight="1" x14ac:dyDescent="0.25">
      <c r="B29" s="364" t="s">
        <v>44</v>
      </c>
      <c r="C29" s="365">
        <v>483.67132032199999</v>
      </c>
      <c r="D29" s="365">
        <v>691.64868001800005</v>
      </c>
      <c r="E29" s="365" t="s">
        <v>84</v>
      </c>
      <c r="F29" s="365">
        <v>495.06609104799998</v>
      </c>
      <c r="G29" s="365" t="s">
        <v>84</v>
      </c>
      <c r="H29" s="365" t="s">
        <v>84</v>
      </c>
      <c r="I29" s="366">
        <v>515.90478587400003</v>
      </c>
      <c r="J29" s="366" t="s">
        <v>84</v>
      </c>
      <c r="K29" s="367">
        <v>515.90478587400003</v>
      </c>
      <c r="M29" s="364" t="s">
        <v>44</v>
      </c>
      <c r="N29" s="365">
        <v>363.962825098</v>
      </c>
      <c r="O29" s="365">
        <v>551.37874795300002</v>
      </c>
      <c r="P29" s="365" t="s">
        <v>84</v>
      </c>
      <c r="Q29" s="365">
        <v>303.99887629099999</v>
      </c>
      <c r="R29" s="365" t="s">
        <v>84</v>
      </c>
      <c r="S29" s="365" t="s">
        <v>84</v>
      </c>
      <c r="T29" s="366">
        <v>361.934630567</v>
      </c>
      <c r="U29" s="366" t="s">
        <v>84</v>
      </c>
      <c r="V29" s="367">
        <v>361.934630567</v>
      </c>
      <c r="X29" s="364" t="s">
        <v>44</v>
      </c>
      <c r="Y29" s="384">
        <v>75.250032368000006</v>
      </c>
      <c r="Z29" s="384">
        <v>79.719482431000003</v>
      </c>
      <c r="AA29" s="384" t="s">
        <v>84</v>
      </c>
      <c r="AB29" s="384">
        <v>61.405715678999996</v>
      </c>
      <c r="AC29" s="384" t="s">
        <v>84</v>
      </c>
      <c r="AD29" s="384" t="s">
        <v>84</v>
      </c>
      <c r="AE29" s="390">
        <v>70.155315568999995</v>
      </c>
      <c r="AF29" s="390" t="s">
        <v>84</v>
      </c>
      <c r="AG29" s="385">
        <v>70.155315568999995</v>
      </c>
      <c r="AI29" s="364" t="s">
        <v>44</v>
      </c>
      <c r="AJ29" s="384">
        <v>28.400635231999999</v>
      </c>
      <c r="AK29" s="384">
        <v>26.128213164999998</v>
      </c>
      <c r="AL29" s="384" t="s">
        <v>84</v>
      </c>
      <c r="AM29" s="384">
        <v>16.699141477000001</v>
      </c>
      <c r="AN29" s="384" t="s">
        <v>84</v>
      </c>
      <c r="AO29" s="384" t="s">
        <v>84</v>
      </c>
      <c r="AP29" s="390">
        <v>23.034007677999998</v>
      </c>
      <c r="AQ29" s="390" t="s">
        <v>84</v>
      </c>
      <c r="AR29" s="385">
        <v>23.034007677999998</v>
      </c>
      <c r="AT29" s="364" t="s">
        <v>44</v>
      </c>
      <c r="AU29" s="384">
        <v>10.517230761</v>
      </c>
      <c r="AV29" s="384">
        <v>8.7297773319999994</v>
      </c>
      <c r="AW29" s="384" t="s">
        <v>84</v>
      </c>
      <c r="AX29" s="384">
        <v>29.387258940999999</v>
      </c>
      <c r="AY29" s="384" t="s">
        <v>84</v>
      </c>
      <c r="AZ29" s="384" t="s">
        <v>84</v>
      </c>
      <c r="BA29" s="390">
        <v>18.21590935</v>
      </c>
      <c r="BB29" s="390" t="s">
        <v>84</v>
      </c>
      <c r="BC29" s="385">
        <v>18.21590935</v>
      </c>
      <c r="BE29" s="364" t="s">
        <v>44</v>
      </c>
      <c r="BF29" s="384">
        <v>5.9692282990000001</v>
      </c>
      <c r="BG29" s="384">
        <v>4.6202434830000003</v>
      </c>
      <c r="BH29" s="384" t="s">
        <v>84</v>
      </c>
      <c r="BI29" s="384">
        <v>19.526889488999998</v>
      </c>
      <c r="BJ29" s="384" t="s">
        <v>84</v>
      </c>
      <c r="BK29" s="384" t="s">
        <v>84</v>
      </c>
      <c r="BL29" s="390">
        <v>11.489195428</v>
      </c>
      <c r="BM29" s="390" t="s">
        <v>84</v>
      </c>
      <c r="BN29" s="385">
        <v>11.489195428</v>
      </c>
      <c r="BP29" s="364" t="s">
        <v>44</v>
      </c>
      <c r="BQ29" s="384">
        <v>7.0322827920000002</v>
      </c>
      <c r="BR29" s="384">
        <v>5.015385201</v>
      </c>
      <c r="BS29" s="384" t="s">
        <v>84</v>
      </c>
      <c r="BT29" s="384">
        <v>4.628031322</v>
      </c>
      <c r="BU29" s="384" t="s">
        <v>84</v>
      </c>
      <c r="BV29" s="384" t="s">
        <v>84</v>
      </c>
      <c r="BW29" s="390">
        <v>5.6579411149999999</v>
      </c>
      <c r="BX29" s="390" t="s">
        <v>84</v>
      </c>
      <c r="BY29" s="385">
        <v>5.6579411149999999</v>
      </c>
      <c r="CA29" s="364" t="s">
        <v>44</v>
      </c>
      <c r="CB29" s="384">
        <v>10.018701923</v>
      </c>
      <c r="CC29" s="384">
        <v>13.116817642000001</v>
      </c>
      <c r="CD29" s="384" t="s">
        <v>84</v>
      </c>
      <c r="CE29" s="384">
        <v>12.069464739000001</v>
      </c>
      <c r="CF29" s="384" t="s">
        <v>84</v>
      </c>
      <c r="CG29" s="384" t="s">
        <v>84</v>
      </c>
      <c r="CH29" s="390">
        <v>11.432474449000001</v>
      </c>
      <c r="CI29" s="390" t="s">
        <v>84</v>
      </c>
      <c r="CJ29" s="385">
        <v>11.432474449000001</v>
      </c>
    </row>
    <row r="30" spans="1:88" s="323" customFormat="1" ht="15.75" customHeight="1" x14ac:dyDescent="0.25">
      <c r="B30" s="368" t="s">
        <v>102</v>
      </c>
      <c r="C30" s="369">
        <v>420.17266222900003</v>
      </c>
      <c r="D30" s="369">
        <v>391.86454263000002</v>
      </c>
      <c r="E30" s="369">
        <v>437.43487604900002</v>
      </c>
      <c r="F30" s="369">
        <v>450.75449278799999</v>
      </c>
      <c r="G30" s="369">
        <v>580.06820166600005</v>
      </c>
      <c r="H30" s="369">
        <v>1087.746798696</v>
      </c>
      <c r="I30" s="370">
        <v>422.427386146</v>
      </c>
      <c r="J30" s="370">
        <v>775.11931241599996</v>
      </c>
      <c r="K30" s="355">
        <v>553.994478362</v>
      </c>
      <c r="M30" s="368" t="s">
        <v>102</v>
      </c>
      <c r="N30" s="369">
        <v>243.095639549</v>
      </c>
      <c r="O30" s="369">
        <v>223.396052174</v>
      </c>
      <c r="P30" s="369">
        <v>206.72380504</v>
      </c>
      <c r="Q30" s="369">
        <v>200.79671058299999</v>
      </c>
      <c r="R30" s="369">
        <v>333.94592563999998</v>
      </c>
      <c r="S30" s="369">
        <v>440.161406623</v>
      </c>
      <c r="T30" s="370">
        <v>215.40049871799999</v>
      </c>
      <c r="U30" s="370">
        <v>374.754121349</v>
      </c>
      <c r="V30" s="355">
        <v>274.84527531200001</v>
      </c>
      <c r="X30" s="368" t="s">
        <v>102</v>
      </c>
      <c r="Y30" s="386">
        <v>57.856129492000001</v>
      </c>
      <c r="Z30" s="386">
        <v>57.008488360999998</v>
      </c>
      <c r="AA30" s="386">
        <v>47.258190044000003</v>
      </c>
      <c r="AB30" s="386">
        <v>44.546801817000002</v>
      </c>
      <c r="AC30" s="386">
        <v>57.570114113999999</v>
      </c>
      <c r="AD30" s="386">
        <v>40.465428824999996</v>
      </c>
      <c r="AE30" s="391">
        <v>50.991130259000002</v>
      </c>
      <c r="AF30" s="391">
        <v>48.347927259999999</v>
      </c>
      <c r="AG30" s="387">
        <v>49.611554996999999</v>
      </c>
      <c r="AI30" s="368" t="s">
        <v>102</v>
      </c>
      <c r="AJ30" s="386">
        <v>27.393106080999999</v>
      </c>
      <c r="AK30" s="386">
        <v>23.800286581000002</v>
      </c>
      <c r="AL30" s="386">
        <v>11.600445301000001</v>
      </c>
      <c r="AM30" s="386">
        <v>10.177351054000001</v>
      </c>
      <c r="AN30" s="386">
        <v>8.6651260640000007</v>
      </c>
      <c r="AO30" s="386">
        <v>17.129835581999998</v>
      </c>
      <c r="AP30" s="391">
        <v>17.137957694000001</v>
      </c>
      <c r="AQ30" s="391">
        <v>13.228971087</v>
      </c>
      <c r="AR30" s="387">
        <v>15.097728008000001</v>
      </c>
      <c r="AT30" s="368" t="s">
        <v>102</v>
      </c>
      <c r="AU30" s="386">
        <v>17.458832663999999</v>
      </c>
      <c r="AV30" s="386">
        <v>22.781438695999999</v>
      </c>
      <c r="AW30" s="386">
        <v>25.623068876000001</v>
      </c>
      <c r="AX30" s="386">
        <v>29.776582967</v>
      </c>
      <c r="AY30" s="386">
        <v>24.773821820999999</v>
      </c>
      <c r="AZ30" s="386">
        <v>19.893146745999999</v>
      </c>
      <c r="BA30" s="391">
        <v>24.934407475</v>
      </c>
      <c r="BB30" s="391">
        <v>22.14234999</v>
      </c>
      <c r="BC30" s="387">
        <v>23.477140123000002</v>
      </c>
      <c r="BE30" s="368" t="s">
        <v>102</v>
      </c>
      <c r="BF30" s="386">
        <v>8.8781295230000001</v>
      </c>
      <c r="BG30" s="386">
        <v>10.377007246</v>
      </c>
      <c r="BH30" s="386">
        <v>12.535946488</v>
      </c>
      <c r="BI30" s="386">
        <v>16.518130383999999</v>
      </c>
      <c r="BJ30" s="386">
        <v>17.952917244000002</v>
      </c>
      <c r="BK30" s="386">
        <v>12.752819138</v>
      </c>
      <c r="BL30" s="391">
        <v>12.546937862</v>
      </c>
      <c r="BM30" s="391">
        <v>15.14922483</v>
      </c>
      <c r="BN30" s="387">
        <v>13.905157690999999</v>
      </c>
      <c r="BP30" s="368" t="s">
        <v>102</v>
      </c>
      <c r="BQ30" s="386">
        <v>11.847563049</v>
      </c>
      <c r="BR30" s="386">
        <v>9.3288344339999991</v>
      </c>
      <c r="BS30" s="386">
        <v>18.743449765000001</v>
      </c>
      <c r="BT30" s="386">
        <v>16.546806010000001</v>
      </c>
      <c r="BU30" s="386">
        <v>9.4743075430000001</v>
      </c>
      <c r="BV30" s="386">
        <v>34.477628482999997</v>
      </c>
      <c r="BW30" s="391">
        <v>14.115699924999999</v>
      </c>
      <c r="BX30" s="391">
        <v>22.955134216000001</v>
      </c>
      <c r="BY30" s="387">
        <v>18.729293690999999</v>
      </c>
      <c r="CA30" s="368" t="s">
        <v>102</v>
      </c>
      <c r="CB30" s="386">
        <v>14.41436483</v>
      </c>
      <c r="CC30" s="386">
        <v>17.191460859999999</v>
      </c>
      <c r="CD30" s="386">
        <v>16.555854339</v>
      </c>
      <c r="CE30" s="386">
        <v>13.325319195000001</v>
      </c>
      <c r="CF30" s="386">
        <v>18.11721885</v>
      </c>
      <c r="CG30" s="386">
        <v>18.316139355000001</v>
      </c>
      <c r="CH30" s="391">
        <v>15.581044785</v>
      </c>
      <c r="CI30" s="391">
        <v>18.224469117000002</v>
      </c>
      <c r="CJ30" s="387">
        <v>16.960735568</v>
      </c>
    </row>
    <row r="31" spans="1:88" s="351" customFormat="1" ht="15.75" customHeight="1" x14ac:dyDescent="0.25">
      <c r="B31" s="364" t="s">
        <v>599</v>
      </c>
      <c r="C31" s="365">
        <v>264.84071428599998</v>
      </c>
      <c r="D31" s="365">
        <v>369.44196274400002</v>
      </c>
      <c r="E31" s="365">
        <v>448.640478911</v>
      </c>
      <c r="F31" s="365">
        <v>423.181488092</v>
      </c>
      <c r="G31" s="365">
        <v>626.78973688899998</v>
      </c>
      <c r="H31" s="365">
        <v>708.49673099400002</v>
      </c>
      <c r="I31" s="366">
        <v>410.73060802399999</v>
      </c>
      <c r="J31" s="366">
        <v>654.54165075000003</v>
      </c>
      <c r="K31" s="367">
        <v>551.26463180600001</v>
      </c>
      <c r="M31" s="364" t="s">
        <v>599</v>
      </c>
      <c r="N31" s="365">
        <v>157.926547215</v>
      </c>
      <c r="O31" s="365">
        <v>230.68586477100001</v>
      </c>
      <c r="P31" s="365">
        <v>277.08405717400001</v>
      </c>
      <c r="Q31" s="365">
        <v>247.05973291999999</v>
      </c>
      <c r="R31" s="365">
        <v>318.24230351300002</v>
      </c>
      <c r="S31" s="365">
        <v>371.70404649400001</v>
      </c>
      <c r="T31" s="366">
        <v>248.966614534</v>
      </c>
      <c r="U31" s="366">
        <v>336.40067174400002</v>
      </c>
      <c r="V31" s="367">
        <v>299.36408520700002</v>
      </c>
      <c r="X31" s="364" t="s">
        <v>599</v>
      </c>
      <c r="Y31" s="384">
        <v>59.630766229000002</v>
      </c>
      <c r="Z31" s="384">
        <v>62.441706150000002</v>
      </c>
      <c r="AA31" s="384">
        <v>61.760824134000003</v>
      </c>
      <c r="AB31" s="384">
        <v>58.381507667999998</v>
      </c>
      <c r="AC31" s="384">
        <v>50.773374990999997</v>
      </c>
      <c r="AD31" s="384">
        <v>52.463763096000001</v>
      </c>
      <c r="AE31" s="390">
        <v>60.615549381999998</v>
      </c>
      <c r="AF31" s="390">
        <v>51.394845746000001</v>
      </c>
      <c r="AG31" s="385">
        <v>54.304968600000002</v>
      </c>
      <c r="AI31" s="364" t="s">
        <v>599</v>
      </c>
      <c r="AJ31" s="384">
        <v>27.720108545999999</v>
      </c>
      <c r="AK31" s="384">
        <v>22.223595313000001</v>
      </c>
      <c r="AL31" s="384">
        <v>17.158787561</v>
      </c>
      <c r="AM31" s="384">
        <v>11.673422326000001</v>
      </c>
      <c r="AN31" s="384">
        <v>18.793774493000001</v>
      </c>
      <c r="AO31" s="384">
        <v>17.777944414</v>
      </c>
      <c r="AP31" s="390">
        <v>16.577977712999999</v>
      </c>
      <c r="AQ31" s="390">
        <v>18.420304823999999</v>
      </c>
      <c r="AR31" s="385">
        <v>17.838852643999999</v>
      </c>
      <c r="AT31" s="364" t="s">
        <v>599</v>
      </c>
      <c r="AU31" s="384">
        <v>18.283183990000001</v>
      </c>
      <c r="AV31" s="384">
        <v>19.118352001000002</v>
      </c>
      <c r="AW31" s="384">
        <v>17.878415192999999</v>
      </c>
      <c r="AX31" s="384">
        <v>26.593642185</v>
      </c>
      <c r="AY31" s="384">
        <v>33.168197214000003</v>
      </c>
      <c r="AZ31" s="384">
        <v>33.952932165</v>
      </c>
      <c r="BA31" s="390">
        <v>21.669327246000002</v>
      </c>
      <c r="BB31" s="390">
        <v>33.456704817999999</v>
      </c>
      <c r="BC31" s="385">
        <v>29.736520521999999</v>
      </c>
      <c r="BE31" s="364" t="s">
        <v>599</v>
      </c>
      <c r="BF31" s="384">
        <v>9.6806326499999997</v>
      </c>
      <c r="BG31" s="384">
        <v>10.095262082</v>
      </c>
      <c r="BH31" s="384">
        <v>10.159271808</v>
      </c>
      <c r="BI31" s="384">
        <v>16.439927824000002</v>
      </c>
      <c r="BJ31" s="384">
        <v>14.367784056</v>
      </c>
      <c r="BK31" s="384">
        <v>25.072079621</v>
      </c>
      <c r="BL31" s="390">
        <v>12.603762922</v>
      </c>
      <c r="BM31" s="390">
        <v>18.303215585</v>
      </c>
      <c r="BN31" s="385">
        <v>16.504425807000001</v>
      </c>
      <c r="BP31" s="364" t="s">
        <v>599</v>
      </c>
      <c r="BQ31" s="384">
        <v>7.8722675969999996</v>
      </c>
      <c r="BR31" s="384">
        <v>7.4567975909999999</v>
      </c>
      <c r="BS31" s="384">
        <v>8.1080792670000008</v>
      </c>
      <c r="BT31" s="384">
        <v>7.0429472730000002</v>
      </c>
      <c r="BU31" s="384">
        <v>11.070585844</v>
      </c>
      <c r="BV31" s="384">
        <v>2.6257424070000002</v>
      </c>
      <c r="BW31" s="390">
        <v>7.4965461600000003</v>
      </c>
      <c r="BX31" s="390">
        <v>7.9658413120000002</v>
      </c>
      <c r="BY31" s="385">
        <v>7.8177282610000001</v>
      </c>
      <c r="CA31" s="364" t="s">
        <v>599</v>
      </c>
      <c r="CB31" s="384">
        <v>7.8287215029999997</v>
      </c>
      <c r="CC31" s="384">
        <v>16.116696068</v>
      </c>
      <c r="CD31" s="384">
        <v>14.573362316000001</v>
      </c>
      <c r="CE31" s="384">
        <v>18.892118785000001</v>
      </c>
      <c r="CF31" s="384">
        <v>20.147837551999999</v>
      </c>
      <c r="CG31" s="384">
        <v>25.668224034000001</v>
      </c>
      <c r="CH31" s="390">
        <v>16.667096794999999</v>
      </c>
      <c r="CI31" s="390">
        <v>22.177406231999999</v>
      </c>
      <c r="CJ31" s="385">
        <v>20.438311466999998</v>
      </c>
    </row>
    <row r="32" spans="1:88" s="323" customFormat="1" ht="15.75" customHeight="1" x14ac:dyDescent="0.25">
      <c r="B32" s="368" t="s">
        <v>103</v>
      </c>
      <c r="C32" s="369">
        <v>589.846409892</v>
      </c>
      <c r="D32" s="369">
        <v>439.59257109599997</v>
      </c>
      <c r="E32" s="369">
        <v>427.44140169299999</v>
      </c>
      <c r="F32" s="369">
        <v>541.54132446799997</v>
      </c>
      <c r="G32" s="369">
        <v>666.80515619899995</v>
      </c>
      <c r="H32" s="369">
        <v>518.10692456200002</v>
      </c>
      <c r="I32" s="370">
        <v>477.43625469400001</v>
      </c>
      <c r="J32" s="370">
        <v>615.35796275400003</v>
      </c>
      <c r="K32" s="355">
        <v>535.99910973500005</v>
      </c>
      <c r="M32" s="368" t="s">
        <v>103</v>
      </c>
      <c r="N32" s="369">
        <v>410.380837074</v>
      </c>
      <c r="O32" s="369">
        <v>268.95944820800003</v>
      </c>
      <c r="P32" s="369">
        <v>257.10049435899998</v>
      </c>
      <c r="Q32" s="369">
        <v>279.76748073099998</v>
      </c>
      <c r="R32" s="369">
        <v>389.53888501300003</v>
      </c>
      <c r="S32" s="369">
        <v>210.604831034</v>
      </c>
      <c r="T32" s="370">
        <v>276.95280732999998</v>
      </c>
      <c r="U32" s="370">
        <v>327.63058396899999</v>
      </c>
      <c r="V32" s="355">
        <v>298.47106815199999</v>
      </c>
      <c r="X32" s="368" t="s">
        <v>103</v>
      </c>
      <c r="Y32" s="386">
        <v>69.574185787000005</v>
      </c>
      <c r="Z32" s="386">
        <v>61.183801977999998</v>
      </c>
      <c r="AA32" s="386">
        <v>60.148711225</v>
      </c>
      <c r="AB32" s="386">
        <v>51.661335542000003</v>
      </c>
      <c r="AC32" s="386">
        <v>58.418697184999999</v>
      </c>
      <c r="AD32" s="386">
        <v>40.648912617999997</v>
      </c>
      <c r="AE32" s="391">
        <v>58.008331920000003</v>
      </c>
      <c r="AF32" s="391">
        <v>53.242275845999998</v>
      </c>
      <c r="AG32" s="387">
        <v>55.684993263999999</v>
      </c>
      <c r="AI32" s="368" t="s">
        <v>103</v>
      </c>
      <c r="AJ32" s="386">
        <v>34.763328518999998</v>
      </c>
      <c r="AK32" s="386">
        <v>30.518631190000001</v>
      </c>
      <c r="AL32" s="386">
        <v>27.306057713000001</v>
      </c>
      <c r="AM32" s="386">
        <v>14.197184612999999</v>
      </c>
      <c r="AN32" s="386">
        <v>25.022291723999999</v>
      </c>
      <c r="AO32" s="386">
        <v>16.886234018</v>
      </c>
      <c r="AP32" s="391">
        <v>23.986788538999999</v>
      </c>
      <c r="AQ32" s="391">
        <v>22.652220067999998</v>
      </c>
      <c r="AR32" s="387">
        <v>23.336218242000001</v>
      </c>
      <c r="AT32" s="368" t="s">
        <v>103</v>
      </c>
      <c r="AU32" s="386">
        <v>14.746393444000001</v>
      </c>
      <c r="AV32" s="386">
        <v>21.292356632000001</v>
      </c>
      <c r="AW32" s="386">
        <v>19.477381038000001</v>
      </c>
      <c r="AX32" s="386">
        <v>25.249308362000001</v>
      </c>
      <c r="AY32" s="386">
        <v>28.755935401999999</v>
      </c>
      <c r="AZ32" s="386">
        <v>37.990394187</v>
      </c>
      <c r="BA32" s="391">
        <v>21.80438388</v>
      </c>
      <c r="BB32" s="391">
        <v>31.445976428000002</v>
      </c>
      <c r="BC32" s="387">
        <v>26.504430275000001</v>
      </c>
      <c r="BE32" s="368" t="s">
        <v>103</v>
      </c>
      <c r="BF32" s="386">
        <v>9.1441001869999994</v>
      </c>
      <c r="BG32" s="386">
        <v>9.2123878480000005</v>
      </c>
      <c r="BH32" s="386">
        <v>13.310328637</v>
      </c>
      <c r="BI32" s="386">
        <v>14.297582795</v>
      </c>
      <c r="BJ32" s="386">
        <v>13.408886345000001</v>
      </c>
      <c r="BK32" s="386">
        <v>23.420120355000002</v>
      </c>
      <c r="BL32" s="391">
        <v>12.153983738999999</v>
      </c>
      <c r="BM32" s="391">
        <v>16.325205626999999</v>
      </c>
      <c r="BN32" s="387">
        <v>14.187354917</v>
      </c>
      <c r="BP32" s="368" t="s">
        <v>103</v>
      </c>
      <c r="BQ32" s="386">
        <v>7.783840026</v>
      </c>
      <c r="BR32" s="386">
        <v>9.8323001209999994</v>
      </c>
      <c r="BS32" s="386">
        <v>11.765312918999999</v>
      </c>
      <c r="BT32" s="386">
        <v>10.391649641000001</v>
      </c>
      <c r="BU32" s="386">
        <v>8.2839646550000001</v>
      </c>
      <c r="BV32" s="386">
        <v>7.5550121920000004</v>
      </c>
      <c r="BW32" s="391">
        <v>10.405027799999999</v>
      </c>
      <c r="BX32" s="391">
        <v>8.0716173930000004</v>
      </c>
      <c r="BY32" s="387">
        <v>9.2675458830000004</v>
      </c>
      <c r="CA32" s="368" t="s">
        <v>103</v>
      </c>
      <c r="CB32" s="386">
        <v>14.553986613999999</v>
      </c>
      <c r="CC32" s="386">
        <v>16.733776203000001</v>
      </c>
      <c r="CD32" s="386">
        <v>13.460037276</v>
      </c>
      <c r="CE32" s="386">
        <v>13.300785360000001</v>
      </c>
      <c r="CF32" s="386">
        <v>18.478509588000001</v>
      </c>
      <c r="CG32" s="386">
        <v>16.346692966999999</v>
      </c>
      <c r="CH32" s="391">
        <v>14.458162946</v>
      </c>
      <c r="CI32" s="391">
        <v>17.857501438</v>
      </c>
      <c r="CJ32" s="387">
        <v>16.115259379000001</v>
      </c>
    </row>
    <row r="33" spans="2:88" s="351" customFormat="1" ht="15.75" customHeight="1" x14ac:dyDescent="0.25">
      <c r="B33" s="364" t="s">
        <v>600</v>
      </c>
      <c r="C33" s="365">
        <v>447.09683715</v>
      </c>
      <c r="D33" s="365">
        <v>465.99636273499999</v>
      </c>
      <c r="E33" s="365">
        <v>408.08814608099999</v>
      </c>
      <c r="F33" s="365">
        <v>526.82777822900005</v>
      </c>
      <c r="G33" s="365">
        <v>608.28502105200005</v>
      </c>
      <c r="H33" s="365">
        <v>814.59669688099996</v>
      </c>
      <c r="I33" s="366">
        <v>470.25784864799999</v>
      </c>
      <c r="J33" s="366">
        <v>703.21379146599998</v>
      </c>
      <c r="K33" s="367">
        <v>564.78508182400003</v>
      </c>
      <c r="M33" s="364" t="s">
        <v>600</v>
      </c>
      <c r="N33" s="365">
        <v>275.05946762999997</v>
      </c>
      <c r="O33" s="365">
        <v>292.85997379399998</v>
      </c>
      <c r="P33" s="365">
        <v>238.430129564</v>
      </c>
      <c r="Q33" s="365">
        <v>335.58852521400001</v>
      </c>
      <c r="R33" s="365">
        <v>363.36230837199997</v>
      </c>
      <c r="S33" s="365">
        <v>474.59102973900002</v>
      </c>
      <c r="T33" s="366">
        <v>292.25351783799999</v>
      </c>
      <c r="U33" s="366">
        <v>414.54121384000001</v>
      </c>
      <c r="V33" s="367">
        <v>341.87456383699998</v>
      </c>
      <c r="X33" s="364" t="s">
        <v>600</v>
      </c>
      <c r="Y33" s="384">
        <v>61.521228686000001</v>
      </c>
      <c r="Z33" s="384">
        <v>62.845978469999999</v>
      </c>
      <c r="AA33" s="384">
        <v>58.426134611999998</v>
      </c>
      <c r="AB33" s="384">
        <v>63.699853933999997</v>
      </c>
      <c r="AC33" s="384">
        <v>59.735534461</v>
      </c>
      <c r="AD33" s="384">
        <v>58.260858601000002</v>
      </c>
      <c r="AE33" s="390">
        <v>62.14750454</v>
      </c>
      <c r="AF33" s="390">
        <v>58.949528418</v>
      </c>
      <c r="AG33" s="385">
        <v>60.531797818000001</v>
      </c>
      <c r="AI33" s="364" t="s">
        <v>600</v>
      </c>
      <c r="AJ33" s="384">
        <v>18.285542121999999</v>
      </c>
      <c r="AK33" s="384">
        <v>17.930764783000001</v>
      </c>
      <c r="AL33" s="384">
        <v>15.224169608</v>
      </c>
      <c r="AM33" s="384">
        <v>26.479380843000001</v>
      </c>
      <c r="AN33" s="384">
        <v>21.22589511</v>
      </c>
      <c r="AO33" s="384">
        <v>38.379532799000003</v>
      </c>
      <c r="AP33" s="390">
        <v>20.526534860000002</v>
      </c>
      <c r="AQ33" s="390">
        <v>30.368828313000002</v>
      </c>
      <c r="AR33" s="385">
        <v>25.499135994</v>
      </c>
      <c r="AT33" s="364" t="s">
        <v>600</v>
      </c>
      <c r="AU33" s="384">
        <v>18.725658082999999</v>
      </c>
      <c r="AV33" s="384">
        <v>17.315723524999999</v>
      </c>
      <c r="AW33" s="384">
        <v>21.846380346</v>
      </c>
      <c r="AX33" s="384">
        <v>21.167033412999999</v>
      </c>
      <c r="AY33" s="384">
        <v>20.559813550000001</v>
      </c>
      <c r="AZ33" s="384">
        <v>25.591014522999998</v>
      </c>
      <c r="BA33" s="390">
        <v>19.726996920000001</v>
      </c>
      <c r="BB33" s="390">
        <v>23.241456666000001</v>
      </c>
      <c r="BC33" s="385">
        <v>21.502599995000001</v>
      </c>
      <c r="BE33" s="364" t="s">
        <v>600</v>
      </c>
      <c r="BF33" s="384">
        <v>10.384147741</v>
      </c>
      <c r="BG33" s="384">
        <v>9.6790657769999999</v>
      </c>
      <c r="BH33" s="384">
        <v>11.975997105999999</v>
      </c>
      <c r="BI33" s="384">
        <v>13.646508143</v>
      </c>
      <c r="BJ33" s="384">
        <v>16.458876780000001</v>
      </c>
      <c r="BK33" s="384">
        <v>18.16087598</v>
      </c>
      <c r="BL33" s="390">
        <v>11.619928865</v>
      </c>
      <c r="BM33" s="390">
        <v>17.366046750999999</v>
      </c>
      <c r="BN33" s="385">
        <v>14.523027868</v>
      </c>
      <c r="BP33" s="364" t="s">
        <v>600</v>
      </c>
      <c r="BQ33" s="384">
        <v>11.708875052</v>
      </c>
      <c r="BR33" s="384">
        <v>8.8951511389999993</v>
      </c>
      <c r="BS33" s="384">
        <v>8.4097832619999995</v>
      </c>
      <c r="BT33" s="384">
        <v>7.812442431</v>
      </c>
      <c r="BU33" s="384">
        <v>13.746551858</v>
      </c>
      <c r="BV33" s="384">
        <v>11.941780035000001</v>
      </c>
      <c r="BW33" s="390">
        <v>8.7960930519999998</v>
      </c>
      <c r="BX33" s="390">
        <v>12.784603814</v>
      </c>
      <c r="BY33" s="385">
        <v>10.81119992</v>
      </c>
      <c r="CA33" s="364" t="s">
        <v>600</v>
      </c>
      <c r="CB33" s="384">
        <v>14.012772798</v>
      </c>
      <c r="CC33" s="384">
        <v>15.274883478</v>
      </c>
      <c r="CD33" s="384">
        <v>15.46719906</v>
      </c>
      <c r="CE33" s="384">
        <v>16.357641489999999</v>
      </c>
      <c r="CF33" s="384">
        <v>18.255751227000001</v>
      </c>
      <c r="CG33" s="384">
        <v>24.495594512</v>
      </c>
      <c r="CH33" s="390">
        <v>15.527853926000001</v>
      </c>
      <c r="CI33" s="390">
        <v>21.581603818000001</v>
      </c>
      <c r="CJ33" s="385">
        <v>18.586377198000001</v>
      </c>
    </row>
    <row r="34" spans="2:88" s="323" customFormat="1" ht="15.75" customHeight="1" x14ac:dyDescent="0.25">
      <c r="B34" s="368" t="s">
        <v>104</v>
      </c>
      <c r="C34" s="369">
        <v>534.45921135200001</v>
      </c>
      <c r="D34" s="369">
        <v>516.83164084600003</v>
      </c>
      <c r="E34" s="369">
        <v>526.617793925</v>
      </c>
      <c r="F34" s="369">
        <v>615.54726551800002</v>
      </c>
      <c r="G34" s="369">
        <v>496.257217567</v>
      </c>
      <c r="H34" s="369">
        <v>961.25651726399997</v>
      </c>
      <c r="I34" s="370">
        <v>546.16127256200002</v>
      </c>
      <c r="J34" s="370">
        <v>717.96558516200002</v>
      </c>
      <c r="K34" s="355">
        <v>624.28239509699995</v>
      </c>
      <c r="M34" s="368" t="s">
        <v>104</v>
      </c>
      <c r="N34" s="369">
        <v>328.37362070900002</v>
      </c>
      <c r="O34" s="369">
        <v>315.34475351600003</v>
      </c>
      <c r="P34" s="369">
        <v>323.55141290300003</v>
      </c>
      <c r="Q34" s="369">
        <v>387.42770050000001</v>
      </c>
      <c r="R34" s="369">
        <v>326.41266603100001</v>
      </c>
      <c r="S34" s="369">
        <v>655.64368519499999</v>
      </c>
      <c r="T34" s="370">
        <v>337.07284633799998</v>
      </c>
      <c r="U34" s="370">
        <v>483.38768054799999</v>
      </c>
      <c r="V34" s="355">
        <v>403.60365059499998</v>
      </c>
      <c r="X34" s="368" t="s">
        <v>104</v>
      </c>
      <c r="Y34" s="386">
        <v>61.440351991999997</v>
      </c>
      <c r="Z34" s="386">
        <v>61.014986041</v>
      </c>
      <c r="AA34" s="386">
        <v>61.439513939000001</v>
      </c>
      <c r="AB34" s="386">
        <v>62.940365786000001</v>
      </c>
      <c r="AC34" s="386">
        <v>65.774895452999999</v>
      </c>
      <c r="AD34" s="386">
        <v>68.206943039999999</v>
      </c>
      <c r="AE34" s="391">
        <v>61.716724212000003</v>
      </c>
      <c r="AF34" s="391">
        <v>67.327416596999996</v>
      </c>
      <c r="AG34" s="387">
        <v>64.650814080999993</v>
      </c>
      <c r="AI34" s="368" t="s">
        <v>104</v>
      </c>
      <c r="AJ34" s="386">
        <v>24.398683029000001</v>
      </c>
      <c r="AK34" s="386">
        <v>12.535530165000001</v>
      </c>
      <c r="AL34" s="386">
        <v>22.130543616000001</v>
      </c>
      <c r="AM34" s="386">
        <v>22.425890452000001</v>
      </c>
      <c r="AN34" s="386">
        <v>18.558107717999999</v>
      </c>
      <c r="AO34" s="386">
        <v>25.542959513</v>
      </c>
      <c r="AP34" s="391">
        <v>19.776717532999999</v>
      </c>
      <c r="AQ34" s="391">
        <v>23.016955547999999</v>
      </c>
      <c r="AR34" s="387">
        <v>21.471187463</v>
      </c>
      <c r="AT34" s="368" t="s">
        <v>104</v>
      </c>
      <c r="AU34" s="386">
        <v>17.836120964999999</v>
      </c>
      <c r="AV34" s="386">
        <v>17.250170652000001</v>
      </c>
      <c r="AW34" s="386">
        <v>15.932783926999999</v>
      </c>
      <c r="AX34" s="386">
        <v>18.018862115000001</v>
      </c>
      <c r="AY34" s="386">
        <v>21.802264798</v>
      </c>
      <c r="AZ34" s="386">
        <v>18.079358260999999</v>
      </c>
      <c r="BA34" s="391">
        <v>17.222772111000001</v>
      </c>
      <c r="BB34" s="391">
        <v>19.425711333999999</v>
      </c>
      <c r="BC34" s="387">
        <v>18.374790652000002</v>
      </c>
      <c r="BE34" s="368" t="s">
        <v>104</v>
      </c>
      <c r="BF34" s="386">
        <v>9.4779661009999998</v>
      </c>
      <c r="BG34" s="386">
        <v>8.5869180000000007</v>
      </c>
      <c r="BH34" s="386">
        <v>9.9030609599999995</v>
      </c>
      <c r="BI34" s="386">
        <v>11.887949483</v>
      </c>
      <c r="BJ34" s="386">
        <v>17.182859396000001</v>
      </c>
      <c r="BK34" s="386">
        <v>12.032064101</v>
      </c>
      <c r="BL34" s="391">
        <v>9.9701260650000005</v>
      </c>
      <c r="BM34" s="391">
        <v>13.894799305999999</v>
      </c>
      <c r="BN34" s="387">
        <v>12.022518746999999</v>
      </c>
      <c r="BP34" s="368" t="s">
        <v>104</v>
      </c>
      <c r="BQ34" s="386">
        <v>9.8680529999999997</v>
      </c>
      <c r="BR34" s="386">
        <v>11.370134527999999</v>
      </c>
      <c r="BS34" s="386">
        <v>11.083215806</v>
      </c>
      <c r="BT34" s="386">
        <v>9.4908141599999993</v>
      </c>
      <c r="BU34" s="386">
        <v>6.2335856319999996</v>
      </c>
      <c r="BV34" s="386">
        <v>7.1350184890000001</v>
      </c>
      <c r="BW34" s="391">
        <v>10.523467028000001</v>
      </c>
      <c r="BX34" s="391">
        <v>6.8090240309999999</v>
      </c>
      <c r="BY34" s="387">
        <v>8.5810134379999994</v>
      </c>
      <c r="CA34" s="368" t="s">
        <v>104</v>
      </c>
      <c r="CB34" s="386">
        <v>14.495250465</v>
      </c>
      <c r="CC34" s="386">
        <v>14.933399126999999</v>
      </c>
      <c r="CD34" s="386">
        <v>15.743660244999999</v>
      </c>
      <c r="CE34" s="386">
        <v>17.167578336999998</v>
      </c>
      <c r="CF34" s="386">
        <v>21.908793852999999</v>
      </c>
      <c r="CG34" s="386">
        <v>22.77357877</v>
      </c>
      <c r="CH34" s="391">
        <v>15.662592740999999</v>
      </c>
      <c r="CI34" s="391">
        <v>22.460837685000001</v>
      </c>
      <c r="CJ34" s="387">
        <v>19.217708625</v>
      </c>
    </row>
    <row r="35" spans="2:88" s="351" customFormat="1" ht="15.75" customHeight="1" x14ac:dyDescent="0.25">
      <c r="B35" s="364" t="s">
        <v>53</v>
      </c>
      <c r="C35" s="365">
        <v>786.58499469599997</v>
      </c>
      <c r="D35" s="365">
        <v>430.382433709</v>
      </c>
      <c r="E35" s="365">
        <v>391.52426488600003</v>
      </c>
      <c r="F35" s="365">
        <v>485.61204106299999</v>
      </c>
      <c r="G35" s="365">
        <v>575.40110310199998</v>
      </c>
      <c r="H35" s="365">
        <v>677.05743284100004</v>
      </c>
      <c r="I35" s="366">
        <v>438.15118880699998</v>
      </c>
      <c r="J35" s="366">
        <v>628.74058363500001</v>
      </c>
      <c r="K35" s="367">
        <v>530.750594041</v>
      </c>
      <c r="M35" s="364" t="s">
        <v>53</v>
      </c>
      <c r="N35" s="365">
        <v>543.61475580299998</v>
      </c>
      <c r="O35" s="365">
        <v>242.67100307600001</v>
      </c>
      <c r="P35" s="365">
        <v>190.998832596</v>
      </c>
      <c r="Q35" s="365">
        <v>318.99465687999998</v>
      </c>
      <c r="R35" s="365">
        <v>334.74158897799998</v>
      </c>
      <c r="S35" s="365">
        <v>356.21084429699999</v>
      </c>
      <c r="T35" s="366">
        <v>251.835443806</v>
      </c>
      <c r="U35" s="366">
        <v>346.00659263400001</v>
      </c>
      <c r="V35" s="367">
        <v>297.58926121799999</v>
      </c>
      <c r="X35" s="364" t="s">
        <v>53</v>
      </c>
      <c r="Y35" s="384">
        <v>69.110745750999996</v>
      </c>
      <c r="Z35" s="384">
        <v>56.384969290000001</v>
      </c>
      <c r="AA35" s="384">
        <v>48.783396005</v>
      </c>
      <c r="AB35" s="384">
        <v>65.689198352999995</v>
      </c>
      <c r="AC35" s="384">
        <v>58.175347105</v>
      </c>
      <c r="AD35" s="384">
        <v>52.611614173</v>
      </c>
      <c r="AE35" s="390">
        <v>57.476836818000002</v>
      </c>
      <c r="AF35" s="390">
        <v>55.031693775999997</v>
      </c>
      <c r="AG35" s="385">
        <v>56.069510719</v>
      </c>
      <c r="AI35" s="364" t="s">
        <v>53</v>
      </c>
      <c r="AJ35" s="384">
        <v>32.394621716000003</v>
      </c>
      <c r="AK35" s="384">
        <v>26.534156195000001</v>
      </c>
      <c r="AL35" s="384">
        <v>20.171710116</v>
      </c>
      <c r="AM35" s="384">
        <v>25.556592406</v>
      </c>
      <c r="AN35" s="384">
        <v>28.909243066999998</v>
      </c>
      <c r="AO35" s="384">
        <v>27.692545614</v>
      </c>
      <c r="AP35" s="390">
        <v>24.378945684000001</v>
      </c>
      <c r="AQ35" s="390">
        <v>28.221777466999999</v>
      </c>
      <c r="AR35" s="385">
        <v>26.590725269</v>
      </c>
      <c r="AT35" s="364" t="s">
        <v>53</v>
      </c>
      <c r="AU35" s="384">
        <v>8.2134938060000007</v>
      </c>
      <c r="AV35" s="384">
        <v>21.509136841</v>
      </c>
      <c r="AW35" s="384">
        <v>22.666635031999999</v>
      </c>
      <c r="AX35" s="384">
        <v>17.744297069000002</v>
      </c>
      <c r="AY35" s="384">
        <v>25.019228051999999</v>
      </c>
      <c r="AZ35" s="384">
        <v>26.478473695999998</v>
      </c>
      <c r="BA35" s="390">
        <v>20.306435455999999</v>
      </c>
      <c r="BB35" s="390">
        <v>25.843739667000001</v>
      </c>
      <c r="BC35" s="385">
        <v>23.493485292999999</v>
      </c>
      <c r="BE35" s="364" t="s">
        <v>53</v>
      </c>
      <c r="BF35" s="384">
        <v>5.1297350679999996</v>
      </c>
      <c r="BG35" s="384">
        <v>11.365995171</v>
      </c>
      <c r="BH35" s="384">
        <v>11.383766612000001</v>
      </c>
      <c r="BI35" s="384">
        <v>11.437963440000001</v>
      </c>
      <c r="BJ35" s="384">
        <v>15.210306485</v>
      </c>
      <c r="BK35" s="384">
        <v>18.535566215999999</v>
      </c>
      <c r="BL35" s="390">
        <v>11.263167473999999</v>
      </c>
      <c r="BM35" s="390">
        <v>17.08916443</v>
      </c>
      <c r="BN35" s="385">
        <v>14.616377256</v>
      </c>
      <c r="BP35" s="364" t="s">
        <v>53</v>
      </c>
      <c r="BQ35" s="384">
        <v>14.867934762000001</v>
      </c>
      <c r="BR35" s="384">
        <v>11.492105717999999</v>
      </c>
      <c r="BS35" s="384">
        <v>19.475839190999999</v>
      </c>
      <c r="BT35" s="384">
        <v>8.543229491</v>
      </c>
      <c r="BU35" s="384">
        <v>10.097929546</v>
      </c>
      <c r="BV35" s="384">
        <v>15.576929076000001</v>
      </c>
      <c r="BW35" s="390">
        <v>13.011190665999999</v>
      </c>
      <c r="BX35" s="390">
        <v>13.193706305999999</v>
      </c>
      <c r="BY35" s="385">
        <v>13.116239336</v>
      </c>
      <c r="CA35" s="364" t="s">
        <v>53</v>
      </c>
      <c r="CB35" s="384">
        <v>20.098108894999999</v>
      </c>
      <c r="CC35" s="384">
        <v>16.522161827000001</v>
      </c>
      <c r="CD35" s="384">
        <v>15.935187058</v>
      </c>
      <c r="CE35" s="384">
        <v>19.806585061</v>
      </c>
      <c r="CF35" s="384">
        <v>22.642839344999999</v>
      </c>
      <c r="CG35" s="384">
        <v>28.747656984999999</v>
      </c>
      <c r="CH35" s="390">
        <v>17.530270785999999</v>
      </c>
      <c r="CI35" s="390">
        <v>26.09221956</v>
      </c>
      <c r="CJ35" s="385">
        <v>22.458184514999999</v>
      </c>
    </row>
    <row r="36" spans="2:88" s="323" customFormat="1" ht="15.75" customHeight="1" x14ac:dyDescent="0.25">
      <c r="B36" s="368" t="s">
        <v>75</v>
      </c>
      <c r="C36" s="369">
        <v>643.46426274999999</v>
      </c>
      <c r="D36" s="369">
        <v>468.18904782300001</v>
      </c>
      <c r="E36" s="369">
        <v>497.8044294</v>
      </c>
      <c r="F36" s="369">
        <v>526.86647951800001</v>
      </c>
      <c r="G36" s="369">
        <v>519.47591055199996</v>
      </c>
      <c r="H36" s="369">
        <v>604.05592681999997</v>
      </c>
      <c r="I36" s="370">
        <v>518.13203795899994</v>
      </c>
      <c r="J36" s="370">
        <v>582.93999974600001</v>
      </c>
      <c r="K36" s="355">
        <v>566.62378100599994</v>
      </c>
      <c r="M36" s="368" t="s">
        <v>75</v>
      </c>
      <c r="N36" s="369">
        <v>418.53423413899998</v>
      </c>
      <c r="O36" s="369">
        <v>296.30433348899999</v>
      </c>
      <c r="P36" s="369">
        <v>324.77779266300001</v>
      </c>
      <c r="Q36" s="369">
        <v>337.85278847799998</v>
      </c>
      <c r="R36" s="369">
        <v>355.323727797</v>
      </c>
      <c r="S36" s="369">
        <v>331.84349046800003</v>
      </c>
      <c r="T36" s="370">
        <v>332.939628379</v>
      </c>
      <c r="U36" s="370">
        <v>337.70547774400001</v>
      </c>
      <c r="V36" s="355">
        <v>336.50561527999997</v>
      </c>
      <c r="X36" s="368" t="s">
        <v>75</v>
      </c>
      <c r="Y36" s="386">
        <v>65.043897286999993</v>
      </c>
      <c r="Z36" s="386">
        <v>63.287326960999998</v>
      </c>
      <c r="AA36" s="386">
        <v>65.242045567000005</v>
      </c>
      <c r="AB36" s="386">
        <v>64.124935179999994</v>
      </c>
      <c r="AC36" s="386">
        <v>68.400424462000004</v>
      </c>
      <c r="AD36" s="386">
        <v>54.935888505000001</v>
      </c>
      <c r="AE36" s="391">
        <v>64.257680280000002</v>
      </c>
      <c r="AF36" s="391">
        <v>57.931429973999997</v>
      </c>
      <c r="AG36" s="387">
        <v>59.387838379000002</v>
      </c>
      <c r="AI36" s="368" t="s">
        <v>75</v>
      </c>
      <c r="AJ36" s="386">
        <v>33.867529673</v>
      </c>
      <c r="AK36" s="386">
        <v>4.6128514520000001</v>
      </c>
      <c r="AL36" s="386">
        <v>12.90045428</v>
      </c>
      <c r="AM36" s="386">
        <v>8.4416114229999994</v>
      </c>
      <c r="AN36" s="386">
        <v>2.3267786250000002</v>
      </c>
      <c r="AO36" s="386">
        <v>20.430226640000001</v>
      </c>
      <c r="AP36" s="391">
        <v>11.302382815</v>
      </c>
      <c r="AQ36" s="391">
        <v>16.402636723000001</v>
      </c>
      <c r="AR36" s="387">
        <v>15.228473150999999</v>
      </c>
      <c r="AT36" s="368" t="s">
        <v>75</v>
      </c>
      <c r="AU36" s="386">
        <v>15.179165865</v>
      </c>
      <c r="AV36" s="386">
        <v>21.534201402000001</v>
      </c>
      <c r="AW36" s="386">
        <v>18.761521155000001</v>
      </c>
      <c r="AX36" s="386">
        <v>22.189780226</v>
      </c>
      <c r="AY36" s="386">
        <v>22.444458304000001</v>
      </c>
      <c r="AZ36" s="386">
        <v>34.012809783999998</v>
      </c>
      <c r="BA36" s="391">
        <v>20.635551699000001</v>
      </c>
      <c r="BB36" s="391">
        <v>31.439124608</v>
      </c>
      <c r="BC36" s="387">
        <v>28.951961814000001</v>
      </c>
      <c r="BE36" s="368" t="s">
        <v>75</v>
      </c>
      <c r="BF36" s="386">
        <v>8.0833130349999998</v>
      </c>
      <c r="BG36" s="386">
        <v>10.785259913000001</v>
      </c>
      <c r="BH36" s="386">
        <v>12.507861929000001</v>
      </c>
      <c r="BI36" s="386">
        <v>13.860639313</v>
      </c>
      <c r="BJ36" s="386">
        <v>17.976077474</v>
      </c>
      <c r="BK36" s="386">
        <v>21.455133956000001</v>
      </c>
      <c r="BL36" s="391">
        <v>12.318459369999999</v>
      </c>
      <c r="BM36" s="391">
        <v>20.681125998999999</v>
      </c>
      <c r="BN36" s="387">
        <v>18.755900569000001</v>
      </c>
      <c r="BP36" s="368" t="s">
        <v>75</v>
      </c>
      <c r="BQ36" s="386">
        <v>7.4601918280000001</v>
      </c>
      <c r="BR36" s="386">
        <v>6.5532137029999999</v>
      </c>
      <c r="BS36" s="386">
        <v>8.1765997630000005</v>
      </c>
      <c r="BT36" s="386">
        <v>5.3138603949999998</v>
      </c>
      <c r="BU36" s="386">
        <v>5.0953579739999997</v>
      </c>
      <c r="BV36" s="386">
        <v>9.4643064690000003</v>
      </c>
      <c r="BW36" s="391">
        <v>6.3425637569999997</v>
      </c>
      <c r="BX36" s="391">
        <v>8.4923185419999996</v>
      </c>
      <c r="BY36" s="387">
        <v>7.9974091109999996</v>
      </c>
      <c r="CA36" s="368" t="s">
        <v>75</v>
      </c>
      <c r="CB36" s="386">
        <v>11.384364934000001</v>
      </c>
      <c r="CC36" s="386">
        <v>16.282858325999999</v>
      </c>
      <c r="CD36" s="386">
        <v>21.802815205999998</v>
      </c>
      <c r="CE36" s="386">
        <v>17.960712854000001</v>
      </c>
      <c r="CF36" s="386">
        <v>15.678169298</v>
      </c>
      <c r="CG36" s="386">
        <v>22.5983123</v>
      </c>
      <c r="CH36" s="391">
        <v>17.581378815000001</v>
      </c>
      <c r="CI36" s="391">
        <v>21.058743806999999</v>
      </c>
      <c r="CJ36" s="387">
        <v>20.258196348999999</v>
      </c>
    </row>
    <row r="37" spans="2:88" s="351" customFormat="1" ht="15.75" customHeight="1" x14ac:dyDescent="0.25">
      <c r="B37" s="364" t="s">
        <v>105</v>
      </c>
      <c r="C37" s="365" t="s">
        <v>84</v>
      </c>
      <c r="D37" s="365">
        <v>340.76394736200001</v>
      </c>
      <c r="E37" s="365">
        <v>325.42230802500001</v>
      </c>
      <c r="F37" s="365">
        <v>441.62711180700001</v>
      </c>
      <c r="G37" s="365">
        <v>419.42870275000001</v>
      </c>
      <c r="H37" s="365">
        <v>266.52101721700001</v>
      </c>
      <c r="I37" s="366">
        <v>373.03655116900001</v>
      </c>
      <c r="J37" s="366">
        <v>296.19591594000002</v>
      </c>
      <c r="K37" s="367">
        <v>304.12403560600001</v>
      </c>
      <c r="M37" s="364" t="s">
        <v>105</v>
      </c>
      <c r="N37" s="365" t="s">
        <v>84</v>
      </c>
      <c r="O37" s="365">
        <v>221.99918761699999</v>
      </c>
      <c r="P37" s="365">
        <v>217.94576664600001</v>
      </c>
      <c r="Q37" s="365">
        <v>284.06727949899999</v>
      </c>
      <c r="R37" s="365">
        <v>248.23112545699999</v>
      </c>
      <c r="S37" s="365">
        <v>62.343038413000002</v>
      </c>
      <c r="T37" s="366">
        <v>243.45692733000001</v>
      </c>
      <c r="U37" s="366">
        <v>98.418466129999999</v>
      </c>
      <c r="V37" s="367">
        <v>113.382973818</v>
      </c>
      <c r="X37" s="364" t="s">
        <v>105</v>
      </c>
      <c r="Y37" s="384" t="s">
        <v>84</v>
      </c>
      <c r="Z37" s="384">
        <v>65.147498536000001</v>
      </c>
      <c r="AA37" s="384">
        <v>66.973210277999996</v>
      </c>
      <c r="AB37" s="384">
        <v>64.322880526000006</v>
      </c>
      <c r="AC37" s="384">
        <v>59.183151707999997</v>
      </c>
      <c r="AD37" s="384">
        <v>23.391415455000001</v>
      </c>
      <c r="AE37" s="390">
        <v>65.263558373999999</v>
      </c>
      <c r="AF37" s="390">
        <v>33.227489251000002</v>
      </c>
      <c r="AG37" s="385">
        <v>37.281819437000003</v>
      </c>
      <c r="AI37" s="364" t="s">
        <v>105</v>
      </c>
      <c r="AJ37" s="384" t="s">
        <v>84</v>
      </c>
      <c r="AK37" s="384">
        <v>1.47979704</v>
      </c>
      <c r="AL37" s="384">
        <v>6.1286767920000003</v>
      </c>
      <c r="AM37" s="384">
        <v>0.45740718400000002</v>
      </c>
      <c r="AN37" s="384">
        <v>1.212257149</v>
      </c>
      <c r="AO37" s="384">
        <v>-15.06643876</v>
      </c>
      <c r="AP37" s="390">
        <v>2.2409784190000002</v>
      </c>
      <c r="AQ37" s="390">
        <v>-10.59282359</v>
      </c>
      <c r="AR37" s="385">
        <v>-8.9686395900000004</v>
      </c>
      <c r="AT37" s="364" t="s">
        <v>105</v>
      </c>
      <c r="AU37" s="384" t="s">
        <v>84</v>
      </c>
      <c r="AV37" s="384">
        <v>19.195347415000001</v>
      </c>
      <c r="AW37" s="384">
        <v>21.577901485000002</v>
      </c>
      <c r="AX37" s="384">
        <v>18.399175956000001</v>
      </c>
      <c r="AY37" s="384">
        <v>31.559117029999999</v>
      </c>
      <c r="AZ37" s="384">
        <v>67.251866469999996</v>
      </c>
      <c r="BA37" s="390">
        <v>19.467806278000001</v>
      </c>
      <c r="BB37" s="390">
        <v>57.442995646999996</v>
      </c>
      <c r="BC37" s="385">
        <v>52.637039086000001</v>
      </c>
      <c r="BE37" s="364" t="s">
        <v>105</v>
      </c>
      <c r="BF37" s="384" t="s">
        <v>84</v>
      </c>
      <c r="BG37" s="384">
        <v>11.02037741</v>
      </c>
      <c r="BH37" s="384">
        <v>13.913057076999999</v>
      </c>
      <c r="BI37" s="384">
        <v>12.958029236</v>
      </c>
      <c r="BJ37" s="384">
        <v>25.340119973</v>
      </c>
      <c r="BK37" s="384">
        <v>57.304874159999997</v>
      </c>
      <c r="BL37" s="390">
        <v>12.606449412</v>
      </c>
      <c r="BM37" s="390">
        <v>48.520508997999997</v>
      </c>
      <c r="BN37" s="385">
        <v>43.975399068000002</v>
      </c>
      <c r="BP37" s="364" t="s">
        <v>105</v>
      </c>
      <c r="BQ37" s="384" t="s">
        <v>84</v>
      </c>
      <c r="BR37" s="384">
        <v>6.504707099</v>
      </c>
      <c r="BS37" s="384">
        <v>4.54511368</v>
      </c>
      <c r="BT37" s="384">
        <v>4.2748439469999999</v>
      </c>
      <c r="BU37" s="384">
        <v>4.2309161489999996</v>
      </c>
      <c r="BV37" s="384">
        <v>5.1526140800000002</v>
      </c>
      <c r="BW37" s="390">
        <v>5.0338083840000003</v>
      </c>
      <c r="BX37" s="390">
        <v>4.8993184919999999</v>
      </c>
      <c r="BY37" s="385">
        <v>4.916338884</v>
      </c>
      <c r="CA37" s="364" t="s">
        <v>105</v>
      </c>
      <c r="CB37" s="384" t="s">
        <v>84</v>
      </c>
      <c r="CC37" s="384">
        <v>10.769151331</v>
      </c>
      <c r="CD37" s="384">
        <v>16.858761502</v>
      </c>
      <c r="CE37" s="384">
        <v>23.234931529000001</v>
      </c>
      <c r="CF37" s="384">
        <v>20.540886689000001</v>
      </c>
      <c r="CG37" s="384">
        <v>20.183974542000001</v>
      </c>
      <c r="CH37" s="390">
        <v>17.732962747999998</v>
      </c>
      <c r="CI37" s="390">
        <v>20.282059032999999</v>
      </c>
      <c r="CJ37" s="385">
        <v>19.959457717999999</v>
      </c>
    </row>
    <row r="38" spans="2:88" s="325" customFormat="1" ht="15.75" customHeight="1" x14ac:dyDescent="0.25">
      <c r="B38" s="761" t="s">
        <v>659</v>
      </c>
      <c r="C38" s="762">
        <v>484.91086493900002</v>
      </c>
      <c r="D38" s="772" t="s">
        <v>84</v>
      </c>
      <c r="E38" s="763">
        <v>335.71372294100001</v>
      </c>
      <c r="F38" s="763">
        <v>321.37353562499999</v>
      </c>
      <c r="G38" s="763">
        <v>574.28796183700001</v>
      </c>
      <c r="H38" s="772" t="s">
        <v>84</v>
      </c>
      <c r="I38" s="764">
        <v>326.82810154999999</v>
      </c>
      <c r="J38" s="764">
        <v>574.28796183700001</v>
      </c>
      <c r="K38" s="765">
        <v>484.963205023</v>
      </c>
      <c r="M38" s="761" t="s">
        <v>659</v>
      </c>
      <c r="N38" s="762">
        <v>338.75927839000002</v>
      </c>
      <c r="O38" s="772" t="s">
        <v>84</v>
      </c>
      <c r="P38" s="763">
        <v>214.92564643099999</v>
      </c>
      <c r="Q38" s="763">
        <v>222.755714673</v>
      </c>
      <c r="R38" s="763">
        <v>409.90859562999998</v>
      </c>
      <c r="S38" s="772" t="s">
        <v>84</v>
      </c>
      <c r="T38" s="764">
        <v>224.51597341999999</v>
      </c>
      <c r="U38" s="764">
        <v>409.90859562999998</v>
      </c>
      <c r="V38" s="765">
        <v>342.988041829</v>
      </c>
      <c r="X38" s="761" t="s">
        <v>659</v>
      </c>
      <c r="Y38" s="771">
        <v>69.860113040000002</v>
      </c>
      <c r="Z38" s="772" t="s">
        <v>84</v>
      </c>
      <c r="AA38" s="772">
        <v>64.020512640999996</v>
      </c>
      <c r="AB38" s="772">
        <v>69.313645953999995</v>
      </c>
      <c r="AC38" s="772">
        <v>71.376839297999993</v>
      </c>
      <c r="AD38" s="772" t="s">
        <v>84</v>
      </c>
      <c r="AE38" s="773">
        <v>68.695431131999996</v>
      </c>
      <c r="AF38" s="773">
        <v>71.376839297999993</v>
      </c>
      <c r="AG38" s="774">
        <v>70.724549465999999</v>
      </c>
      <c r="AI38" s="761" t="s">
        <v>660</v>
      </c>
      <c r="AJ38" s="771">
        <v>28.405553622999999</v>
      </c>
      <c r="AK38" s="772" t="s">
        <v>84</v>
      </c>
      <c r="AL38" s="772">
        <v>25.443459067999999</v>
      </c>
      <c r="AM38" s="772">
        <v>20.888508926</v>
      </c>
      <c r="AN38" s="772">
        <v>15.649927393</v>
      </c>
      <c r="AO38" s="772" t="s">
        <v>84</v>
      </c>
      <c r="AP38" s="773">
        <v>21.694036756999999</v>
      </c>
      <c r="AQ38" s="773">
        <v>15.649927393</v>
      </c>
      <c r="AR38" s="774">
        <v>17.120241063000002</v>
      </c>
      <c r="AT38" s="761" t="s">
        <v>660</v>
      </c>
      <c r="AU38" s="771">
        <v>17.20758455</v>
      </c>
      <c r="AV38" s="772" t="s">
        <v>84</v>
      </c>
      <c r="AW38" s="772">
        <v>32.735940667000001</v>
      </c>
      <c r="AX38" s="772">
        <v>25.220010963</v>
      </c>
      <c r="AY38" s="772">
        <v>18.849350946000001</v>
      </c>
      <c r="AZ38" s="772" t="s">
        <v>84</v>
      </c>
      <c r="BA38" s="773">
        <v>25.850021528999999</v>
      </c>
      <c r="BB38" s="773">
        <v>18.849350946000001</v>
      </c>
      <c r="BC38" s="774">
        <v>20.552361437999998</v>
      </c>
      <c r="BE38" s="761" t="s">
        <v>660</v>
      </c>
      <c r="BF38" s="771">
        <v>13.269115921999999</v>
      </c>
      <c r="BG38" s="772" t="s">
        <v>84</v>
      </c>
      <c r="BH38" s="772">
        <v>13.409713247999999</v>
      </c>
      <c r="BI38" s="772">
        <v>19.234684747999999</v>
      </c>
      <c r="BJ38" s="772">
        <v>9.9707085719999995</v>
      </c>
      <c r="BK38" s="772" t="s">
        <v>84</v>
      </c>
      <c r="BL38" s="773">
        <v>18.329464924</v>
      </c>
      <c r="BM38" s="773">
        <v>9.9707085719999995</v>
      </c>
      <c r="BN38" s="774">
        <v>12.004092317</v>
      </c>
      <c r="BP38" s="761" t="s">
        <v>660</v>
      </c>
      <c r="BQ38" s="771">
        <v>4.2655705389999996</v>
      </c>
      <c r="BR38" s="772" t="s">
        <v>84</v>
      </c>
      <c r="BS38" s="772">
        <v>1.053093549</v>
      </c>
      <c r="BT38" s="772">
        <v>1.5933986389999999</v>
      </c>
      <c r="BU38" s="772">
        <v>3.1536615050000001</v>
      </c>
      <c r="BV38" s="772" t="s">
        <v>84</v>
      </c>
      <c r="BW38" s="773">
        <v>1.619893112</v>
      </c>
      <c r="BX38" s="773">
        <v>3.1536615050000001</v>
      </c>
      <c r="BY38" s="774">
        <v>2.780551011</v>
      </c>
      <c r="CA38" s="761" t="s">
        <v>660</v>
      </c>
      <c r="CB38" s="771">
        <v>20.105388514000001</v>
      </c>
      <c r="CC38" s="772" t="s">
        <v>84</v>
      </c>
      <c r="CD38" s="772">
        <v>11.643618008000001</v>
      </c>
      <c r="CE38" s="772">
        <v>10.538747112999999</v>
      </c>
      <c r="CF38" s="772">
        <v>12.132845027</v>
      </c>
      <c r="CG38" s="772" t="s">
        <v>84</v>
      </c>
      <c r="CH38" s="773">
        <v>10.999312472</v>
      </c>
      <c r="CI38" s="773">
        <v>12.132845027</v>
      </c>
      <c r="CJ38" s="774">
        <v>11.857097466999999</v>
      </c>
    </row>
    <row r="39" spans="2:88" s="323" customFormat="1" ht="15.75" customHeight="1" x14ac:dyDescent="0.25">
      <c r="B39" s="364" t="s">
        <v>479</v>
      </c>
      <c r="C39" s="365">
        <v>650.03769779499999</v>
      </c>
      <c r="D39" s="384" t="s">
        <v>84</v>
      </c>
      <c r="E39" s="365" t="s">
        <v>84</v>
      </c>
      <c r="F39" s="365">
        <v>435.02611893699998</v>
      </c>
      <c r="G39" s="365">
        <v>321.58674330100001</v>
      </c>
      <c r="H39" s="384" t="s">
        <v>84</v>
      </c>
      <c r="I39" s="366">
        <v>443.04714229400003</v>
      </c>
      <c r="J39" s="366">
        <v>321.58674330100001</v>
      </c>
      <c r="K39" s="367">
        <v>411.700302927</v>
      </c>
      <c r="M39" s="364" t="s">
        <v>479</v>
      </c>
      <c r="N39" s="365">
        <v>528.48149990700006</v>
      </c>
      <c r="O39" s="384" t="s">
        <v>84</v>
      </c>
      <c r="P39" s="365" t="s">
        <v>84</v>
      </c>
      <c r="Q39" s="365">
        <v>324.825695854</v>
      </c>
      <c r="R39" s="365">
        <v>129.25364040100001</v>
      </c>
      <c r="S39" s="384" t="s">
        <v>84</v>
      </c>
      <c r="T39" s="366">
        <v>332.42309116500002</v>
      </c>
      <c r="U39" s="366">
        <v>129.25364040100001</v>
      </c>
      <c r="V39" s="367">
        <v>279.98855126299998</v>
      </c>
      <c r="X39" s="364" t="s">
        <v>479</v>
      </c>
      <c r="Y39" s="384">
        <v>81.300131007999994</v>
      </c>
      <c r="Z39" s="384" t="s">
        <v>84</v>
      </c>
      <c r="AA39" s="384" t="s">
        <v>84</v>
      </c>
      <c r="AB39" s="384">
        <v>74.668090422999995</v>
      </c>
      <c r="AC39" s="384">
        <v>40.192465359000003</v>
      </c>
      <c r="AD39" s="384" t="s">
        <v>84</v>
      </c>
      <c r="AE39" s="390">
        <v>75.031087987999996</v>
      </c>
      <c r="AF39" s="390">
        <v>40.192465359000003</v>
      </c>
      <c r="AG39" s="385">
        <v>68.007856509000007</v>
      </c>
      <c r="AI39" s="790" t="s">
        <v>671</v>
      </c>
      <c r="AJ39" s="384">
        <v>32.766032150999997</v>
      </c>
      <c r="AK39" s="384" t="s">
        <v>84</v>
      </c>
      <c r="AL39" s="384" t="s">
        <v>84</v>
      </c>
      <c r="AM39" s="384">
        <v>10.035441779999999</v>
      </c>
      <c r="AN39" s="384">
        <v>6.0443010069999996</v>
      </c>
      <c r="AO39" s="384" t="s">
        <v>84</v>
      </c>
      <c r="AP39" s="390">
        <v>11.279576047000001</v>
      </c>
      <c r="AQ39" s="390">
        <v>6.0443010069999996</v>
      </c>
      <c r="AR39" s="385">
        <v>10.224179889</v>
      </c>
      <c r="AT39" s="790" t="s">
        <v>671</v>
      </c>
      <c r="AU39" s="384">
        <v>7.7879350369999996</v>
      </c>
      <c r="AV39" s="384" t="s">
        <v>84</v>
      </c>
      <c r="AW39" s="384" t="s">
        <v>84</v>
      </c>
      <c r="AX39" s="384">
        <v>19.483574187999999</v>
      </c>
      <c r="AY39" s="384">
        <v>49.549001771</v>
      </c>
      <c r="AZ39" s="384" t="s">
        <v>84</v>
      </c>
      <c r="BA39" s="390">
        <v>18.843426034</v>
      </c>
      <c r="BB39" s="390">
        <v>49.549001771</v>
      </c>
      <c r="BC39" s="385">
        <v>25.03346312</v>
      </c>
      <c r="BE39" s="364" t="s">
        <v>479</v>
      </c>
      <c r="BF39" s="384">
        <v>3.9090533729999999</v>
      </c>
      <c r="BG39" s="384" t="s">
        <v>84</v>
      </c>
      <c r="BH39" s="384" t="s">
        <v>84</v>
      </c>
      <c r="BI39" s="384">
        <v>14.972631816</v>
      </c>
      <c r="BJ39" s="384">
        <v>29.282047102</v>
      </c>
      <c r="BK39" s="384" t="s">
        <v>84</v>
      </c>
      <c r="BL39" s="390">
        <v>14.367078822</v>
      </c>
      <c r="BM39" s="390">
        <v>29.282047102</v>
      </c>
      <c r="BN39" s="385">
        <v>17.373835886999998</v>
      </c>
      <c r="BP39" s="790" t="s">
        <v>671</v>
      </c>
      <c r="BQ39" s="384">
        <v>5.1802088230000001</v>
      </c>
      <c r="BR39" s="384" t="s">
        <v>84</v>
      </c>
      <c r="BS39" s="384" t="s">
        <v>84</v>
      </c>
      <c r="BT39" s="384">
        <v>1.3246802580000001</v>
      </c>
      <c r="BU39" s="384">
        <v>0.33616259300000001</v>
      </c>
      <c r="BV39" s="384" t="s">
        <v>84</v>
      </c>
      <c r="BW39" s="390">
        <v>1.535708442</v>
      </c>
      <c r="BX39" s="390">
        <v>0.33616259300000001</v>
      </c>
      <c r="BY39" s="385">
        <v>1.2938880850000001</v>
      </c>
      <c r="CA39" s="790" t="s">
        <v>671</v>
      </c>
      <c r="CB39" s="384">
        <v>21.130371124</v>
      </c>
      <c r="CC39" s="384" t="s">
        <v>84</v>
      </c>
      <c r="CD39" s="384" t="s">
        <v>84</v>
      </c>
      <c r="CE39" s="384">
        <v>8.286102885</v>
      </c>
      <c r="CF39" s="384">
        <v>26.072860888000001</v>
      </c>
      <c r="CG39" s="384" t="s">
        <v>84</v>
      </c>
      <c r="CH39" s="390">
        <v>8.9891200090000005</v>
      </c>
      <c r="CI39" s="390">
        <v>26.072860888000001</v>
      </c>
      <c r="CJ39" s="385">
        <v>12.433087009999999</v>
      </c>
    </row>
    <row r="40" spans="2:88" s="323" customFormat="1" ht="15.75" customHeight="1" x14ac:dyDescent="0.25">
      <c r="B40" s="368" t="s">
        <v>480</v>
      </c>
      <c r="C40" s="369" t="s">
        <v>84</v>
      </c>
      <c r="D40" s="386" t="s">
        <v>84</v>
      </c>
      <c r="E40" s="369" t="s">
        <v>84</v>
      </c>
      <c r="F40" s="369">
        <v>487.17478567199998</v>
      </c>
      <c r="G40" s="369">
        <v>578.80630817899998</v>
      </c>
      <c r="H40" s="386" t="s">
        <v>84</v>
      </c>
      <c r="I40" s="370">
        <v>487.17478567199998</v>
      </c>
      <c r="J40" s="370">
        <v>578.80630817899998</v>
      </c>
      <c r="K40" s="355">
        <v>554.29961492200005</v>
      </c>
      <c r="M40" s="368" t="s">
        <v>480</v>
      </c>
      <c r="N40" s="369" t="s">
        <v>84</v>
      </c>
      <c r="O40" s="386" t="s">
        <v>84</v>
      </c>
      <c r="P40" s="369" t="s">
        <v>84</v>
      </c>
      <c r="Q40" s="369">
        <v>367.41038381700002</v>
      </c>
      <c r="R40" s="369">
        <v>412.92777383599997</v>
      </c>
      <c r="S40" s="386" t="s">
        <v>84</v>
      </c>
      <c r="T40" s="370">
        <v>367.41038381700002</v>
      </c>
      <c r="U40" s="370">
        <v>412.92777383599997</v>
      </c>
      <c r="V40" s="355">
        <v>400.754226082</v>
      </c>
      <c r="X40" s="368" t="s">
        <v>480</v>
      </c>
      <c r="Y40" s="386" t="s">
        <v>84</v>
      </c>
      <c r="Z40" s="386" t="s">
        <v>84</v>
      </c>
      <c r="AA40" s="386" t="s">
        <v>84</v>
      </c>
      <c r="AB40" s="386">
        <v>75.416543430000004</v>
      </c>
      <c r="AC40" s="386">
        <v>71.341270473999998</v>
      </c>
      <c r="AD40" s="386" t="s">
        <v>84</v>
      </c>
      <c r="AE40" s="391">
        <v>75.416543430000004</v>
      </c>
      <c r="AF40" s="391">
        <v>71.341270473999998</v>
      </c>
      <c r="AG40" s="387">
        <v>72.299207015999997</v>
      </c>
      <c r="AI40" s="791" t="s">
        <v>672</v>
      </c>
      <c r="AJ40" s="386" t="s">
        <v>84</v>
      </c>
      <c r="AK40" s="386" t="s">
        <v>84</v>
      </c>
      <c r="AL40" s="386" t="s">
        <v>84</v>
      </c>
      <c r="AM40" s="386">
        <v>30.040814078</v>
      </c>
      <c r="AN40" s="386">
        <v>18.093991739</v>
      </c>
      <c r="AO40" s="386" t="s">
        <v>84</v>
      </c>
      <c r="AP40" s="391">
        <v>30.040814078</v>
      </c>
      <c r="AQ40" s="391">
        <v>18.093991739</v>
      </c>
      <c r="AR40" s="387">
        <v>20.902220243999999</v>
      </c>
      <c r="AT40" s="791" t="s">
        <v>672</v>
      </c>
      <c r="AU40" s="386" t="s">
        <v>84</v>
      </c>
      <c r="AV40" s="386" t="s">
        <v>84</v>
      </c>
      <c r="AW40" s="386" t="s">
        <v>84</v>
      </c>
      <c r="AX40" s="386">
        <v>19.296884343999999</v>
      </c>
      <c r="AY40" s="386">
        <v>18.821484207000001</v>
      </c>
      <c r="AZ40" s="386" t="s">
        <v>84</v>
      </c>
      <c r="BA40" s="391">
        <v>19.296884343999999</v>
      </c>
      <c r="BB40" s="391">
        <v>18.821484207000001</v>
      </c>
      <c r="BC40" s="387">
        <v>18.933232099000001</v>
      </c>
      <c r="BE40" s="368" t="s">
        <v>480</v>
      </c>
      <c r="BF40" s="386" t="s">
        <v>84</v>
      </c>
      <c r="BG40" s="386" t="s">
        <v>84</v>
      </c>
      <c r="BH40" s="386" t="s">
        <v>84</v>
      </c>
      <c r="BI40" s="386">
        <v>11.450514974000001</v>
      </c>
      <c r="BJ40" s="386">
        <v>13.245352746</v>
      </c>
      <c r="BK40" s="386" t="s">
        <v>84</v>
      </c>
      <c r="BL40" s="391">
        <v>11.450514974000001</v>
      </c>
      <c r="BM40" s="391">
        <v>13.245352746</v>
      </c>
      <c r="BN40" s="387">
        <v>12.823456910000001</v>
      </c>
      <c r="BP40" s="791" t="s">
        <v>672</v>
      </c>
      <c r="BQ40" s="386" t="s">
        <v>84</v>
      </c>
      <c r="BR40" s="386" t="s">
        <v>84</v>
      </c>
      <c r="BS40" s="386" t="s">
        <v>84</v>
      </c>
      <c r="BT40" s="386">
        <v>1.917111885</v>
      </c>
      <c r="BU40" s="386">
        <v>2.967451042</v>
      </c>
      <c r="BV40" s="386" t="s">
        <v>84</v>
      </c>
      <c r="BW40" s="391">
        <v>1.917111885</v>
      </c>
      <c r="BX40" s="391">
        <v>2.967451042</v>
      </c>
      <c r="BY40" s="387">
        <v>2.7205575770000001</v>
      </c>
      <c r="CA40" s="791" t="s">
        <v>672</v>
      </c>
      <c r="CB40" s="386" t="s">
        <v>84</v>
      </c>
      <c r="CC40" s="386" t="s">
        <v>84</v>
      </c>
      <c r="CD40" s="386" t="s">
        <v>84</v>
      </c>
      <c r="CE40" s="386">
        <v>9.7476165419999994</v>
      </c>
      <c r="CF40" s="386">
        <v>9.4082737319999996</v>
      </c>
      <c r="CG40" s="386" t="s">
        <v>84</v>
      </c>
      <c r="CH40" s="391">
        <v>9.7476165419999994</v>
      </c>
      <c r="CI40" s="391">
        <v>9.4082737319999996</v>
      </c>
      <c r="CJ40" s="387">
        <v>9.4880398929999998</v>
      </c>
    </row>
    <row r="41" spans="2:88" s="323" customFormat="1" ht="15.75" customHeight="1" x14ac:dyDescent="0.25">
      <c r="B41" s="364" t="s">
        <v>481</v>
      </c>
      <c r="C41" s="365">
        <v>242.278271168</v>
      </c>
      <c r="D41" s="384" t="s">
        <v>84</v>
      </c>
      <c r="E41" s="365">
        <v>368.126645946</v>
      </c>
      <c r="F41" s="365">
        <v>179.34695567</v>
      </c>
      <c r="G41" s="365">
        <v>484.02011279700002</v>
      </c>
      <c r="H41" s="384" t="s">
        <v>84</v>
      </c>
      <c r="I41" s="366">
        <v>224.87926882599999</v>
      </c>
      <c r="J41" s="366">
        <v>484.02011279700002</v>
      </c>
      <c r="K41" s="367">
        <v>360.98419786300002</v>
      </c>
      <c r="M41" s="364" t="s">
        <v>481</v>
      </c>
      <c r="N41" s="365">
        <v>59.986931663</v>
      </c>
      <c r="O41" s="384" t="s">
        <v>84</v>
      </c>
      <c r="P41" s="365">
        <v>189.141774424</v>
      </c>
      <c r="Q41" s="365">
        <v>88.324092970999999</v>
      </c>
      <c r="R41" s="365">
        <v>310.51986434899999</v>
      </c>
      <c r="S41" s="384" t="s">
        <v>84</v>
      </c>
      <c r="T41" s="366">
        <v>109.26681588700001</v>
      </c>
      <c r="U41" s="366">
        <v>310.51986434899999</v>
      </c>
      <c r="V41" s="367">
        <v>214.96814594200001</v>
      </c>
      <c r="X41" s="364" t="s">
        <v>481</v>
      </c>
      <c r="Y41" s="384">
        <v>24.759517795000001</v>
      </c>
      <c r="Z41" s="384" t="s">
        <v>84</v>
      </c>
      <c r="AA41" s="384">
        <v>51.379539217999998</v>
      </c>
      <c r="AB41" s="384">
        <v>49.247612060999998</v>
      </c>
      <c r="AC41" s="384">
        <v>64.154330810000005</v>
      </c>
      <c r="AD41" s="384" t="s">
        <v>84</v>
      </c>
      <c r="AE41" s="390">
        <v>48.589101368999998</v>
      </c>
      <c r="AF41" s="390">
        <v>64.154330810000005</v>
      </c>
      <c r="AG41" s="385">
        <v>59.550569586000002</v>
      </c>
      <c r="AI41" s="790" t="s">
        <v>673</v>
      </c>
      <c r="AJ41" s="384">
        <v>11.215005698000001</v>
      </c>
      <c r="AK41" s="384" t="s">
        <v>84</v>
      </c>
      <c r="AL41" s="384">
        <v>-26.969302495000001</v>
      </c>
      <c r="AM41" s="384">
        <v>28.585825449000001</v>
      </c>
      <c r="AN41" s="384">
        <v>14.413391665000001</v>
      </c>
      <c r="AO41" s="384" t="s">
        <v>84</v>
      </c>
      <c r="AP41" s="390">
        <v>7.2827737590000003</v>
      </c>
      <c r="AQ41" s="390">
        <v>14.413391665000001</v>
      </c>
      <c r="AR41" s="385">
        <v>12.304353546</v>
      </c>
      <c r="AT41" s="790" t="s">
        <v>673</v>
      </c>
      <c r="AU41" s="384">
        <v>54.343173084</v>
      </c>
      <c r="AV41" s="384" t="s">
        <v>84</v>
      </c>
      <c r="AW41" s="384">
        <v>43.508704686999998</v>
      </c>
      <c r="AX41" s="384">
        <v>38.853383334</v>
      </c>
      <c r="AY41" s="384">
        <v>17.341184514999998</v>
      </c>
      <c r="AZ41" s="384" t="s">
        <v>84</v>
      </c>
      <c r="BA41" s="390">
        <v>41.461993481999997</v>
      </c>
      <c r="BB41" s="390">
        <v>17.341184514999998</v>
      </c>
      <c r="BC41" s="385">
        <v>24.475447805999998</v>
      </c>
      <c r="BE41" s="364" t="s">
        <v>481</v>
      </c>
      <c r="BF41" s="384">
        <v>50.169791574999998</v>
      </c>
      <c r="BG41" s="384" t="s">
        <v>84</v>
      </c>
      <c r="BH41" s="384">
        <v>16.875485636000001</v>
      </c>
      <c r="BI41" s="384">
        <v>37.350112889000002</v>
      </c>
      <c r="BJ41" s="384">
        <v>11.887921564999999</v>
      </c>
      <c r="BK41" s="384" t="s">
        <v>84</v>
      </c>
      <c r="BL41" s="390">
        <v>30.626832788000002</v>
      </c>
      <c r="BM41" s="390">
        <v>11.887921564999999</v>
      </c>
      <c r="BN41" s="385">
        <v>17.430369442</v>
      </c>
      <c r="BP41" s="790" t="s">
        <v>673</v>
      </c>
      <c r="BQ41" s="384">
        <v>0.65974306900000002</v>
      </c>
      <c r="BR41" s="384" t="s">
        <v>84</v>
      </c>
      <c r="BS41" s="384">
        <v>2.7593635980000002</v>
      </c>
      <c r="BT41" s="384">
        <v>5.1993267679999997</v>
      </c>
      <c r="BU41" s="384">
        <v>3.4448619950000001</v>
      </c>
      <c r="BV41" s="384" t="s">
        <v>84</v>
      </c>
      <c r="BW41" s="390">
        <v>4.0420985040000001</v>
      </c>
      <c r="BX41" s="390">
        <v>3.4448619950000001</v>
      </c>
      <c r="BY41" s="385">
        <v>3.621507915</v>
      </c>
      <c r="CA41" s="790" t="s">
        <v>673</v>
      </c>
      <c r="CB41" s="384">
        <v>16.064544699999999</v>
      </c>
      <c r="CC41" s="384" t="s">
        <v>84</v>
      </c>
      <c r="CD41" s="384">
        <v>8.9813678509999999</v>
      </c>
      <c r="CE41" s="384">
        <v>29.335424781</v>
      </c>
      <c r="CF41" s="384">
        <v>13.503669800000001</v>
      </c>
      <c r="CG41" s="384" t="s">
        <v>84</v>
      </c>
      <c r="CH41" s="390">
        <v>21.125237335000001</v>
      </c>
      <c r="CI41" s="390">
        <v>13.503669800000001</v>
      </c>
      <c r="CJ41" s="385">
        <v>15.757917141</v>
      </c>
    </row>
    <row r="42" spans="2:88" s="323" customFormat="1" ht="15.75" customHeight="1" x14ac:dyDescent="0.25">
      <c r="B42" s="368" t="s">
        <v>482</v>
      </c>
      <c r="C42" s="369" t="s">
        <v>84</v>
      </c>
      <c r="D42" s="386" t="s">
        <v>84</v>
      </c>
      <c r="E42" s="369" t="s">
        <v>84</v>
      </c>
      <c r="F42" s="369" t="s">
        <v>84</v>
      </c>
      <c r="G42" s="369">
        <v>617.55553316800001</v>
      </c>
      <c r="H42" s="386" t="s">
        <v>84</v>
      </c>
      <c r="I42" s="370" t="s">
        <v>84</v>
      </c>
      <c r="J42" s="370">
        <v>617.55553316800001</v>
      </c>
      <c r="K42" s="355">
        <v>617.55553316800001</v>
      </c>
      <c r="M42" s="368" t="s">
        <v>482</v>
      </c>
      <c r="N42" s="369" t="s">
        <v>84</v>
      </c>
      <c r="O42" s="386" t="s">
        <v>84</v>
      </c>
      <c r="P42" s="369" t="s">
        <v>84</v>
      </c>
      <c r="Q42" s="369" t="s">
        <v>84</v>
      </c>
      <c r="R42" s="369">
        <v>458.435448253</v>
      </c>
      <c r="S42" s="386" t="s">
        <v>84</v>
      </c>
      <c r="T42" s="370" t="s">
        <v>84</v>
      </c>
      <c r="U42" s="370">
        <v>458.435448253</v>
      </c>
      <c r="V42" s="355">
        <v>458.435448253</v>
      </c>
      <c r="X42" s="368" t="s">
        <v>482</v>
      </c>
      <c r="Y42" s="386" t="s">
        <v>84</v>
      </c>
      <c r="Z42" s="386" t="s">
        <v>84</v>
      </c>
      <c r="AA42" s="386" t="s">
        <v>84</v>
      </c>
      <c r="AB42" s="386" t="s">
        <v>84</v>
      </c>
      <c r="AC42" s="386">
        <v>74.233882401000002</v>
      </c>
      <c r="AD42" s="386" t="s">
        <v>84</v>
      </c>
      <c r="AE42" s="391" t="s">
        <v>84</v>
      </c>
      <c r="AF42" s="391">
        <v>74.233882401000002</v>
      </c>
      <c r="AG42" s="387">
        <v>74.233882401000002</v>
      </c>
      <c r="AI42" s="791" t="s">
        <v>674</v>
      </c>
      <c r="AJ42" s="386" t="s">
        <v>84</v>
      </c>
      <c r="AK42" s="386" t="s">
        <v>84</v>
      </c>
      <c r="AL42" s="386" t="s">
        <v>84</v>
      </c>
      <c r="AM42" s="386" t="s">
        <v>84</v>
      </c>
      <c r="AN42" s="386">
        <v>15.682284338000001</v>
      </c>
      <c r="AO42" s="386" t="s">
        <v>84</v>
      </c>
      <c r="AP42" s="391" t="s">
        <v>84</v>
      </c>
      <c r="AQ42" s="391">
        <v>15.682284338000001</v>
      </c>
      <c r="AR42" s="387">
        <v>15.682284338000001</v>
      </c>
      <c r="AT42" s="791" t="s">
        <v>674</v>
      </c>
      <c r="AU42" s="386" t="s">
        <v>84</v>
      </c>
      <c r="AV42" s="386" t="s">
        <v>84</v>
      </c>
      <c r="AW42" s="386" t="s">
        <v>84</v>
      </c>
      <c r="AX42" s="386" t="s">
        <v>84</v>
      </c>
      <c r="AY42" s="386">
        <v>17.212334943999998</v>
      </c>
      <c r="AZ42" s="386" t="s">
        <v>84</v>
      </c>
      <c r="BA42" s="391" t="s">
        <v>84</v>
      </c>
      <c r="BB42" s="391">
        <v>17.212334943999998</v>
      </c>
      <c r="BC42" s="387">
        <v>17.212334943999998</v>
      </c>
      <c r="BE42" s="368" t="s">
        <v>482</v>
      </c>
      <c r="BF42" s="386" t="s">
        <v>84</v>
      </c>
      <c r="BG42" s="386" t="s">
        <v>84</v>
      </c>
      <c r="BH42" s="386" t="s">
        <v>84</v>
      </c>
      <c r="BI42" s="386" t="s">
        <v>84</v>
      </c>
      <c r="BJ42" s="386">
        <v>7.5973139940000003</v>
      </c>
      <c r="BK42" s="386" t="s">
        <v>84</v>
      </c>
      <c r="BL42" s="391" t="s">
        <v>84</v>
      </c>
      <c r="BM42" s="391">
        <v>7.5973139940000003</v>
      </c>
      <c r="BN42" s="387">
        <v>7.5973139940000003</v>
      </c>
      <c r="BP42" s="791" t="s">
        <v>674</v>
      </c>
      <c r="BQ42" s="386" t="s">
        <v>84</v>
      </c>
      <c r="BR42" s="386" t="s">
        <v>84</v>
      </c>
      <c r="BS42" s="386" t="s">
        <v>84</v>
      </c>
      <c r="BT42" s="386" t="s">
        <v>84</v>
      </c>
      <c r="BU42" s="386">
        <v>3.3383602510000001</v>
      </c>
      <c r="BV42" s="386" t="s">
        <v>84</v>
      </c>
      <c r="BW42" s="391" t="s">
        <v>84</v>
      </c>
      <c r="BX42" s="391">
        <v>3.3383602510000001</v>
      </c>
      <c r="BY42" s="387">
        <v>3.3383602510000001</v>
      </c>
      <c r="CA42" s="791" t="s">
        <v>674</v>
      </c>
      <c r="CB42" s="386" t="s">
        <v>84</v>
      </c>
      <c r="CC42" s="386" t="s">
        <v>84</v>
      </c>
      <c r="CD42" s="386" t="s">
        <v>84</v>
      </c>
      <c r="CE42" s="386" t="s">
        <v>84</v>
      </c>
      <c r="CF42" s="386">
        <v>11.903284899000001</v>
      </c>
      <c r="CG42" s="386" t="s">
        <v>84</v>
      </c>
      <c r="CH42" s="391" t="s">
        <v>84</v>
      </c>
      <c r="CI42" s="391">
        <v>11.903284899000001</v>
      </c>
      <c r="CJ42" s="387">
        <v>11.903284899000001</v>
      </c>
    </row>
    <row r="43" spans="2:88" s="323" customFormat="1" ht="15.75" customHeight="1" x14ac:dyDescent="0.25">
      <c r="B43" s="364" t="s">
        <v>483</v>
      </c>
      <c r="C43" s="365" t="s">
        <v>84</v>
      </c>
      <c r="D43" s="384" t="s">
        <v>84</v>
      </c>
      <c r="E43" s="365">
        <v>319.98259938000001</v>
      </c>
      <c r="F43" s="365">
        <v>151.158350961</v>
      </c>
      <c r="G43" s="365" t="s">
        <v>84</v>
      </c>
      <c r="H43" s="384" t="s">
        <v>84</v>
      </c>
      <c r="I43" s="366">
        <v>190.96284406300001</v>
      </c>
      <c r="J43" s="366" t="s">
        <v>84</v>
      </c>
      <c r="K43" s="367">
        <v>190.96284406300001</v>
      </c>
      <c r="M43" s="364" t="s">
        <v>483</v>
      </c>
      <c r="N43" s="365" t="s">
        <v>84</v>
      </c>
      <c r="O43" s="384" t="s">
        <v>84</v>
      </c>
      <c r="P43" s="365">
        <v>227.43946002199999</v>
      </c>
      <c r="Q43" s="365">
        <v>75.313916708999997</v>
      </c>
      <c r="R43" s="365" t="s">
        <v>84</v>
      </c>
      <c r="S43" s="384" t="s">
        <v>84</v>
      </c>
      <c r="T43" s="366">
        <v>111.181276974</v>
      </c>
      <c r="U43" s="366" t="s">
        <v>84</v>
      </c>
      <c r="V43" s="367">
        <v>111.181276974</v>
      </c>
      <c r="X43" s="364" t="s">
        <v>483</v>
      </c>
      <c r="Y43" s="384" t="s">
        <v>84</v>
      </c>
      <c r="Z43" s="384" t="s">
        <v>84</v>
      </c>
      <c r="AA43" s="384">
        <v>71.078696299000001</v>
      </c>
      <c r="AB43" s="384">
        <v>49.824515966</v>
      </c>
      <c r="AC43" s="384" t="s">
        <v>84</v>
      </c>
      <c r="AD43" s="384" t="s">
        <v>84</v>
      </c>
      <c r="AE43" s="390">
        <v>58.221418684</v>
      </c>
      <c r="AF43" s="390" t="s">
        <v>84</v>
      </c>
      <c r="AG43" s="385">
        <v>58.221418684</v>
      </c>
      <c r="AI43" s="790" t="s">
        <v>675</v>
      </c>
      <c r="AJ43" s="384" t="s">
        <v>84</v>
      </c>
      <c r="AK43" s="384" t="s">
        <v>84</v>
      </c>
      <c r="AL43" s="384">
        <v>54.708523137999997</v>
      </c>
      <c r="AM43" s="384">
        <v>45.258284427</v>
      </c>
      <c r="AN43" s="384" t="s">
        <v>84</v>
      </c>
      <c r="AO43" s="384" t="s">
        <v>84</v>
      </c>
      <c r="AP43" s="390">
        <v>48.991796323999999</v>
      </c>
      <c r="AQ43" s="390" t="s">
        <v>84</v>
      </c>
      <c r="AR43" s="385">
        <v>48.991796323999999</v>
      </c>
      <c r="AT43" s="790" t="s">
        <v>675</v>
      </c>
      <c r="AU43" s="384" t="s">
        <v>84</v>
      </c>
      <c r="AV43" s="384" t="s">
        <v>84</v>
      </c>
      <c r="AW43" s="384">
        <v>26.720885937999999</v>
      </c>
      <c r="AX43" s="384">
        <v>49.650362829999999</v>
      </c>
      <c r="AY43" s="384" t="s">
        <v>84</v>
      </c>
      <c r="AZ43" s="384" t="s">
        <v>84</v>
      </c>
      <c r="BA43" s="390">
        <v>40.591599621</v>
      </c>
      <c r="BB43" s="390" t="s">
        <v>84</v>
      </c>
      <c r="BC43" s="385">
        <v>40.591599621</v>
      </c>
      <c r="BE43" s="364" t="s">
        <v>483</v>
      </c>
      <c r="BF43" s="384" t="s">
        <v>84</v>
      </c>
      <c r="BG43" s="384" t="s">
        <v>84</v>
      </c>
      <c r="BH43" s="384">
        <v>11.474572874</v>
      </c>
      <c r="BI43" s="384">
        <v>38.152226802000001</v>
      </c>
      <c r="BJ43" s="384" t="s">
        <v>84</v>
      </c>
      <c r="BK43" s="384" t="s">
        <v>84</v>
      </c>
      <c r="BL43" s="390">
        <v>27.612668876000001</v>
      </c>
      <c r="BM43" s="390" t="s">
        <v>84</v>
      </c>
      <c r="BN43" s="385">
        <v>27.612668876000001</v>
      </c>
      <c r="BP43" s="790" t="s">
        <v>675</v>
      </c>
      <c r="BQ43" s="384" t="s">
        <v>84</v>
      </c>
      <c r="BR43" s="384" t="s">
        <v>84</v>
      </c>
      <c r="BS43" s="384">
        <v>0.10038469</v>
      </c>
      <c r="BT43" s="384">
        <v>7.7380584000000002E-2</v>
      </c>
      <c r="BU43" s="384" t="s">
        <v>84</v>
      </c>
      <c r="BV43" s="384" t="s">
        <v>84</v>
      </c>
      <c r="BW43" s="390">
        <v>8.6468830999999996E-2</v>
      </c>
      <c r="BX43" s="390" t="s">
        <v>84</v>
      </c>
      <c r="BY43" s="385">
        <v>8.6468830999999996E-2</v>
      </c>
      <c r="CA43" s="790" t="s">
        <v>675</v>
      </c>
      <c r="CB43" s="384" t="s">
        <v>84</v>
      </c>
      <c r="CC43" s="384" t="s">
        <v>84</v>
      </c>
      <c r="CD43" s="384">
        <v>13.130105631999999</v>
      </c>
      <c r="CE43" s="384">
        <v>9.9634804310000007</v>
      </c>
      <c r="CF43" s="384" t="s">
        <v>84</v>
      </c>
      <c r="CG43" s="384" t="s">
        <v>84</v>
      </c>
      <c r="CH43" s="390">
        <v>11.21452109</v>
      </c>
      <c r="CI43" s="390" t="s">
        <v>84</v>
      </c>
      <c r="CJ43" s="385">
        <v>11.21452109</v>
      </c>
    </row>
    <row r="44" spans="2:88" s="351" customFormat="1" ht="15.75" customHeight="1" x14ac:dyDescent="0.25">
      <c r="B44" s="766" t="s">
        <v>773</v>
      </c>
      <c r="C44" s="767"/>
      <c r="D44" s="767"/>
      <c r="E44" s="767"/>
      <c r="F44" s="767"/>
      <c r="G44" s="767"/>
      <c r="H44" s="767"/>
      <c r="I44" s="768"/>
      <c r="J44" s="768"/>
      <c r="K44" s="769"/>
      <c r="M44" s="766" t="s">
        <v>773</v>
      </c>
      <c r="N44" s="767"/>
      <c r="O44" s="767"/>
      <c r="P44" s="767"/>
      <c r="Q44" s="767"/>
      <c r="R44" s="767"/>
      <c r="S44" s="767"/>
      <c r="T44" s="768"/>
      <c r="U44" s="768"/>
      <c r="V44" s="769"/>
      <c r="X44" s="766" t="s">
        <v>773</v>
      </c>
      <c r="Y44" s="775"/>
      <c r="Z44" s="775"/>
      <c r="AA44" s="775"/>
      <c r="AB44" s="775"/>
      <c r="AC44" s="775"/>
      <c r="AD44" s="775"/>
      <c r="AE44" s="776"/>
      <c r="AF44" s="776"/>
      <c r="AG44" s="777"/>
      <c r="AI44" s="778" t="s">
        <v>773</v>
      </c>
      <c r="AJ44" s="779"/>
      <c r="AK44" s="779"/>
      <c r="AL44" s="779"/>
      <c r="AM44" s="779"/>
      <c r="AN44" s="779"/>
      <c r="AO44" s="779"/>
      <c r="AP44" s="780"/>
      <c r="AQ44" s="780"/>
      <c r="AR44" s="781"/>
      <c r="AT44" s="778" t="s">
        <v>773</v>
      </c>
      <c r="AU44" s="779"/>
      <c r="AV44" s="779"/>
      <c r="AW44" s="779"/>
      <c r="AX44" s="779"/>
      <c r="AY44" s="779"/>
      <c r="AZ44" s="779"/>
      <c r="BA44" s="780"/>
      <c r="BB44" s="780"/>
      <c r="BC44" s="781"/>
      <c r="BE44" s="778" t="s">
        <v>773</v>
      </c>
      <c r="BF44" s="779"/>
      <c r="BG44" s="779"/>
      <c r="BH44" s="779"/>
      <c r="BI44" s="779"/>
      <c r="BJ44" s="779"/>
      <c r="BK44" s="779"/>
      <c r="BL44" s="780"/>
      <c r="BM44" s="780"/>
      <c r="BN44" s="781"/>
      <c r="BP44" s="778" t="s">
        <v>773</v>
      </c>
      <c r="BQ44" s="779"/>
      <c r="BR44" s="779"/>
      <c r="BS44" s="779"/>
      <c r="BT44" s="779"/>
      <c r="BU44" s="779"/>
      <c r="BV44" s="779"/>
      <c r="BW44" s="780"/>
      <c r="BX44" s="780"/>
      <c r="BY44" s="781"/>
      <c r="CA44" s="778" t="s">
        <v>773</v>
      </c>
      <c r="CB44" s="779"/>
      <c r="CC44" s="779"/>
      <c r="CD44" s="779"/>
      <c r="CE44" s="779"/>
      <c r="CF44" s="779"/>
      <c r="CG44" s="779"/>
      <c r="CH44" s="780"/>
      <c r="CI44" s="780"/>
      <c r="CJ44" s="781"/>
    </row>
    <row r="45" spans="2:88" s="323" customFormat="1" ht="15.75" customHeight="1" x14ac:dyDescent="0.25">
      <c r="B45" s="681" t="s">
        <v>436</v>
      </c>
      <c r="C45" s="682" t="s">
        <v>84</v>
      </c>
      <c r="D45" s="682" t="s">
        <v>84</v>
      </c>
      <c r="E45" s="682" t="s">
        <v>84</v>
      </c>
      <c r="F45" s="682">
        <v>801.68611115500005</v>
      </c>
      <c r="G45" s="682">
        <v>743.96841884499997</v>
      </c>
      <c r="H45" s="682">
        <v>616.86786727699996</v>
      </c>
      <c r="I45" s="683">
        <v>801.68611115500005</v>
      </c>
      <c r="J45" s="683">
        <v>634.86041095999997</v>
      </c>
      <c r="K45" s="684">
        <v>635.96960336400002</v>
      </c>
      <c r="M45" s="681" t="s">
        <v>436</v>
      </c>
      <c r="N45" s="682" t="s">
        <v>84</v>
      </c>
      <c r="O45" s="682" t="s">
        <v>84</v>
      </c>
      <c r="P45" s="682" t="s">
        <v>84</v>
      </c>
      <c r="Q45" s="682">
        <v>436.15816106900002</v>
      </c>
      <c r="R45" s="682">
        <v>430.72761595100002</v>
      </c>
      <c r="S45" s="682">
        <v>317.02033420999999</v>
      </c>
      <c r="T45" s="683">
        <v>436.15816106900002</v>
      </c>
      <c r="U45" s="683">
        <v>333.116906637</v>
      </c>
      <c r="V45" s="684">
        <v>333.80200837199999</v>
      </c>
      <c r="X45" s="681" t="s">
        <v>436</v>
      </c>
      <c r="Y45" s="687" t="s">
        <v>84</v>
      </c>
      <c r="Z45" s="687" t="s">
        <v>84</v>
      </c>
      <c r="AA45" s="687" t="s">
        <v>84</v>
      </c>
      <c r="AB45" s="687">
        <v>54.405103818000001</v>
      </c>
      <c r="AC45" s="687">
        <v>57.895954322999998</v>
      </c>
      <c r="AD45" s="687">
        <v>51.391935132999997</v>
      </c>
      <c r="AE45" s="688">
        <v>54.405103818000001</v>
      </c>
      <c r="AF45" s="688">
        <v>52.470889802999999</v>
      </c>
      <c r="AG45" s="689">
        <v>52.487101051000003</v>
      </c>
      <c r="AI45" s="681" t="s">
        <v>436</v>
      </c>
      <c r="AJ45" s="687" t="s">
        <v>84</v>
      </c>
      <c r="AK45" s="687" t="s">
        <v>84</v>
      </c>
      <c r="AL45" s="687" t="s">
        <v>84</v>
      </c>
      <c r="AM45" s="687">
        <v>24.200890428000001</v>
      </c>
      <c r="AN45" s="687">
        <v>26.698621216999999</v>
      </c>
      <c r="AO45" s="687">
        <v>16.733098665</v>
      </c>
      <c r="AP45" s="688">
        <v>24.200890428000001</v>
      </c>
      <c r="AQ45" s="688">
        <v>18.386283684999999</v>
      </c>
      <c r="AR45" s="689">
        <v>18.435017709</v>
      </c>
      <c r="AT45" s="681" t="s">
        <v>436</v>
      </c>
      <c r="AU45" s="687" t="s">
        <v>84</v>
      </c>
      <c r="AV45" s="687" t="s">
        <v>84</v>
      </c>
      <c r="AW45" s="687" t="s">
        <v>84</v>
      </c>
      <c r="AX45" s="687">
        <v>25.303059551</v>
      </c>
      <c r="AY45" s="687">
        <v>25.096688783000001</v>
      </c>
      <c r="AZ45" s="687">
        <v>33.050251117000002</v>
      </c>
      <c r="BA45" s="688">
        <v>25.303059551</v>
      </c>
      <c r="BB45" s="688">
        <v>31.730831083000002</v>
      </c>
      <c r="BC45" s="689">
        <v>31.676957934000001</v>
      </c>
      <c r="BE45" s="681" t="s">
        <v>436</v>
      </c>
      <c r="BF45" s="687" t="s">
        <v>84</v>
      </c>
      <c r="BG45" s="687" t="s">
        <v>84</v>
      </c>
      <c r="BH45" s="687" t="s">
        <v>84</v>
      </c>
      <c r="BI45" s="687">
        <v>17.657702778000001</v>
      </c>
      <c r="BJ45" s="687">
        <v>15.4832974</v>
      </c>
      <c r="BK45" s="687">
        <v>25.146598323999999</v>
      </c>
      <c r="BL45" s="688">
        <v>17.657702778000001</v>
      </c>
      <c r="BM45" s="688">
        <v>23.543548987000001</v>
      </c>
      <c r="BN45" s="689">
        <v>23.494217882000001</v>
      </c>
      <c r="BP45" s="681" t="s">
        <v>436</v>
      </c>
      <c r="BQ45" s="687" t="s">
        <v>84</v>
      </c>
      <c r="BR45" s="687" t="s">
        <v>84</v>
      </c>
      <c r="BS45" s="687" t="s">
        <v>84</v>
      </c>
      <c r="BT45" s="687">
        <v>12.43179641</v>
      </c>
      <c r="BU45" s="687">
        <v>11.410869909000001</v>
      </c>
      <c r="BV45" s="687">
        <v>9.3304433299999996</v>
      </c>
      <c r="BW45" s="688">
        <v>12.43179641</v>
      </c>
      <c r="BX45" s="688">
        <v>9.6755662309999995</v>
      </c>
      <c r="BY45" s="689">
        <v>9.6986670519999993</v>
      </c>
      <c r="CA45" s="681" t="s">
        <v>436</v>
      </c>
      <c r="CB45" s="687" t="s">
        <v>84</v>
      </c>
      <c r="CC45" s="687" t="s">
        <v>84</v>
      </c>
      <c r="CD45" s="687" t="s">
        <v>84</v>
      </c>
      <c r="CE45" s="687">
        <v>17.859645817000001</v>
      </c>
      <c r="CF45" s="687">
        <v>21.691778143000001</v>
      </c>
      <c r="CG45" s="687">
        <v>22.116225857</v>
      </c>
      <c r="CH45" s="688">
        <v>17.859645817000001</v>
      </c>
      <c r="CI45" s="688">
        <v>22.045814033999999</v>
      </c>
      <c r="CJ45" s="689">
        <v>22.010728458999999</v>
      </c>
    </row>
    <row r="46" spans="2:88" s="351" customFormat="1" ht="15.75" customHeight="1" x14ac:dyDescent="0.25">
      <c r="B46" s="371" t="s">
        <v>290</v>
      </c>
      <c r="C46" s="369" t="s">
        <v>84</v>
      </c>
      <c r="D46" s="369">
        <v>920.37325402399995</v>
      </c>
      <c r="E46" s="369">
        <v>646.30839713700004</v>
      </c>
      <c r="F46" s="369">
        <v>521.23405552899999</v>
      </c>
      <c r="G46" s="369">
        <v>518.99010304299998</v>
      </c>
      <c r="H46" s="369">
        <v>429.436438254</v>
      </c>
      <c r="I46" s="370">
        <v>534.20999868599995</v>
      </c>
      <c r="J46" s="370">
        <v>508.79133138200001</v>
      </c>
      <c r="K46" s="355">
        <v>518.23069960800001</v>
      </c>
      <c r="M46" s="371" t="s">
        <v>290</v>
      </c>
      <c r="N46" s="369" t="s">
        <v>84</v>
      </c>
      <c r="O46" s="369">
        <v>647.93803126700004</v>
      </c>
      <c r="P46" s="369">
        <v>367.90725411699998</v>
      </c>
      <c r="Q46" s="369">
        <v>291.56560497999999</v>
      </c>
      <c r="R46" s="369">
        <v>302.80015267800002</v>
      </c>
      <c r="S46" s="369">
        <v>218.57969585199999</v>
      </c>
      <c r="T46" s="370">
        <v>300.23064361199999</v>
      </c>
      <c r="U46" s="370">
        <v>293.20875058000001</v>
      </c>
      <c r="V46" s="355">
        <v>295.81637092300002</v>
      </c>
      <c r="X46" s="371" t="s">
        <v>290</v>
      </c>
      <c r="Y46" s="386" t="s">
        <v>84</v>
      </c>
      <c r="Z46" s="386">
        <v>70.399485038999998</v>
      </c>
      <c r="AA46" s="386">
        <v>56.924411898000002</v>
      </c>
      <c r="AB46" s="386">
        <v>55.937558547000002</v>
      </c>
      <c r="AC46" s="386">
        <v>58.344109242999998</v>
      </c>
      <c r="AD46" s="386">
        <v>50.899196338000003</v>
      </c>
      <c r="AE46" s="391">
        <v>56.200865643</v>
      </c>
      <c r="AF46" s="391">
        <v>57.628487847999999</v>
      </c>
      <c r="AG46" s="387">
        <v>57.081985136999997</v>
      </c>
      <c r="AI46" s="698" t="s">
        <v>290</v>
      </c>
      <c r="AJ46" s="695" t="s">
        <v>84</v>
      </c>
      <c r="AK46" s="695">
        <v>32.274268386999999</v>
      </c>
      <c r="AL46" s="695">
        <v>22.081618009</v>
      </c>
      <c r="AM46" s="695">
        <v>14.509872934000001</v>
      </c>
      <c r="AN46" s="695">
        <v>12.356842178000001</v>
      </c>
      <c r="AO46" s="695">
        <v>1.7161878079999999</v>
      </c>
      <c r="AP46" s="696">
        <v>15.469313011000001</v>
      </c>
      <c r="AQ46" s="696">
        <v>11.334039088999999</v>
      </c>
      <c r="AR46" s="697">
        <v>12.917047818</v>
      </c>
      <c r="AT46" s="698" t="s">
        <v>290</v>
      </c>
      <c r="AU46" s="695" t="s">
        <v>84</v>
      </c>
      <c r="AV46" s="695">
        <v>13.16245514</v>
      </c>
      <c r="AW46" s="695">
        <v>18.717928864000001</v>
      </c>
      <c r="AX46" s="695">
        <v>23.356917338999999</v>
      </c>
      <c r="AY46" s="695">
        <v>25.619634251000001</v>
      </c>
      <c r="AZ46" s="695">
        <v>35.122320455999997</v>
      </c>
      <c r="BA46" s="696">
        <v>22.776941875999999</v>
      </c>
      <c r="BB46" s="696">
        <v>26.533053337999998</v>
      </c>
      <c r="BC46" s="697">
        <v>25.095190371000001</v>
      </c>
      <c r="BE46" s="698" t="s">
        <v>290</v>
      </c>
      <c r="BF46" s="695" t="s">
        <v>84</v>
      </c>
      <c r="BG46" s="695">
        <v>9.4600490700000002</v>
      </c>
      <c r="BH46" s="695">
        <v>13.079242745</v>
      </c>
      <c r="BI46" s="695">
        <v>15.124054648</v>
      </c>
      <c r="BJ46" s="695">
        <v>16.84357271</v>
      </c>
      <c r="BK46" s="695">
        <v>24.226976074</v>
      </c>
      <c r="BL46" s="696">
        <v>14.855086025</v>
      </c>
      <c r="BM46" s="696">
        <v>17.553281672000001</v>
      </c>
      <c r="BN46" s="697">
        <v>16.520395497999999</v>
      </c>
      <c r="BP46" s="698" t="s">
        <v>290</v>
      </c>
      <c r="BQ46" s="695" t="s">
        <v>84</v>
      </c>
      <c r="BR46" s="695">
        <v>6.6169840449999997</v>
      </c>
      <c r="BS46" s="695">
        <v>15.217959522999999</v>
      </c>
      <c r="BT46" s="695">
        <v>9.8735988020000001</v>
      </c>
      <c r="BU46" s="695">
        <v>9.4080749200000007</v>
      </c>
      <c r="BV46" s="695">
        <v>9.0429836130000005</v>
      </c>
      <c r="BW46" s="696">
        <v>10.371009472000001</v>
      </c>
      <c r="BX46" s="696">
        <v>9.3729815409999997</v>
      </c>
      <c r="BY46" s="697">
        <v>9.7550328769999997</v>
      </c>
      <c r="CA46" s="698" t="s">
        <v>290</v>
      </c>
      <c r="CB46" s="695" t="s">
        <v>84</v>
      </c>
      <c r="CC46" s="695">
        <v>16.970105726</v>
      </c>
      <c r="CD46" s="695">
        <v>12.513815555000001</v>
      </c>
      <c r="CE46" s="695">
        <v>17.865172454</v>
      </c>
      <c r="CF46" s="695">
        <v>18.077203820000001</v>
      </c>
      <c r="CG46" s="695">
        <v>23.265312838</v>
      </c>
      <c r="CH46" s="696">
        <v>17.319805336000002</v>
      </c>
      <c r="CI46" s="696">
        <v>18.575896263000001</v>
      </c>
      <c r="CJ46" s="697">
        <v>18.095056798000002</v>
      </c>
    </row>
    <row r="47" spans="2:88" s="323" customFormat="1" ht="15.75" customHeight="1" x14ac:dyDescent="0.25">
      <c r="B47" s="685" t="s">
        <v>79</v>
      </c>
      <c r="C47" s="682">
        <v>480.32717073100002</v>
      </c>
      <c r="D47" s="682">
        <v>426.314234511</v>
      </c>
      <c r="E47" s="682">
        <v>396.451462123</v>
      </c>
      <c r="F47" s="682">
        <v>391.99959107900003</v>
      </c>
      <c r="G47" s="682">
        <v>498.76659514800002</v>
      </c>
      <c r="H47" s="682" t="s">
        <v>84</v>
      </c>
      <c r="I47" s="683">
        <v>419.26175406599998</v>
      </c>
      <c r="J47" s="683">
        <v>498.76659514800002</v>
      </c>
      <c r="K47" s="684">
        <v>420.12567322400002</v>
      </c>
      <c r="M47" s="685" t="s">
        <v>79</v>
      </c>
      <c r="N47" s="682">
        <v>282.50443231399998</v>
      </c>
      <c r="O47" s="682">
        <v>248.090018915</v>
      </c>
      <c r="P47" s="682">
        <v>222.96058526900001</v>
      </c>
      <c r="Q47" s="682">
        <v>241.12068729200001</v>
      </c>
      <c r="R47" s="682">
        <v>283.85935257</v>
      </c>
      <c r="S47" s="682" t="s">
        <v>84</v>
      </c>
      <c r="T47" s="683">
        <v>243.40089671199999</v>
      </c>
      <c r="U47" s="683">
        <v>283.85935257</v>
      </c>
      <c r="V47" s="684">
        <v>243.84052824400001</v>
      </c>
      <c r="X47" s="685" t="s">
        <v>79</v>
      </c>
      <c r="Y47" s="687">
        <v>58.815001426000002</v>
      </c>
      <c r="Z47" s="687">
        <v>58.194167313999998</v>
      </c>
      <c r="AA47" s="687">
        <v>56.239062425</v>
      </c>
      <c r="AB47" s="687">
        <v>61.510443576999997</v>
      </c>
      <c r="AC47" s="687">
        <v>56.912262235</v>
      </c>
      <c r="AD47" s="687" t="s">
        <v>84</v>
      </c>
      <c r="AE47" s="688">
        <v>58.054638742999998</v>
      </c>
      <c r="AF47" s="688">
        <v>56.912262235</v>
      </c>
      <c r="AG47" s="689">
        <v>58.039901815999997</v>
      </c>
      <c r="AI47" s="685" t="s">
        <v>79</v>
      </c>
      <c r="AJ47" s="687">
        <v>21.901161032000001</v>
      </c>
      <c r="AK47" s="687">
        <v>16.753623952000002</v>
      </c>
      <c r="AL47" s="687">
        <v>12.997737596</v>
      </c>
      <c r="AM47" s="687">
        <v>12.815034204</v>
      </c>
      <c r="AN47" s="687">
        <v>17.440148504</v>
      </c>
      <c r="AO47" s="687" t="s">
        <v>84</v>
      </c>
      <c r="AP47" s="688">
        <v>15.896695863</v>
      </c>
      <c r="AQ47" s="688">
        <v>17.440148504</v>
      </c>
      <c r="AR47" s="689">
        <v>15.916606766999999</v>
      </c>
      <c r="AT47" s="685" t="s">
        <v>79</v>
      </c>
      <c r="AU47" s="687">
        <v>19.135111403</v>
      </c>
      <c r="AV47" s="687">
        <v>20.603306955000001</v>
      </c>
      <c r="AW47" s="687">
        <v>22.828988881000001</v>
      </c>
      <c r="AX47" s="687">
        <v>22.044007191999999</v>
      </c>
      <c r="AY47" s="687">
        <v>31.317428160999999</v>
      </c>
      <c r="AZ47" s="687" t="s">
        <v>84</v>
      </c>
      <c r="BA47" s="688">
        <v>21.238195481000002</v>
      </c>
      <c r="BB47" s="688">
        <v>31.317428160999999</v>
      </c>
      <c r="BC47" s="689">
        <v>21.368219966000002</v>
      </c>
      <c r="BE47" s="685" t="s">
        <v>79</v>
      </c>
      <c r="BF47" s="687">
        <v>10.495721953</v>
      </c>
      <c r="BG47" s="687">
        <v>11.114695351</v>
      </c>
      <c r="BH47" s="687">
        <v>12.818667874999999</v>
      </c>
      <c r="BI47" s="687">
        <v>11.692567616</v>
      </c>
      <c r="BJ47" s="687">
        <v>10.857482102000001</v>
      </c>
      <c r="BK47" s="687" t="s">
        <v>84</v>
      </c>
      <c r="BL47" s="688">
        <v>11.614397123</v>
      </c>
      <c r="BM47" s="688">
        <v>10.857482102000001</v>
      </c>
      <c r="BN47" s="689">
        <v>11.60463274</v>
      </c>
      <c r="BP47" s="685" t="s">
        <v>79</v>
      </c>
      <c r="BQ47" s="687">
        <v>10.481187647</v>
      </c>
      <c r="BR47" s="687">
        <v>10.307756299999999</v>
      </c>
      <c r="BS47" s="687">
        <v>10.396428912999999</v>
      </c>
      <c r="BT47" s="687">
        <v>6.3705724640000003</v>
      </c>
      <c r="BU47" s="687">
        <v>4.3880977210000003</v>
      </c>
      <c r="BV47" s="687" t="s">
        <v>84</v>
      </c>
      <c r="BW47" s="688">
        <v>9.9180029780000005</v>
      </c>
      <c r="BX47" s="688">
        <v>4.3880977210000003</v>
      </c>
      <c r="BY47" s="689">
        <v>9.8466658930000008</v>
      </c>
      <c r="CA47" s="685" t="s">
        <v>79</v>
      </c>
      <c r="CB47" s="687">
        <v>14.435348171999999</v>
      </c>
      <c r="CC47" s="687">
        <v>16.248701318999998</v>
      </c>
      <c r="CD47" s="687">
        <v>16.981340700000001</v>
      </c>
      <c r="CE47" s="687">
        <v>19.938787508000001</v>
      </c>
      <c r="CF47" s="687">
        <v>22.741277758999999</v>
      </c>
      <c r="CG47" s="687" t="s">
        <v>84</v>
      </c>
      <c r="CH47" s="688">
        <v>16.627531524999998</v>
      </c>
      <c r="CI47" s="688">
        <v>22.741277758999999</v>
      </c>
      <c r="CJ47" s="689">
        <v>16.706400296999998</v>
      </c>
    </row>
    <row r="48" spans="2:88" s="351" customFormat="1" ht="15.75" customHeight="1" x14ac:dyDescent="0.25">
      <c r="B48" s="678" t="s">
        <v>78</v>
      </c>
      <c r="C48" s="679">
        <v>476.191584578</v>
      </c>
      <c r="D48" s="679">
        <v>400.48261875999998</v>
      </c>
      <c r="E48" s="679">
        <v>295.83554087700003</v>
      </c>
      <c r="F48" s="679">
        <v>193.998783119</v>
      </c>
      <c r="G48" s="679" t="s">
        <v>84</v>
      </c>
      <c r="H48" s="679" t="s">
        <v>84</v>
      </c>
      <c r="I48" s="546">
        <v>402.16228757099998</v>
      </c>
      <c r="J48" s="546" t="s">
        <v>84</v>
      </c>
      <c r="K48" s="680">
        <v>402.16228757099998</v>
      </c>
      <c r="M48" s="678" t="s">
        <v>78</v>
      </c>
      <c r="N48" s="679">
        <v>328.32471571399998</v>
      </c>
      <c r="O48" s="679">
        <v>260.15944147800002</v>
      </c>
      <c r="P48" s="679">
        <v>203.93061714300001</v>
      </c>
      <c r="Q48" s="679">
        <v>141.956278731</v>
      </c>
      <c r="R48" s="679" t="s">
        <v>84</v>
      </c>
      <c r="S48" s="679" t="s">
        <v>84</v>
      </c>
      <c r="T48" s="546">
        <v>269.78518427900002</v>
      </c>
      <c r="U48" s="546" t="s">
        <v>84</v>
      </c>
      <c r="V48" s="680">
        <v>269.78518427900002</v>
      </c>
      <c r="X48" s="678" t="s">
        <v>78</v>
      </c>
      <c r="Y48" s="690">
        <v>68.948029816000002</v>
      </c>
      <c r="Z48" s="690">
        <v>64.961481296000002</v>
      </c>
      <c r="AA48" s="690">
        <v>68.933778727000004</v>
      </c>
      <c r="AB48" s="690">
        <v>73.173798540999996</v>
      </c>
      <c r="AC48" s="690" t="s">
        <v>84</v>
      </c>
      <c r="AD48" s="690" t="s">
        <v>84</v>
      </c>
      <c r="AE48" s="691">
        <v>67.083660656000006</v>
      </c>
      <c r="AF48" s="691" t="s">
        <v>84</v>
      </c>
      <c r="AG48" s="692">
        <v>67.083660656000006</v>
      </c>
      <c r="AI48" s="699" t="s">
        <v>78</v>
      </c>
      <c r="AJ48" s="700">
        <v>34.841346266999999</v>
      </c>
      <c r="AK48" s="700">
        <v>28.375145672999999</v>
      </c>
      <c r="AL48" s="700">
        <v>32.692131148000001</v>
      </c>
      <c r="AM48" s="700">
        <v>43.276978702000001</v>
      </c>
      <c r="AN48" s="700" t="s">
        <v>84</v>
      </c>
      <c r="AO48" s="700" t="s">
        <v>84</v>
      </c>
      <c r="AP48" s="701">
        <v>31.581260191999998</v>
      </c>
      <c r="AQ48" s="701" t="s">
        <v>84</v>
      </c>
      <c r="AR48" s="702">
        <v>31.581260191999998</v>
      </c>
      <c r="AT48" s="699" t="s">
        <v>78</v>
      </c>
      <c r="AU48" s="700">
        <v>11.479212176000001</v>
      </c>
      <c r="AV48" s="700">
        <v>17.599973963</v>
      </c>
      <c r="AW48" s="700">
        <v>8.59018719</v>
      </c>
      <c r="AX48" s="700">
        <v>10.266294827999999</v>
      </c>
      <c r="AY48" s="700" t="s">
        <v>84</v>
      </c>
      <c r="AZ48" s="700" t="s">
        <v>84</v>
      </c>
      <c r="BA48" s="701">
        <v>14.059853023000001</v>
      </c>
      <c r="BB48" s="701" t="s">
        <v>84</v>
      </c>
      <c r="BC48" s="702">
        <v>14.059853023000001</v>
      </c>
      <c r="BE48" s="699" t="s">
        <v>78</v>
      </c>
      <c r="BF48" s="700">
        <v>5.8486930240000001</v>
      </c>
      <c r="BG48" s="700">
        <v>5.849551859</v>
      </c>
      <c r="BH48" s="700">
        <v>4.0631446210000002</v>
      </c>
      <c r="BI48" s="700">
        <v>6.5148578879999999</v>
      </c>
      <c r="BJ48" s="700" t="s">
        <v>84</v>
      </c>
      <c r="BK48" s="700" t="s">
        <v>84</v>
      </c>
      <c r="BL48" s="701">
        <v>5.6420400949999996</v>
      </c>
      <c r="BM48" s="701" t="s">
        <v>84</v>
      </c>
      <c r="BN48" s="702">
        <v>5.6420400949999996</v>
      </c>
      <c r="BP48" s="699" t="s">
        <v>78</v>
      </c>
      <c r="BQ48" s="700">
        <v>9.6488775750000002</v>
      </c>
      <c r="BR48" s="700">
        <v>8.3226500689999998</v>
      </c>
      <c r="BS48" s="700">
        <v>8.0633866150000006</v>
      </c>
      <c r="BT48" s="700">
        <v>2.0694447330000001</v>
      </c>
      <c r="BU48" s="700" t="s">
        <v>84</v>
      </c>
      <c r="BV48" s="700" t="s">
        <v>84</v>
      </c>
      <c r="BW48" s="701">
        <v>8.7179120510000008</v>
      </c>
      <c r="BX48" s="701" t="s">
        <v>84</v>
      </c>
      <c r="BY48" s="702">
        <v>8.7179120510000008</v>
      </c>
      <c r="CA48" s="699" t="s">
        <v>78</v>
      </c>
      <c r="CB48" s="700">
        <v>14.744282290999999</v>
      </c>
      <c r="CC48" s="700">
        <v>14.74702587</v>
      </c>
      <c r="CD48" s="700">
        <v>17.710065374999999</v>
      </c>
      <c r="CE48" s="700">
        <v>20.762357654999999</v>
      </c>
      <c r="CF48" s="700" t="s">
        <v>84</v>
      </c>
      <c r="CG48" s="700" t="s">
        <v>84</v>
      </c>
      <c r="CH48" s="701">
        <v>15.184348599</v>
      </c>
      <c r="CI48" s="701" t="s">
        <v>84</v>
      </c>
      <c r="CJ48" s="702">
        <v>15.184348599</v>
      </c>
    </row>
    <row r="49" spans="2:88" s="375" customFormat="1" x14ac:dyDescent="0.2">
      <c r="B49" s="22" t="s">
        <v>268</v>
      </c>
      <c r="C49" s="373"/>
      <c r="D49" s="373"/>
      <c r="E49" s="373"/>
      <c r="F49" s="373"/>
      <c r="G49" s="373"/>
      <c r="H49" s="373"/>
      <c r="I49" s="373"/>
      <c r="J49" s="373"/>
      <c r="K49" s="374"/>
      <c r="M49" s="22" t="s">
        <v>268</v>
      </c>
      <c r="N49" s="373"/>
      <c r="O49" s="373"/>
      <c r="P49" s="373"/>
      <c r="Q49" s="373"/>
      <c r="R49" s="373"/>
      <c r="S49" s="373"/>
      <c r="T49" s="373"/>
      <c r="U49" s="373"/>
      <c r="V49" s="374"/>
      <c r="X49" s="22" t="s">
        <v>268</v>
      </c>
      <c r="Y49" s="373"/>
      <c r="Z49" s="373"/>
      <c r="AA49" s="373"/>
      <c r="AB49" s="373"/>
      <c r="AC49" s="373"/>
      <c r="AD49" s="373"/>
      <c r="AE49" s="373"/>
      <c r="AF49" s="373"/>
      <c r="AG49" s="374"/>
      <c r="AI49" s="22" t="s">
        <v>268</v>
      </c>
      <c r="AJ49" s="373"/>
      <c r="AK49" s="373"/>
      <c r="AL49" s="373"/>
      <c r="AM49" s="373"/>
      <c r="AN49" s="373"/>
      <c r="AO49" s="373"/>
      <c r="AP49" s="373"/>
      <c r="AQ49" s="373"/>
      <c r="AR49" s="374"/>
      <c r="AT49" s="22" t="s">
        <v>268</v>
      </c>
      <c r="AU49" s="373"/>
      <c r="AV49" s="373"/>
      <c r="AW49" s="373"/>
      <c r="AX49" s="373"/>
      <c r="AY49" s="373"/>
      <c r="AZ49" s="373"/>
      <c r="BA49" s="373"/>
      <c r="BB49" s="373"/>
      <c r="BC49" s="374"/>
      <c r="BD49" s="651"/>
      <c r="BE49" s="22" t="s">
        <v>268</v>
      </c>
      <c r="BF49" s="373"/>
      <c r="BG49" s="373"/>
      <c r="BH49" s="373"/>
      <c r="BI49" s="373"/>
      <c r="BJ49" s="373"/>
      <c r="BK49" s="373"/>
      <c r="BL49" s="373"/>
      <c r="BM49" s="373"/>
      <c r="BN49" s="374"/>
      <c r="BP49" s="22" t="s">
        <v>268</v>
      </c>
      <c r="BQ49" s="373"/>
      <c r="BR49" s="373"/>
      <c r="BS49" s="373"/>
      <c r="BT49" s="373"/>
      <c r="BU49" s="373"/>
      <c r="BV49" s="373"/>
      <c r="BW49" s="373"/>
      <c r="BX49" s="373"/>
      <c r="BY49" s="374"/>
      <c r="CA49" s="22" t="s">
        <v>268</v>
      </c>
      <c r="CB49" s="373"/>
      <c r="CC49" s="373"/>
      <c r="CD49" s="373"/>
      <c r="CE49" s="373"/>
      <c r="CF49" s="373"/>
      <c r="CG49" s="373"/>
      <c r="CH49" s="373"/>
      <c r="CI49" s="373"/>
      <c r="CJ49" s="374"/>
    </row>
    <row r="50" spans="2:88" s="243" customFormat="1" x14ac:dyDescent="0.2">
      <c r="B50" s="22" t="s">
        <v>437</v>
      </c>
      <c r="C50" s="373"/>
      <c r="D50" s="373"/>
      <c r="E50" s="373"/>
      <c r="F50" s="373"/>
      <c r="G50" s="373"/>
      <c r="H50" s="373"/>
      <c r="I50" s="373"/>
      <c r="J50" s="373"/>
      <c r="K50" s="374"/>
      <c r="M50" s="22" t="s">
        <v>437</v>
      </c>
      <c r="N50" s="373"/>
      <c r="O50" s="373"/>
      <c r="P50" s="373"/>
      <c r="Q50" s="373"/>
      <c r="R50" s="373"/>
      <c r="S50" s="373"/>
      <c r="T50" s="373"/>
      <c r="U50" s="373"/>
      <c r="V50" s="374"/>
      <c r="X50" s="22" t="s">
        <v>437</v>
      </c>
      <c r="Y50" s="373"/>
      <c r="Z50" s="373"/>
      <c r="AA50" s="373"/>
      <c r="AB50" s="373"/>
      <c r="AC50" s="373"/>
      <c r="AD50" s="373"/>
      <c r="AE50" s="373"/>
      <c r="AF50" s="373"/>
      <c r="AG50" s="374"/>
      <c r="AI50" s="22" t="s">
        <v>437</v>
      </c>
      <c r="AJ50" s="373"/>
      <c r="AK50" s="373"/>
      <c r="AL50" s="373"/>
      <c r="AM50" s="373"/>
      <c r="AN50" s="373"/>
      <c r="AO50" s="373"/>
      <c r="AP50" s="373"/>
      <c r="AQ50" s="373"/>
      <c r="AR50" s="374"/>
      <c r="AT50" s="22" t="s">
        <v>437</v>
      </c>
      <c r="AU50" s="373"/>
      <c r="AV50" s="373"/>
      <c r="AW50" s="373"/>
      <c r="AX50" s="373"/>
      <c r="AY50" s="373"/>
      <c r="AZ50" s="373"/>
      <c r="BA50" s="373"/>
      <c r="BB50" s="373"/>
      <c r="BC50" s="374"/>
      <c r="BD50" s="652"/>
      <c r="BE50" s="22" t="s">
        <v>437</v>
      </c>
      <c r="BF50" s="373"/>
      <c r="BG50" s="373"/>
      <c r="BH50" s="373"/>
      <c r="BI50" s="373"/>
      <c r="BJ50" s="373"/>
      <c r="BK50" s="373"/>
      <c r="BL50" s="373"/>
      <c r="BM50" s="373"/>
      <c r="BN50" s="374"/>
      <c r="BP50" s="22" t="s">
        <v>437</v>
      </c>
      <c r="BQ50" s="373"/>
      <c r="BR50" s="373"/>
      <c r="BS50" s="373"/>
      <c r="BT50" s="373"/>
      <c r="BU50" s="373"/>
      <c r="BV50" s="373"/>
      <c r="BW50" s="373"/>
      <c r="BX50" s="373"/>
      <c r="BY50" s="374"/>
      <c r="CA50" s="22" t="s">
        <v>437</v>
      </c>
      <c r="CB50" s="373"/>
      <c r="CC50" s="373"/>
      <c r="CD50" s="373"/>
      <c r="CE50" s="373"/>
      <c r="CF50" s="373"/>
      <c r="CG50" s="373"/>
      <c r="CH50" s="373"/>
      <c r="CI50" s="373"/>
      <c r="CJ50" s="374"/>
    </row>
    <row r="51" spans="2:88" s="243" customFormat="1" x14ac:dyDescent="0.2">
      <c r="B51" s="47" t="s">
        <v>423</v>
      </c>
      <c r="C51" s="373"/>
      <c r="D51" s="373"/>
      <c r="E51" s="373"/>
      <c r="F51" s="373"/>
      <c r="G51" s="373"/>
      <c r="H51" s="373"/>
      <c r="I51" s="373"/>
      <c r="J51" s="373"/>
      <c r="K51" s="374"/>
      <c r="M51" s="47" t="s">
        <v>423</v>
      </c>
      <c r="N51" s="373"/>
      <c r="O51" s="373"/>
      <c r="P51" s="373"/>
      <c r="Q51" s="373"/>
      <c r="R51" s="373"/>
      <c r="S51" s="373"/>
      <c r="T51" s="373"/>
      <c r="U51" s="373"/>
      <c r="V51" s="374"/>
      <c r="X51" s="47" t="s">
        <v>423</v>
      </c>
      <c r="Y51" s="373"/>
      <c r="Z51" s="373"/>
      <c r="AA51" s="373"/>
      <c r="AB51" s="373"/>
      <c r="AC51" s="373"/>
      <c r="AD51" s="373"/>
      <c r="AE51" s="373"/>
      <c r="AF51" s="373"/>
      <c r="AG51" s="374"/>
      <c r="AI51" s="47" t="s">
        <v>423</v>
      </c>
      <c r="AJ51" s="373"/>
      <c r="AK51" s="373"/>
      <c r="AL51" s="373"/>
      <c r="AM51" s="373"/>
      <c r="AN51" s="373"/>
      <c r="AO51" s="373"/>
      <c r="AP51" s="373"/>
      <c r="AQ51" s="373"/>
      <c r="AR51" s="374"/>
      <c r="AT51" s="47" t="s">
        <v>423</v>
      </c>
      <c r="AU51" s="373"/>
      <c r="AV51" s="373"/>
      <c r="AW51" s="373"/>
      <c r="AX51" s="373"/>
      <c r="AY51" s="373"/>
      <c r="AZ51" s="373"/>
      <c r="BA51" s="373"/>
      <c r="BB51" s="373"/>
      <c r="BC51" s="374"/>
      <c r="BD51" s="652"/>
      <c r="BE51" s="647" t="s">
        <v>423</v>
      </c>
      <c r="BF51" s="373"/>
      <c r="BG51" s="373"/>
      <c r="BH51" s="373"/>
      <c r="BI51" s="373"/>
      <c r="BJ51" s="373"/>
      <c r="BK51" s="373"/>
      <c r="BL51" s="373"/>
      <c r="BM51" s="373"/>
      <c r="BN51" s="374"/>
      <c r="BP51" s="47" t="s">
        <v>423</v>
      </c>
      <c r="BQ51" s="373"/>
      <c r="BR51" s="373"/>
      <c r="BS51" s="373"/>
      <c r="BT51" s="373"/>
      <c r="BU51" s="373"/>
      <c r="BV51" s="373"/>
      <c r="BW51" s="373"/>
      <c r="BX51" s="373"/>
      <c r="BY51" s="374"/>
      <c r="CA51" s="47" t="s">
        <v>423</v>
      </c>
      <c r="CB51" s="373"/>
      <c r="CC51" s="373"/>
      <c r="CD51" s="373"/>
      <c r="CE51" s="373"/>
      <c r="CF51" s="373"/>
      <c r="CG51" s="373"/>
      <c r="CH51" s="373"/>
      <c r="CI51" s="373"/>
      <c r="CJ51" s="374"/>
    </row>
    <row r="52" spans="2:88" s="243" customFormat="1" x14ac:dyDescent="0.2">
      <c r="B52" s="372" t="s">
        <v>774</v>
      </c>
      <c r="C52" s="377"/>
      <c r="D52" s="377"/>
      <c r="E52" s="377"/>
      <c r="F52" s="377"/>
      <c r="G52" s="377"/>
      <c r="H52" s="377"/>
      <c r="I52" s="377"/>
      <c r="J52" s="377"/>
      <c r="K52" s="378"/>
      <c r="M52" s="372" t="s">
        <v>774</v>
      </c>
      <c r="N52" s="377"/>
      <c r="O52" s="377"/>
      <c r="P52" s="377"/>
      <c r="Q52" s="377"/>
      <c r="R52" s="377"/>
      <c r="S52" s="377"/>
      <c r="T52" s="377"/>
      <c r="U52" s="377"/>
      <c r="V52" s="378"/>
      <c r="X52" s="372" t="s">
        <v>774</v>
      </c>
      <c r="Y52" s="377"/>
      <c r="Z52" s="377"/>
      <c r="AA52" s="377"/>
      <c r="AB52" s="377"/>
      <c r="AC52" s="377"/>
      <c r="AD52" s="377"/>
      <c r="AE52" s="377"/>
      <c r="AF52" s="377"/>
      <c r="AG52" s="378"/>
      <c r="AI52" s="372" t="s">
        <v>774</v>
      </c>
      <c r="AJ52" s="377"/>
      <c r="AK52" s="377"/>
      <c r="AL52" s="377"/>
      <c r="AM52" s="377"/>
      <c r="AN52" s="377"/>
      <c r="AO52" s="377"/>
      <c r="AP52" s="377"/>
      <c r="AQ52" s="377"/>
      <c r="AR52" s="378"/>
      <c r="AT52" s="372" t="s">
        <v>774</v>
      </c>
      <c r="AU52" s="377"/>
      <c r="AV52" s="377"/>
      <c r="AW52" s="377"/>
      <c r="AX52" s="377"/>
      <c r="AY52" s="377"/>
      <c r="AZ52" s="377"/>
      <c r="BA52" s="377"/>
      <c r="BB52" s="377"/>
      <c r="BC52" s="378"/>
      <c r="BD52" s="652"/>
      <c r="BE52" s="650" t="s">
        <v>774</v>
      </c>
      <c r="BF52" s="377"/>
      <c r="BG52" s="377"/>
      <c r="BH52" s="377"/>
      <c r="BI52" s="377"/>
      <c r="BJ52" s="377"/>
      <c r="BK52" s="377"/>
      <c r="BL52" s="377"/>
      <c r="BM52" s="377"/>
      <c r="BN52" s="378"/>
      <c r="BP52" s="372" t="s">
        <v>774</v>
      </c>
      <c r="BQ52" s="377"/>
      <c r="BR52" s="377"/>
      <c r="BS52" s="377"/>
      <c r="BT52" s="377"/>
      <c r="BU52" s="377"/>
      <c r="BV52" s="377"/>
      <c r="BW52" s="377"/>
      <c r="BX52" s="377"/>
      <c r="BY52" s="378"/>
      <c r="CA52" s="372" t="s">
        <v>774</v>
      </c>
      <c r="CB52" s="377"/>
      <c r="CC52" s="377"/>
      <c r="CD52" s="377"/>
      <c r="CE52" s="377"/>
      <c r="CF52" s="377"/>
      <c r="CG52" s="377"/>
      <c r="CH52" s="377"/>
      <c r="CI52" s="377"/>
      <c r="CJ52" s="378"/>
    </row>
    <row r="53" spans="2:88" x14ac:dyDescent="0.2">
      <c r="B53" s="372"/>
      <c r="C53" s="32"/>
      <c r="D53" s="32"/>
      <c r="E53" s="32"/>
      <c r="F53" s="32"/>
      <c r="G53" s="32"/>
      <c r="H53" s="32"/>
      <c r="I53" s="32"/>
      <c r="J53" s="32"/>
      <c r="K53" s="70"/>
      <c r="N53" s="32"/>
      <c r="O53" s="32"/>
      <c r="P53" s="32"/>
      <c r="Q53" s="32"/>
      <c r="R53" s="32"/>
      <c r="S53" s="32"/>
      <c r="T53" s="32"/>
      <c r="U53" s="32"/>
      <c r="V53" s="70"/>
      <c r="Y53" s="32"/>
      <c r="Z53" s="32"/>
      <c r="AA53" s="32"/>
      <c r="AB53" s="32"/>
      <c r="AC53" s="32"/>
      <c r="AD53" s="32"/>
      <c r="AE53" s="32"/>
      <c r="AF53" s="32"/>
      <c r="AG53" s="70"/>
      <c r="AJ53" s="32"/>
      <c r="AK53" s="32"/>
      <c r="AL53" s="32"/>
      <c r="AM53" s="32"/>
      <c r="AN53" s="32"/>
      <c r="AO53" s="32"/>
      <c r="AP53" s="32"/>
      <c r="AQ53" s="32"/>
      <c r="AR53" s="70"/>
      <c r="AU53" s="32"/>
      <c r="AV53" s="32"/>
      <c r="AW53" s="32"/>
      <c r="AX53" s="32"/>
      <c r="AY53" s="32"/>
      <c r="AZ53" s="32"/>
      <c r="BA53" s="32"/>
      <c r="BB53" s="32"/>
      <c r="BC53" s="70"/>
      <c r="BF53" s="32"/>
      <c r="BG53" s="32"/>
      <c r="BH53" s="32"/>
      <c r="BI53" s="32"/>
      <c r="BJ53" s="32"/>
      <c r="BK53" s="32"/>
      <c r="BL53" s="32"/>
      <c r="BM53" s="32"/>
      <c r="BN53" s="70"/>
      <c r="BQ53" s="32"/>
      <c r="BR53" s="32"/>
      <c r="BS53" s="32"/>
      <c r="BT53" s="32"/>
      <c r="BU53" s="32"/>
      <c r="BV53" s="32"/>
      <c r="BW53" s="32"/>
      <c r="BX53" s="32"/>
      <c r="BY53" s="70"/>
    </row>
    <row r="54" spans="2:88" x14ac:dyDescent="0.2">
      <c r="C54" s="32"/>
      <c r="D54" s="32"/>
      <c r="E54" s="32"/>
      <c r="F54" s="32"/>
      <c r="G54" s="32"/>
      <c r="H54" s="32"/>
      <c r="I54" s="32"/>
      <c r="J54" s="32"/>
      <c r="K54" s="70"/>
      <c r="N54" s="32"/>
      <c r="O54" s="32"/>
      <c r="P54" s="32"/>
      <c r="Q54" s="32"/>
      <c r="R54" s="32"/>
      <c r="S54" s="32"/>
      <c r="T54" s="32"/>
      <c r="U54" s="32"/>
      <c r="V54" s="70"/>
      <c r="Y54" s="32"/>
      <c r="Z54" s="32"/>
      <c r="AA54" s="32"/>
      <c r="AB54" s="32"/>
      <c r="AC54" s="32"/>
      <c r="AD54" s="32"/>
      <c r="AE54" s="32"/>
      <c r="AF54" s="32"/>
      <c r="AG54" s="70"/>
      <c r="AJ54" s="32"/>
      <c r="AK54" s="32"/>
      <c r="AL54" s="32"/>
      <c r="AM54" s="32"/>
      <c r="AN54" s="32"/>
      <c r="AO54" s="32"/>
      <c r="AP54" s="32"/>
      <c r="AQ54" s="32"/>
      <c r="AR54" s="70"/>
      <c r="AU54" s="32"/>
      <c r="AV54" s="32"/>
      <c r="AW54" s="32"/>
      <c r="AX54" s="32"/>
      <c r="AY54" s="32"/>
      <c r="AZ54" s="32"/>
      <c r="BA54" s="32"/>
      <c r="BB54" s="32"/>
      <c r="BC54" s="70"/>
      <c r="BF54" s="32"/>
      <c r="BG54" s="32"/>
      <c r="BH54" s="32"/>
      <c r="BI54" s="32"/>
      <c r="BJ54" s="32"/>
      <c r="BK54" s="32"/>
      <c r="BL54" s="32"/>
      <c r="BM54" s="32"/>
      <c r="BN54" s="70"/>
      <c r="BQ54" s="32"/>
      <c r="BR54" s="32"/>
      <c r="BS54" s="32"/>
      <c r="BT54" s="32"/>
      <c r="BU54" s="32"/>
      <c r="BV54" s="32"/>
      <c r="BW54" s="32"/>
      <c r="BX54" s="32"/>
      <c r="BY54" s="70"/>
    </row>
    <row r="55" spans="2:88" x14ac:dyDescent="0.2">
      <c r="C55" s="32"/>
      <c r="D55" s="32"/>
      <c r="E55" s="32"/>
      <c r="F55" s="32"/>
      <c r="G55" s="32"/>
      <c r="H55" s="32"/>
      <c r="I55" s="32"/>
      <c r="J55" s="32"/>
      <c r="K55" s="70"/>
      <c r="N55" s="32"/>
      <c r="O55" s="32"/>
      <c r="P55" s="32"/>
      <c r="Q55" s="32"/>
      <c r="R55" s="32"/>
      <c r="S55" s="32"/>
      <c r="T55" s="32"/>
      <c r="U55" s="32"/>
      <c r="V55" s="70"/>
      <c r="Y55" s="32"/>
      <c r="Z55" s="32"/>
      <c r="AA55" s="32"/>
      <c r="AB55" s="32"/>
      <c r="AC55" s="32"/>
      <c r="AD55" s="32"/>
      <c r="AE55" s="32"/>
      <c r="AF55" s="32"/>
      <c r="AG55" s="70"/>
      <c r="AJ55" s="32"/>
      <c r="AK55" s="32"/>
      <c r="AL55" s="32"/>
      <c r="AM55" s="32"/>
      <c r="AN55" s="32"/>
      <c r="AO55" s="32"/>
      <c r="AP55" s="32"/>
      <c r="AQ55" s="32"/>
      <c r="AR55" s="70"/>
      <c r="AU55" s="32"/>
      <c r="AV55" s="32"/>
      <c r="AW55" s="32"/>
      <c r="AX55" s="32"/>
      <c r="AY55" s="32"/>
      <c r="AZ55" s="32"/>
      <c r="BA55" s="32"/>
      <c r="BB55" s="32"/>
      <c r="BC55" s="70"/>
      <c r="BF55" s="32"/>
      <c r="BG55" s="32"/>
      <c r="BH55" s="32"/>
      <c r="BI55" s="32"/>
      <c r="BJ55" s="32"/>
      <c r="BK55" s="32"/>
      <c r="BL55" s="32"/>
      <c r="BM55" s="32"/>
      <c r="BN55" s="70"/>
      <c r="BQ55" s="32"/>
      <c r="BR55" s="32"/>
      <c r="BS55" s="32"/>
      <c r="BT55" s="32"/>
      <c r="BU55" s="32"/>
      <c r="BV55" s="32"/>
      <c r="BW55" s="32"/>
      <c r="BX55" s="32"/>
      <c r="BY55" s="70"/>
    </row>
    <row r="56" spans="2:88" x14ac:dyDescent="0.2">
      <c r="C56" s="32"/>
      <c r="D56" s="32"/>
      <c r="E56" s="32"/>
      <c r="F56" s="32"/>
      <c r="G56" s="32"/>
      <c r="H56" s="32"/>
      <c r="I56" s="32"/>
      <c r="J56" s="32"/>
      <c r="K56" s="70"/>
      <c r="N56" s="32"/>
      <c r="O56" s="32"/>
      <c r="P56" s="32"/>
      <c r="Q56" s="32"/>
      <c r="R56" s="32"/>
      <c r="S56" s="32"/>
      <c r="T56" s="32"/>
      <c r="U56" s="32"/>
      <c r="V56" s="70"/>
      <c r="Y56" s="32"/>
      <c r="Z56" s="32"/>
      <c r="AA56" s="32"/>
      <c r="AB56" s="32"/>
      <c r="AC56" s="32"/>
      <c r="AD56" s="32"/>
      <c r="AE56" s="32"/>
      <c r="AF56" s="32"/>
      <c r="AG56" s="70"/>
      <c r="AJ56" s="32"/>
      <c r="AK56" s="32"/>
      <c r="AL56" s="32"/>
      <c r="AM56" s="32"/>
      <c r="AN56" s="32"/>
      <c r="AO56" s="32"/>
      <c r="AP56" s="32"/>
      <c r="AQ56" s="32"/>
      <c r="AR56" s="70"/>
      <c r="AU56" s="32"/>
      <c r="AV56" s="32"/>
      <c r="AW56" s="32"/>
      <c r="AX56" s="32"/>
      <c r="AY56" s="32"/>
      <c r="AZ56" s="32"/>
      <c r="BA56" s="32"/>
      <c r="BB56" s="32"/>
      <c r="BC56" s="70"/>
      <c r="BF56" s="32"/>
      <c r="BG56" s="32"/>
      <c r="BH56" s="32"/>
      <c r="BI56" s="32"/>
      <c r="BJ56" s="32"/>
      <c r="BK56" s="32"/>
      <c r="BL56" s="32"/>
      <c r="BM56" s="32"/>
      <c r="BN56" s="70"/>
      <c r="BQ56" s="32"/>
      <c r="BR56" s="32"/>
      <c r="BS56" s="32"/>
      <c r="BT56" s="32"/>
      <c r="BU56" s="32"/>
      <c r="BV56" s="32"/>
      <c r="BW56" s="32"/>
      <c r="BX56" s="32"/>
      <c r="BY56" s="70"/>
    </row>
    <row r="60" spans="2:88" ht="13.5" customHeight="1" x14ac:dyDescent="0.2"/>
  </sheetData>
  <phoneticPr fontId="3" type="noConversion"/>
  <pageMargins left="0.59055118110236227" right="0.59055118110236227" top="0.78740157480314965" bottom="0.78740157480314965" header="0.39370078740157483" footer="0.39370078740157483"/>
  <pageSetup paperSize="9" scale="64" firstPageNumber="51" fitToWidth="0" orientation="landscape" useFirstPageNumber="1" r:id="rId1"/>
  <headerFooter differentOddEven="1" differentFirst="1" alignWithMargins="0">
    <oddHeader>&amp;R&amp;12Les finances des groupements à fiscalité propre en 2022</oddHeader>
    <oddFooter>&amp;L&amp;12Direction Générale des Collectivités Locales / DESL&amp;C&amp;12&amp;P&amp;R&amp;12Mise en ligne : janvier 2024</oddFooter>
    <evenHeader>&amp;R&amp;12Les finances des groupements à fiscalité propre en 2022</evenHeader>
    <evenFooter>&amp;L&amp;12Direction Générale des Collectivités Locales / DESL&amp;C&amp;12&amp;P&amp;R&amp;12Mise en ligne : janvier 2024</evenFooter>
    <firstHeader>&amp;R&amp;12Les finances des groupements à fiscalité propre en 2022</firstHeader>
    <firstFooter>&amp;L&amp;12Direction Générale des Collectivités Locales / DESL&amp;C&amp;12&amp;P&amp;R&amp;12Mise en ligne : janvier 2024</firstFooter>
  </headerFooter>
  <colBreaks count="7" manualBreakCount="7">
    <brk id="11" max="47" man="1"/>
    <brk id="22" max="47" man="1"/>
    <brk id="33" max="47" man="1"/>
    <brk id="44" max="47" man="1"/>
    <brk id="55" max="47" man="1"/>
    <brk id="66" max="47" man="1"/>
    <brk id="77" max="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0"/>
  <sheetViews>
    <sheetView zoomScaleNormal="100" workbookViewId="0"/>
  </sheetViews>
  <sheetFormatPr baseColWidth="10" defaultRowHeight="12.75" x14ac:dyDescent="0.2"/>
  <cols>
    <col min="1" max="1" width="4.7109375" customWidth="1"/>
    <col min="2" max="2" width="28" customWidth="1"/>
    <col min="3" max="10" width="15.7109375" customWidth="1"/>
    <col min="11" max="11" width="15.7109375" style="74" customWidth="1"/>
    <col min="12" max="12" width="4.7109375" customWidth="1"/>
    <col min="13" max="13" width="28" customWidth="1"/>
    <col min="14" max="21" width="15.7109375" customWidth="1"/>
    <col min="22" max="22" width="15.7109375" style="74" customWidth="1"/>
    <col min="23" max="23" width="4.7109375" customWidth="1"/>
    <col min="24" max="24" width="28" customWidth="1"/>
    <col min="25" max="32" width="15.7109375" customWidth="1"/>
    <col min="33" max="33" width="15.7109375" style="74" customWidth="1"/>
    <col min="34" max="34" width="4.7109375" customWidth="1"/>
    <col min="35" max="35" width="28" customWidth="1"/>
    <col min="36" max="43" width="15.7109375" customWidth="1"/>
    <col min="44" max="44" width="15.7109375" style="74" customWidth="1"/>
    <col min="45" max="45" width="4.7109375" customWidth="1"/>
    <col min="46" max="46" width="28" customWidth="1"/>
    <col min="47" max="54" width="15.7109375" customWidth="1"/>
    <col min="55" max="55" width="15.7109375" style="74" customWidth="1"/>
    <col min="56" max="56" width="4.7109375" customWidth="1"/>
    <col min="57" max="57" width="28" customWidth="1"/>
    <col min="58" max="65" width="15.7109375" customWidth="1"/>
    <col min="66" max="66" width="15.7109375" style="74" customWidth="1"/>
    <col min="67" max="67" width="1.5703125" hidden="1" customWidth="1"/>
    <col min="68" max="68" width="4.7109375" customWidth="1"/>
    <col min="69" max="69" width="11.42578125" hidden="1" customWidth="1"/>
    <col min="70" max="70" width="28" customWidth="1"/>
    <col min="71" max="79" width="15.7109375" customWidth="1"/>
  </cols>
  <sheetData>
    <row r="1" spans="1:79" ht="20.25" x14ac:dyDescent="0.3">
      <c r="A1" s="9" t="s">
        <v>779</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28"/>
      <c r="AI1" s="48"/>
      <c r="AJ1" s="48"/>
      <c r="AK1" s="48"/>
      <c r="AL1" s="48"/>
      <c r="AM1" s="48"/>
      <c r="AN1" s="48"/>
      <c r="AO1" s="48"/>
      <c r="AP1" s="48"/>
      <c r="AQ1" s="48"/>
      <c r="AR1" s="48"/>
      <c r="AS1" s="28"/>
      <c r="AT1" s="48"/>
      <c r="AU1" s="48"/>
      <c r="AV1" s="48"/>
      <c r="AW1" s="48"/>
      <c r="AX1" s="48"/>
      <c r="AY1" s="48"/>
      <c r="AZ1" s="48"/>
      <c r="BA1" s="48"/>
      <c r="BB1" s="48"/>
      <c r="BC1" s="84"/>
      <c r="BD1" s="106"/>
      <c r="BE1" s="107"/>
      <c r="BF1" s="107"/>
      <c r="BG1" s="107"/>
      <c r="BH1" s="107"/>
      <c r="BI1" s="107"/>
      <c r="BJ1" s="107"/>
      <c r="BK1" s="48"/>
      <c r="BL1" s="48"/>
      <c r="BM1" s="48"/>
      <c r="BN1" s="127"/>
      <c r="BO1" s="106"/>
      <c r="BP1" s="106"/>
      <c r="BQ1" s="108"/>
      <c r="BR1" s="108"/>
      <c r="BS1" s="109"/>
      <c r="BT1" s="109"/>
      <c r="BU1" s="109"/>
      <c r="BV1" s="109"/>
      <c r="BW1" s="109"/>
      <c r="BX1" s="109"/>
      <c r="BY1" s="109"/>
      <c r="BZ1" s="109"/>
      <c r="CA1" s="137"/>
    </row>
    <row r="2" spans="1:79" ht="12.75" customHeight="1" x14ac:dyDescent="0.3">
      <c r="A2" s="8"/>
      <c r="B2" s="48"/>
      <c r="C2" s="48"/>
      <c r="D2" s="57"/>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10"/>
      <c r="AI2" s="12"/>
      <c r="AJ2" s="12"/>
      <c r="AK2" s="12"/>
      <c r="AL2" s="12"/>
      <c r="AM2" s="12"/>
      <c r="AN2" s="12"/>
      <c r="AO2" s="12"/>
      <c r="AP2" s="12"/>
      <c r="AQ2" s="12"/>
      <c r="AR2" s="12"/>
      <c r="BD2" s="106"/>
      <c r="BE2" s="107"/>
      <c r="BF2" s="107"/>
      <c r="BG2" s="107"/>
      <c r="BH2" s="107"/>
      <c r="BI2" s="107"/>
      <c r="BJ2" s="107"/>
      <c r="BK2" s="48"/>
      <c r="BL2" s="48"/>
      <c r="BM2" s="48"/>
      <c r="BN2" s="127"/>
      <c r="BO2" s="106"/>
      <c r="BP2" s="106"/>
      <c r="BQ2" s="108"/>
      <c r="BR2" s="108"/>
      <c r="BS2" s="109"/>
      <c r="BT2" s="109"/>
      <c r="BU2" s="109"/>
      <c r="BV2" s="109"/>
      <c r="BW2" s="109"/>
      <c r="BX2" s="109"/>
      <c r="BY2" s="109"/>
      <c r="BZ2" s="109"/>
      <c r="CA2" s="137"/>
    </row>
    <row r="3" spans="1:79" ht="16.5" x14ac:dyDescent="0.25">
      <c r="A3" s="12"/>
      <c r="B3" s="12"/>
      <c r="C3" s="12"/>
      <c r="D3" s="47"/>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89" t="s">
        <v>310</v>
      </c>
      <c r="AS3" s="88" t="s">
        <v>311</v>
      </c>
      <c r="AT3" s="12"/>
      <c r="AU3" s="12"/>
      <c r="AV3" s="12"/>
      <c r="AW3" s="12"/>
      <c r="AX3" s="12"/>
      <c r="AY3" s="12"/>
      <c r="AZ3" s="12"/>
      <c r="BA3" s="12"/>
      <c r="BB3" s="12"/>
      <c r="BC3" s="111"/>
      <c r="BD3" s="24"/>
      <c r="BE3" s="24"/>
      <c r="BF3" s="24"/>
      <c r="BG3" s="24"/>
      <c r="BH3" s="24"/>
      <c r="BI3" s="24"/>
      <c r="BJ3" s="24"/>
      <c r="BK3" s="26"/>
      <c r="BL3" s="26"/>
      <c r="BM3" s="26"/>
      <c r="BN3" s="133"/>
      <c r="BO3" s="24"/>
      <c r="BP3" s="24"/>
      <c r="BQ3" s="36"/>
      <c r="BR3" s="36"/>
      <c r="BS3" s="112"/>
      <c r="BT3" s="112"/>
      <c r="BU3" s="112"/>
      <c r="BV3" s="112"/>
      <c r="BW3" s="112"/>
      <c r="BX3" s="112"/>
      <c r="BY3" s="112"/>
      <c r="BZ3" s="112"/>
      <c r="CA3" s="138"/>
    </row>
    <row r="4" spans="1:79" ht="16.5" x14ac:dyDescent="0.25">
      <c r="A4" s="88" t="s">
        <v>312</v>
      </c>
      <c r="B4" s="88"/>
      <c r="C4" s="88"/>
      <c r="D4" s="230"/>
      <c r="E4" s="88"/>
      <c r="F4" s="88"/>
      <c r="G4" s="88"/>
      <c r="H4" s="88"/>
      <c r="I4" s="88"/>
      <c r="J4" s="88"/>
      <c r="K4" s="128"/>
      <c r="L4" s="33" t="s">
        <v>313</v>
      </c>
      <c r="M4" s="33"/>
      <c r="N4" s="33"/>
      <c r="O4" s="33"/>
      <c r="P4" s="33"/>
      <c r="Q4" s="33"/>
      <c r="R4" s="33"/>
      <c r="S4" s="33"/>
      <c r="T4" s="33"/>
      <c r="U4" s="33"/>
      <c r="V4" s="131"/>
      <c r="W4" s="33" t="s">
        <v>314</v>
      </c>
      <c r="X4" s="33"/>
      <c r="Y4" s="33"/>
      <c r="Z4" s="33"/>
      <c r="AA4" s="33"/>
      <c r="AB4" s="33"/>
      <c r="AC4" s="33"/>
      <c r="AD4" s="33"/>
      <c r="AE4" s="33"/>
      <c r="AF4" s="33"/>
      <c r="AG4" s="131"/>
      <c r="AH4" s="33" t="s">
        <v>172</v>
      </c>
      <c r="AI4" s="33"/>
      <c r="AJ4" s="33"/>
      <c r="AK4" s="33"/>
      <c r="AL4" s="33"/>
      <c r="AM4" s="33"/>
      <c r="AN4" s="33"/>
      <c r="AO4" s="33"/>
      <c r="AP4" s="33"/>
      <c r="AQ4" s="33"/>
      <c r="AR4" s="33"/>
      <c r="AS4" s="33" t="s">
        <v>167</v>
      </c>
      <c r="AT4" s="33"/>
      <c r="AU4" s="33"/>
      <c r="AV4" s="33"/>
      <c r="AW4" s="33"/>
      <c r="AX4" s="33"/>
      <c r="AY4" s="33"/>
      <c r="AZ4" s="33"/>
      <c r="BA4" s="33"/>
      <c r="BB4" s="33"/>
      <c r="BC4" s="61"/>
      <c r="BD4" s="33" t="s">
        <v>315</v>
      </c>
      <c r="BE4" s="33"/>
      <c r="BF4" s="33"/>
      <c r="BG4" s="33"/>
      <c r="BH4" s="33"/>
      <c r="BI4" s="33"/>
      <c r="BJ4" s="33"/>
      <c r="BK4" s="33"/>
      <c r="BL4" s="33"/>
      <c r="BM4" s="33"/>
      <c r="BN4" s="131"/>
      <c r="BO4" s="33" t="s">
        <v>12</v>
      </c>
      <c r="BP4" s="33" t="s">
        <v>316</v>
      </c>
      <c r="BQ4" s="113"/>
      <c r="BR4" s="113"/>
      <c r="BS4" s="114"/>
      <c r="BT4" s="114"/>
      <c r="BU4" s="114"/>
      <c r="BV4" s="114"/>
      <c r="BW4" s="114"/>
      <c r="BX4" s="114"/>
      <c r="BY4" s="114"/>
      <c r="BZ4" s="114"/>
      <c r="CA4" s="139"/>
    </row>
    <row r="5" spans="1:79" ht="16.5" x14ac:dyDescent="0.25">
      <c r="A5" s="229" t="s">
        <v>173</v>
      </c>
      <c r="B5" s="126"/>
      <c r="C5" s="126"/>
      <c r="D5" s="126"/>
      <c r="E5" s="126"/>
      <c r="F5" s="126"/>
      <c r="G5" s="126"/>
      <c r="H5" s="126"/>
      <c r="I5" s="126"/>
      <c r="J5" s="126"/>
      <c r="K5" s="129"/>
      <c r="L5" s="229"/>
      <c r="M5" s="86"/>
      <c r="N5" s="86"/>
      <c r="O5" s="86"/>
      <c r="P5" s="86"/>
      <c r="Q5" s="86"/>
      <c r="R5" s="86"/>
      <c r="S5" s="86"/>
      <c r="T5" s="86"/>
      <c r="U5" s="86"/>
      <c r="V5" s="132"/>
      <c r="W5" s="86"/>
      <c r="X5" s="86"/>
      <c r="Y5" s="86"/>
      <c r="Z5" s="86"/>
      <c r="AA5" s="86"/>
      <c r="AB5" s="86"/>
      <c r="AC5" s="86"/>
      <c r="AD5" s="86"/>
      <c r="AE5" s="86"/>
      <c r="AF5" s="86"/>
      <c r="AG5" s="132"/>
      <c r="AH5" s="68" t="s">
        <v>484</v>
      </c>
      <c r="AI5" s="86"/>
      <c r="AJ5" s="86"/>
      <c r="AK5" s="86"/>
      <c r="AL5" s="86"/>
      <c r="AM5" s="86"/>
      <c r="AN5" s="86"/>
      <c r="AO5" s="86"/>
      <c r="AP5" s="86"/>
      <c r="AQ5" s="86"/>
      <c r="AR5" s="86"/>
      <c r="AS5" s="68" t="s">
        <v>484</v>
      </c>
      <c r="AT5" s="88"/>
      <c r="AU5" s="88"/>
      <c r="AV5" s="88"/>
      <c r="AW5" s="88"/>
      <c r="AX5" s="88"/>
      <c r="AY5" s="88"/>
      <c r="AZ5" s="88"/>
      <c r="BA5" s="88"/>
      <c r="BB5" s="88"/>
      <c r="BC5" s="168"/>
      <c r="BD5" s="229" t="s">
        <v>173</v>
      </c>
      <c r="BE5" s="88"/>
      <c r="BF5" s="88"/>
      <c r="BG5" s="88"/>
      <c r="BH5" s="88"/>
      <c r="BI5" s="88"/>
      <c r="BJ5" s="88"/>
      <c r="BK5" s="88"/>
      <c r="BL5" s="88"/>
      <c r="BM5" s="88"/>
      <c r="BN5" s="128"/>
      <c r="BO5" s="86"/>
      <c r="BP5" s="68" t="s">
        <v>494</v>
      </c>
      <c r="BQ5" s="115"/>
      <c r="BR5" s="115"/>
      <c r="BS5" s="116"/>
      <c r="BT5" s="116"/>
      <c r="BU5" s="116"/>
      <c r="BV5" s="116"/>
      <c r="BW5" s="116"/>
      <c r="BX5" s="116"/>
      <c r="BY5" s="116"/>
      <c r="BZ5" s="116"/>
      <c r="CA5" s="140"/>
    </row>
    <row r="6" spans="1:79" x14ac:dyDescent="0.2">
      <c r="B6" s="47" t="s">
        <v>484</v>
      </c>
      <c r="C6" s="12"/>
      <c r="D6" s="12"/>
      <c r="E6" s="12"/>
      <c r="F6" s="12"/>
      <c r="G6" s="12"/>
      <c r="H6" s="12"/>
      <c r="I6" s="12"/>
      <c r="J6" s="12"/>
      <c r="K6" s="23"/>
      <c r="L6" s="47" t="s">
        <v>484</v>
      </c>
      <c r="M6" s="12"/>
      <c r="N6" s="12"/>
      <c r="O6" s="12"/>
      <c r="P6" s="12"/>
      <c r="Q6" s="12"/>
      <c r="R6" s="12"/>
      <c r="S6" s="12"/>
      <c r="T6" s="12"/>
      <c r="U6" s="12"/>
      <c r="V6" s="23"/>
      <c r="W6" s="47" t="s">
        <v>484</v>
      </c>
      <c r="X6" s="12"/>
      <c r="Y6" s="12"/>
      <c r="Z6" s="12"/>
      <c r="AA6" s="12"/>
      <c r="AB6" s="12"/>
      <c r="AC6" s="12"/>
      <c r="AD6" s="12"/>
      <c r="AE6" s="12"/>
      <c r="AF6" s="12"/>
      <c r="AG6" s="23"/>
      <c r="AH6" s="47" t="s">
        <v>582</v>
      </c>
      <c r="AI6" s="12"/>
      <c r="AJ6" s="12"/>
      <c r="AK6" s="12"/>
      <c r="AL6" s="12"/>
      <c r="AM6" s="12"/>
      <c r="AN6" s="12"/>
      <c r="AO6" s="12"/>
      <c r="AP6" s="12"/>
      <c r="AQ6" s="12"/>
      <c r="AR6" s="12"/>
      <c r="AS6" s="47" t="s">
        <v>582</v>
      </c>
      <c r="AT6" s="12"/>
      <c r="AU6" s="12"/>
      <c r="AV6" s="12"/>
      <c r="AW6" s="12"/>
      <c r="AX6" s="12"/>
      <c r="AY6" s="12"/>
      <c r="AZ6" s="12"/>
      <c r="BA6" s="12"/>
      <c r="BB6" s="12"/>
      <c r="BC6" s="111"/>
      <c r="BD6" s="47" t="s">
        <v>484</v>
      </c>
      <c r="BE6" s="24"/>
      <c r="BF6" s="24"/>
      <c r="BG6" s="24"/>
      <c r="BH6" s="24"/>
      <c r="BI6" s="24"/>
      <c r="BJ6" s="24"/>
      <c r="BK6" s="26"/>
      <c r="BL6" s="26"/>
      <c r="BM6" s="26"/>
      <c r="BN6" s="133"/>
      <c r="BO6" s="117"/>
      <c r="BP6" s="47" t="s">
        <v>484</v>
      </c>
      <c r="BQ6" s="36"/>
      <c r="BR6" s="36"/>
      <c r="BS6" s="112"/>
      <c r="BT6" s="112"/>
      <c r="BU6" s="112"/>
      <c r="BV6" s="112"/>
      <c r="BW6" s="112"/>
      <c r="BX6" s="112"/>
      <c r="BY6" s="112"/>
      <c r="BZ6" s="112"/>
      <c r="CA6" s="138"/>
    </row>
    <row r="7" spans="1:79" x14ac:dyDescent="0.2">
      <c r="A7" s="47"/>
      <c r="B7" s="693" t="s">
        <v>489</v>
      </c>
      <c r="C7" s="227"/>
      <c r="D7" s="51"/>
      <c r="E7" s="51"/>
      <c r="F7" s="51"/>
      <c r="G7" s="51"/>
      <c r="H7" s="51"/>
      <c r="I7" s="12"/>
      <c r="J7" s="12"/>
      <c r="K7" s="23"/>
      <c r="L7" s="693" t="s">
        <v>489</v>
      </c>
      <c r="M7" s="51"/>
      <c r="N7" s="51"/>
      <c r="O7" s="51"/>
      <c r="P7" s="51"/>
      <c r="Q7" s="51"/>
      <c r="R7" s="12"/>
      <c r="S7" s="12"/>
      <c r="T7" s="12"/>
      <c r="U7" s="12"/>
      <c r="V7" s="23"/>
      <c r="W7" s="47" t="s">
        <v>581</v>
      </c>
      <c r="X7" s="12"/>
      <c r="Y7" s="12"/>
      <c r="Z7" s="12"/>
      <c r="AA7" s="12"/>
      <c r="AB7" s="12"/>
      <c r="AC7" s="12"/>
      <c r="AD7" s="12"/>
      <c r="AE7" s="12"/>
      <c r="AF7" s="12"/>
      <c r="AG7" s="23"/>
      <c r="AH7" s="47" t="s">
        <v>493</v>
      </c>
      <c r="AI7" s="12"/>
      <c r="AJ7" s="12"/>
      <c r="AK7" s="12"/>
      <c r="AL7" s="12"/>
      <c r="AM7" s="12"/>
      <c r="AN7" s="12"/>
      <c r="AO7" s="12"/>
      <c r="AP7" s="12"/>
      <c r="AQ7" s="12"/>
      <c r="AR7" s="12"/>
      <c r="AS7" s="47" t="s">
        <v>493</v>
      </c>
      <c r="AT7" s="12"/>
      <c r="AU7" s="12"/>
      <c r="AV7" s="12"/>
      <c r="AW7" s="12"/>
      <c r="AX7" s="12"/>
      <c r="AY7" s="12"/>
      <c r="AZ7" s="12"/>
      <c r="BA7" s="12"/>
      <c r="BB7" s="12"/>
      <c r="BC7" s="111"/>
      <c r="BD7" s="47" t="s">
        <v>583</v>
      </c>
      <c r="BE7" s="24"/>
      <c r="BF7" s="24"/>
      <c r="BG7" s="24"/>
      <c r="BH7" s="24"/>
      <c r="BI7" s="24"/>
      <c r="BJ7" s="24"/>
      <c r="BK7" s="26"/>
      <c r="BL7" s="26"/>
      <c r="BM7" s="26"/>
      <c r="BN7" s="133"/>
      <c r="BO7" s="24" t="s">
        <v>183</v>
      </c>
      <c r="BP7" s="68" t="s">
        <v>182</v>
      </c>
      <c r="BQ7" s="36"/>
      <c r="BR7" s="36"/>
      <c r="BS7" s="112"/>
      <c r="BT7" s="112"/>
      <c r="BU7" s="112"/>
      <c r="BV7" s="112"/>
      <c r="BW7" s="112"/>
      <c r="BX7" s="112"/>
      <c r="BY7" s="112"/>
      <c r="BZ7" s="112"/>
      <c r="CA7" s="138"/>
    </row>
    <row r="8" spans="1:79" x14ac:dyDescent="0.2">
      <c r="A8" s="47"/>
      <c r="B8" s="693" t="s">
        <v>490</v>
      </c>
      <c r="D8" s="51"/>
      <c r="E8" s="51"/>
      <c r="F8" s="51"/>
      <c r="G8" s="51"/>
      <c r="H8" s="51"/>
      <c r="I8" s="12"/>
      <c r="J8" s="12"/>
      <c r="K8" s="23"/>
      <c r="L8" s="693" t="s">
        <v>491</v>
      </c>
      <c r="M8" s="51"/>
      <c r="N8" s="51"/>
      <c r="O8" s="51"/>
      <c r="P8" s="51"/>
      <c r="Q8" s="51"/>
      <c r="R8" s="12"/>
      <c r="S8" s="12"/>
      <c r="T8" s="12"/>
      <c r="U8" s="12"/>
      <c r="V8" s="23"/>
      <c r="W8" s="218"/>
      <c r="X8" s="12"/>
      <c r="Y8" s="12"/>
      <c r="Z8" s="12"/>
      <c r="AA8" s="12"/>
      <c r="AB8" s="12"/>
      <c r="AC8" s="12"/>
      <c r="AD8" s="12"/>
      <c r="AE8" s="12"/>
      <c r="AF8" s="12"/>
      <c r="AG8" s="23"/>
      <c r="AH8" s="47" t="s">
        <v>492</v>
      </c>
      <c r="AI8" s="12"/>
      <c r="AJ8" s="12"/>
      <c r="AK8" s="12"/>
      <c r="AL8" s="12"/>
      <c r="AM8" s="12"/>
      <c r="AN8" s="12"/>
      <c r="AO8" s="12"/>
      <c r="AP8" s="12"/>
      <c r="AQ8" s="12"/>
      <c r="AR8" s="12"/>
      <c r="AS8" s="47" t="s">
        <v>492</v>
      </c>
      <c r="AT8" s="12"/>
      <c r="AU8" s="12"/>
      <c r="AV8" s="12"/>
      <c r="AW8" s="12"/>
      <c r="AX8" s="12"/>
      <c r="AY8" s="12"/>
      <c r="AZ8" s="12"/>
      <c r="BA8" s="12"/>
      <c r="BB8" s="12"/>
      <c r="BC8" s="111"/>
      <c r="BD8" s="694" t="s">
        <v>489</v>
      </c>
      <c r="BE8" s="24"/>
      <c r="BF8" s="24"/>
      <c r="BG8" s="24"/>
      <c r="BH8" s="24"/>
      <c r="BI8" s="24"/>
      <c r="BJ8" s="24"/>
      <c r="BK8" s="26"/>
      <c r="BL8" s="26"/>
      <c r="BM8" s="26"/>
      <c r="BN8" s="133"/>
      <c r="BO8" s="24"/>
      <c r="BP8" s="694" t="s">
        <v>489</v>
      </c>
      <c r="BQ8" s="36"/>
      <c r="BR8" s="36"/>
      <c r="BS8" s="112"/>
      <c r="BT8" s="112"/>
      <c r="BU8" s="112"/>
      <c r="BV8" s="112"/>
      <c r="BW8" s="112"/>
      <c r="BX8" s="112"/>
      <c r="BY8" s="112"/>
      <c r="BZ8" s="112"/>
      <c r="CA8" s="138"/>
    </row>
    <row r="9" spans="1:79" x14ac:dyDescent="0.2">
      <c r="A9" s="12"/>
      <c r="B9" s="218"/>
      <c r="C9" s="7"/>
      <c r="D9" s="7"/>
      <c r="E9" s="7"/>
      <c r="F9" s="7"/>
      <c r="G9" s="7"/>
      <c r="H9" s="7"/>
      <c r="I9" s="7"/>
      <c r="J9" s="7"/>
      <c r="K9" s="13"/>
      <c r="L9" s="218"/>
      <c r="M9" s="118"/>
      <c r="N9" s="7"/>
      <c r="O9" s="7"/>
      <c r="P9" s="7"/>
      <c r="Q9" s="7"/>
      <c r="R9" s="7"/>
      <c r="S9" s="7"/>
      <c r="T9" s="7"/>
      <c r="U9" s="7"/>
      <c r="V9" s="13"/>
      <c r="W9" s="26"/>
      <c r="X9" s="7"/>
      <c r="Y9" s="7"/>
      <c r="Z9" s="7"/>
      <c r="AA9" s="7"/>
      <c r="AB9" s="7"/>
      <c r="AC9" s="7"/>
      <c r="AD9" s="7"/>
      <c r="AE9" s="7"/>
      <c r="AF9" s="7"/>
      <c r="AG9" s="13"/>
      <c r="AH9" s="218"/>
      <c r="AI9" s="7"/>
      <c r="AJ9" s="7"/>
      <c r="AK9" s="7"/>
      <c r="AL9" s="7"/>
      <c r="AM9" s="7"/>
      <c r="AN9" s="7"/>
      <c r="AO9" s="7"/>
      <c r="AP9" s="7"/>
      <c r="AQ9" s="7"/>
      <c r="AR9" s="7"/>
      <c r="AS9" s="295" t="s">
        <v>708</v>
      </c>
      <c r="AT9" s="7"/>
      <c r="AU9" s="7"/>
      <c r="AV9" s="7"/>
      <c r="AW9" s="7"/>
      <c r="AX9" s="7"/>
      <c r="AY9" s="7"/>
      <c r="AZ9" s="7"/>
      <c r="BA9" s="7"/>
      <c r="BB9" s="7"/>
      <c r="BC9" s="26"/>
      <c r="BD9" s="694" t="s">
        <v>490</v>
      </c>
      <c r="BE9" s="90"/>
      <c r="BF9" s="90"/>
      <c r="BG9" s="90"/>
      <c r="BH9" s="90"/>
      <c r="BI9" s="90"/>
      <c r="BJ9" s="90"/>
      <c r="BK9" s="26"/>
      <c r="BL9" s="26"/>
      <c r="BM9" s="26"/>
      <c r="BN9" s="133"/>
      <c r="BO9" s="90"/>
      <c r="BP9" s="694" t="s">
        <v>490</v>
      </c>
      <c r="BQ9" s="36"/>
      <c r="BR9" s="36"/>
      <c r="BS9" s="112"/>
      <c r="BT9" s="112"/>
      <c r="BU9" s="112"/>
      <c r="BV9" s="112"/>
      <c r="BW9" s="112"/>
      <c r="BX9" s="112"/>
      <c r="BY9" s="112"/>
      <c r="BZ9" s="112"/>
      <c r="CA9" s="138"/>
    </row>
    <row r="10" spans="1:79" x14ac:dyDescent="0.2">
      <c r="B10" s="12"/>
      <c r="C10" s="12"/>
      <c r="D10" s="12"/>
      <c r="E10" s="12"/>
      <c r="F10" s="12"/>
      <c r="G10" s="12"/>
      <c r="H10" s="12"/>
      <c r="I10" s="12"/>
      <c r="J10" s="12"/>
      <c r="K10" s="23"/>
      <c r="M10" s="12"/>
      <c r="N10" s="12"/>
      <c r="O10" s="12"/>
      <c r="P10" s="12"/>
      <c r="Q10" s="12"/>
      <c r="R10" s="12"/>
      <c r="S10" s="12"/>
      <c r="T10" s="12"/>
      <c r="U10" s="12"/>
      <c r="V10" s="23"/>
      <c r="W10" s="38" t="s">
        <v>19</v>
      </c>
      <c r="X10" s="12"/>
      <c r="Y10" s="12"/>
      <c r="Z10" s="12"/>
      <c r="AA10" s="12"/>
      <c r="AB10" s="12"/>
      <c r="AC10" s="12"/>
      <c r="AD10" s="12"/>
      <c r="AE10" s="12"/>
      <c r="AF10" s="12"/>
      <c r="AG10" s="23"/>
      <c r="AI10" s="12"/>
      <c r="AJ10" s="12"/>
      <c r="AK10" s="12"/>
      <c r="AL10" s="12"/>
      <c r="AM10" s="12"/>
      <c r="AN10" s="12"/>
      <c r="AO10" s="12"/>
      <c r="AP10" s="12"/>
      <c r="AQ10" s="12"/>
      <c r="AR10" s="12"/>
      <c r="AT10" s="12"/>
      <c r="AU10" s="12"/>
      <c r="AV10" s="12"/>
      <c r="AW10" s="12"/>
      <c r="AX10" s="12"/>
      <c r="AY10" s="12"/>
      <c r="AZ10" s="12"/>
      <c r="BA10" s="12"/>
      <c r="BB10" s="12"/>
      <c r="BC10" s="26"/>
      <c r="BE10" s="24"/>
      <c r="BF10" s="24"/>
      <c r="BG10" s="24"/>
      <c r="BH10" s="24"/>
      <c r="BI10" s="24"/>
      <c r="BJ10" s="24"/>
      <c r="BK10" s="26"/>
      <c r="BL10" s="26"/>
      <c r="BM10" s="26"/>
      <c r="BN10" s="133"/>
      <c r="BO10" s="120" t="s">
        <v>18</v>
      </c>
      <c r="BQ10" s="119"/>
      <c r="BR10" s="119"/>
      <c r="BS10" s="66"/>
      <c r="BT10" s="66"/>
      <c r="BU10" s="66"/>
      <c r="BV10" s="66"/>
      <c r="BW10" s="66"/>
      <c r="BX10" s="66"/>
      <c r="BY10" s="66"/>
      <c r="BZ10" s="66"/>
      <c r="CA10" s="141"/>
    </row>
    <row r="11" spans="1:79" x14ac:dyDescent="0.2">
      <c r="B11" s="38" t="s">
        <v>13</v>
      </c>
      <c r="C11" s="12"/>
      <c r="D11" s="12"/>
      <c r="E11" s="12"/>
      <c r="F11" s="12"/>
      <c r="G11" s="12"/>
      <c r="H11" s="12"/>
      <c r="I11" s="12"/>
      <c r="J11" s="12"/>
      <c r="K11" s="23"/>
      <c r="L11" s="38" t="s">
        <v>212</v>
      </c>
      <c r="M11" s="12"/>
      <c r="N11" s="12"/>
      <c r="O11" s="12"/>
      <c r="P11" s="12"/>
      <c r="Q11" s="12"/>
      <c r="R11" s="12"/>
      <c r="S11" s="12"/>
      <c r="T11" s="12"/>
      <c r="U11" s="12"/>
      <c r="V11" s="23"/>
      <c r="X11" s="12"/>
      <c r="Y11" s="12"/>
      <c r="Z11" s="12"/>
      <c r="AA11" s="12"/>
      <c r="AB11" s="12"/>
      <c r="AC11" s="12"/>
      <c r="AD11" s="12"/>
      <c r="AE11" s="12"/>
      <c r="AF11" s="12"/>
      <c r="AG11" s="23"/>
      <c r="AH11" s="38" t="s">
        <v>70</v>
      </c>
      <c r="AI11" s="12"/>
      <c r="AJ11" s="12"/>
      <c r="AK11" s="12"/>
      <c r="AL11" s="12"/>
      <c r="AM11" s="12"/>
      <c r="AN11" s="12"/>
      <c r="AO11" s="12"/>
      <c r="AP11" s="12"/>
      <c r="AQ11" s="12"/>
      <c r="AR11" s="12"/>
      <c r="AS11" s="38" t="s">
        <v>71</v>
      </c>
      <c r="AT11" s="12"/>
      <c r="AU11" s="12"/>
      <c r="AV11" s="12"/>
      <c r="AW11" s="12"/>
      <c r="AX11" s="12"/>
      <c r="AY11" s="12"/>
      <c r="AZ11" s="18"/>
      <c r="BA11" s="18"/>
      <c r="BB11" s="18"/>
      <c r="BC11" s="169"/>
      <c r="BD11" s="120" t="s">
        <v>236</v>
      </c>
      <c r="BP11" s="120"/>
      <c r="BQ11" s="119"/>
      <c r="BR11" s="119"/>
      <c r="BS11" s="66"/>
      <c r="BT11" s="66"/>
      <c r="BU11" s="66"/>
      <c r="BV11" s="66"/>
      <c r="BW11" s="66"/>
      <c r="BX11" s="66"/>
      <c r="BY11" s="66"/>
      <c r="BZ11" s="66"/>
      <c r="CA11" s="141"/>
    </row>
    <row r="12" spans="1:79"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12"/>
      <c r="AJ12" s="12"/>
      <c r="AK12" s="12"/>
      <c r="AL12" s="12"/>
      <c r="AM12" s="12"/>
      <c r="AN12" s="12"/>
      <c r="AO12" s="12"/>
      <c r="AP12" s="12"/>
      <c r="AQ12" s="12"/>
      <c r="AR12" s="12"/>
      <c r="AT12" s="12"/>
      <c r="AU12" s="12"/>
      <c r="AV12" s="12"/>
      <c r="AW12" s="12"/>
      <c r="AX12" s="12"/>
      <c r="AY12" s="12"/>
      <c r="AZ12" s="12"/>
      <c r="BA12" s="12"/>
      <c r="BB12" s="12"/>
      <c r="BC12" s="12"/>
      <c r="BE12" s="24"/>
      <c r="BF12" s="24"/>
      <c r="BG12" s="24"/>
      <c r="BH12" s="24"/>
      <c r="BI12" s="24"/>
      <c r="BJ12" s="24"/>
      <c r="BK12" s="12"/>
      <c r="BL12" s="12"/>
      <c r="BM12" s="12"/>
      <c r="BN12" s="23"/>
      <c r="BO12" s="24"/>
      <c r="BQ12" s="119"/>
      <c r="BR12" s="119"/>
      <c r="BS12" s="66"/>
      <c r="BT12" s="66"/>
      <c r="BU12" s="66"/>
      <c r="BV12" s="66"/>
      <c r="BW12" s="66"/>
      <c r="BX12" s="66"/>
      <c r="BY12" s="66"/>
      <c r="BZ12" s="66"/>
      <c r="CA12" s="141"/>
    </row>
    <row r="13" spans="1:79"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7" t="s">
        <v>194</v>
      </c>
      <c r="AI13" s="12"/>
      <c r="AJ13" s="12"/>
      <c r="AK13" s="12"/>
      <c r="AL13" s="12"/>
      <c r="AM13" s="12"/>
      <c r="AN13" s="12"/>
      <c r="AO13" s="12"/>
      <c r="AP13" s="12"/>
      <c r="AQ13" s="12"/>
      <c r="AR13" s="12"/>
      <c r="AS13" s="7" t="s">
        <v>195</v>
      </c>
      <c r="AT13" s="12"/>
      <c r="AU13" s="12"/>
      <c r="AV13" s="12"/>
      <c r="AW13" s="12"/>
      <c r="AX13" s="12"/>
      <c r="AY13" s="12"/>
      <c r="AZ13" s="12"/>
      <c r="BA13" s="12"/>
      <c r="BB13" s="12"/>
      <c r="BC13" s="12"/>
      <c r="BD13" s="24"/>
      <c r="BE13" s="24"/>
      <c r="BF13" s="24"/>
      <c r="BG13" s="24"/>
      <c r="BH13" s="24"/>
      <c r="BI13" s="24"/>
      <c r="BJ13" s="24"/>
      <c r="BK13" s="12"/>
      <c r="BL13" s="12"/>
      <c r="BM13" s="12"/>
      <c r="BN13" s="23"/>
      <c r="BO13" s="24"/>
      <c r="BP13" s="111"/>
      <c r="BQ13" s="119"/>
      <c r="BR13" s="119"/>
      <c r="BS13" s="66"/>
      <c r="BT13" s="66"/>
      <c r="BU13" s="66"/>
      <c r="BV13" s="66"/>
      <c r="BW13" s="66"/>
      <c r="BX13" s="66"/>
      <c r="BY13" s="66"/>
      <c r="BZ13" s="66"/>
      <c r="CA13" s="141"/>
    </row>
    <row r="14" spans="1:79"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22"/>
      <c r="BF14" s="122"/>
      <c r="BG14" s="122"/>
      <c r="BH14" s="122"/>
      <c r="BI14" s="122"/>
      <c r="BJ14" s="122"/>
      <c r="BK14" s="121"/>
      <c r="BL14" s="121"/>
      <c r="BM14" s="121"/>
      <c r="BN14" s="130"/>
      <c r="BO14" s="122"/>
      <c r="BP14" s="123"/>
      <c r="BQ14" s="124"/>
      <c r="BR14" s="124"/>
      <c r="BS14" s="125"/>
      <c r="BT14" s="125"/>
      <c r="BU14" s="125"/>
      <c r="BV14" s="125"/>
      <c r="BW14" s="125"/>
      <c r="BX14" s="125"/>
      <c r="BY14" s="125"/>
      <c r="BZ14" s="125"/>
      <c r="CA14" s="142"/>
    </row>
    <row r="15" spans="1:79" x14ac:dyDescent="0.2">
      <c r="A15" s="96"/>
      <c r="B15" s="97"/>
      <c r="C15" s="97"/>
      <c r="D15" s="97"/>
      <c r="E15" s="97"/>
      <c r="F15" s="97"/>
      <c r="G15" s="97"/>
      <c r="H15" s="93"/>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80</v>
      </c>
      <c r="AH15" s="96"/>
      <c r="AI15" s="97"/>
      <c r="AJ15" s="97"/>
      <c r="AK15" s="97"/>
      <c r="AL15" s="97"/>
      <c r="AM15" s="97"/>
      <c r="AN15" s="97"/>
      <c r="AO15" s="93"/>
      <c r="AP15" s="93"/>
      <c r="AQ15" s="93"/>
      <c r="AR15" s="94" t="s">
        <v>80</v>
      </c>
      <c r="AS15" s="96"/>
      <c r="AT15" s="97"/>
      <c r="AU15" s="97"/>
      <c r="AV15" s="97"/>
      <c r="AW15" s="97"/>
      <c r="AX15" s="97"/>
      <c r="AY15" s="97"/>
      <c r="AZ15" s="93"/>
      <c r="BA15" s="93"/>
      <c r="BB15" s="93"/>
      <c r="BC15" s="100" t="s">
        <v>81</v>
      </c>
      <c r="BD15" s="96"/>
      <c r="BE15" s="97"/>
      <c r="BF15" s="97"/>
      <c r="BG15" s="97"/>
      <c r="BH15" s="97"/>
      <c r="BI15" s="97"/>
      <c r="BJ15" s="97"/>
      <c r="BK15" s="93"/>
      <c r="BL15" s="93"/>
      <c r="BM15" s="93"/>
      <c r="BN15" s="100" t="s">
        <v>81</v>
      </c>
      <c r="BO15" s="96"/>
      <c r="BP15" s="96"/>
      <c r="BQ15" s="97" t="s">
        <v>170</v>
      </c>
      <c r="BR15" s="97"/>
      <c r="BS15" s="97"/>
      <c r="BT15" s="97"/>
      <c r="BU15" s="97"/>
      <c r="BV15" s="97"/>
      <c r="BW15" s="97"/>
      <c r="BX15" s="93"/>
      <c r="BY15" s="93"/>
      <c r="BZ15" s="93"/>
      <c r="CA15" s="100" t="s">
        <v>81</v>
      </c>
    </row>
    <row r="16" spans="1:79" x14ac:dyDescent="0.2">
      <c r="A16" s="6"/>
      <c r="B16" s="6"/>
      <c r="C16" s="6"/>
      <c r="AR16"/>
      <c r="BC16"/>
      <c r="CA16" s="74"/>
    </row>
    <row r="17" spans="2:79" x14ac:dyDescent="0.2">
      <c r="B17" s="43" t="s">
        <v>289</v>
      </c>
      <c r="C17" s="220" t="s">
        <v>34</v>
      </c>
      <c r="D17" s="220" t="s">
        <v>458</v>
      </c>
      <c r="E17" s="220" t="s">
        <v>460</v>
      </c>
      <c r="F17" s="220" t="s">
        <v>97</v>
      </c>
      <c r="G17" s="220" t="s">
        <v>269</v>
      </c>
      <c r="H17" s="221">
        <v>300000</v>
      </c>
      <c r="I17" s="222" t="s">
        <v>285</v>
      </c>
      <c r="J17" s="222" t="s">
        <v>285</v>
      </c>
      <c r="K17" s="222" t="s">
        <v>61</v>
      </c>
      <c r="M17" s="43" t="s">
        <v>289</v>
      </c>
      <c r="N17" s="220" t="s">
        <v>34</v>
      </c>
      <c r="O17" s="220" t="s">
        <v>458</v>
      </c>
      <c r="P17" s="220" t="s">
        <v>460</v>
      </c>
      <c r="Q17" s="220" t="s">
        <v>97</v>
      </c>
      <c r="R17" s="220" t="s">
        <v>269</v>
      </c>
      <c r="S17" s="221">
        <v>300000</v>
      </c>
      <c r="T17" s="222" t="s">
        <v>285</v>
      </c>
      <c r="U17" s="222" t="s">
        <v>285</v>
      </c>
      <c r="V17" s="222" t="s">
        <v>61</v>
      </c>
      <c r="X17" s="43" t="s">
        <v>289</v>
      </c>
      <c r="Y17" s="220" t="s">
        <v>34</v>
      </c>
      <c r="Z17" s="220" t="s">
        <v>458</v>
      </c>
      <c r="AA17" s="220" t="s">
        <v>460</v>
      </c>
      <c r="AB17" s="220" t="s">
        <v>97</v>
      </c>
      <c r="AC17" s="220" t="s">
        <v>269</v>
      </c>
      <c r="AD17" s="221">
        <v>300000</v>
      </c>
      <c r="AE17" s="222" t="s">
        <v>285</v>
      </c>
      <c r="AF17" s="222" t="s">
        <v>285</v>
      </c>
      <c r="AG17" s="222" t="s">
        <v>61</v>
      </c>
      <c r="AI17" s="43" t="s">
        <v>289</v>
      </c>
      <c r="AJ17" s="220" t="s">
        <v>34</v>
      </c>
      <c r="AK17" s="220" t="s">
        <v>458</v>
      </c>
      <c r="AL17" s="220" t="s">
        <v>460</v>
      </c>
      <c r="AM17" s="220" t="s">
        <v>97</v>
      </c>
      <c r="AN17" s="220" t="s">
        <v>269</v>
      </c>
      <c r="AO17" s="221">
        <v>300000</v>
      </c>
      <c r="AP17" s="222" t="s">
        <v>285</v>
      </c>
      <c r="AQ17" s="222" t="s">
        <v>285</v>
      </c>
      <c r="AR17" s="222" t="s">
        <v>61</v>
      </c>
      <c r="AT17" s="43" t="s">
        <v>289</v>
      </c>
      <c r="AU17" s="220" t="s">
        <v>34</v>
      </c>
      <c r="AV17" s="220" t="s">
        <v>458</v>
      </c>
      <c r="AW17" s="220" t="s">
        <v>460</v>
      </c>
      <c r="AX17" s="220" t="s">
        <v>97</v>
      </c>
      <c r="AY17" s="220" t="s">
        <v>269</v>
      </c>
      <c r="AZ17" s="221">
        <v>300000</v>
      </c>
      <c r="BA17" s="222" t="s">
        <v>285</v>
      </c>
      <c r="BB17" s="222" t="s">
        <v>285</v>
      </c>
      <c r="BC17" s="222" t="s">
        <v>61</v>
      </c>
      <c r="BE17" s="43" t="s">
        <v>289</v>
      </c>
      <c r="BF17" s="220" t="s">
        <v>34</v>
      </c>
      <c r="BG17" s="220" t="s">
        <v>458</v>
      </c>
      <c r="BH17" s="220" t="s">
        <v>460</v>
      </c>
      <c r="BI17" s="220" t="s">
        <v>97</v>
      </c>
      <c r="BJ17" s="220" t="s">
        <v>269</v>
      </c>
      <c r="BK17" s="221">
        <v>300000</v>
      </c>
      <c r="BL17" s="222" t="s">
        <v>285</v>
      </c>
      <c r="BM17" s="222" t="s">
        <v>285</v>
      </c>
      <c r="BN17" s="222" t="s">
        <v>61</v>
      </c>
      <c r="BQ17" s="43" t="s">
        <v>308</v>
      </c>
      <c r="BR17" s="43" t="s">
        <v>289</v>
      </c>
      <c r="BS17" s="220" t="s">
        <v>34</v>
      </c>
      <c r="BT17" s="220" t="s">
        <v>458</v>
      </c>
      <c r="BU17" s="220" t="s">
        <v>460</v>
      </c>
      <c r="BV17" s="220" t="s">
        <v>97</v>
      </c>
      <c r="BW17" s="220" t="s">
        <v>269</v>
      </c>
      <c r="BX17" s="221">
        <v>300000</v>
      </c>
      <c r="BY17" s="222" t="s">
        <v>285</v>
      </c>
      <c r="BZ17" s="222" t="s">
        <v>285</v>
      </c>
      <c r="CA17" s="222" t="s">
        <v>61</v>
      </c>
    </row>
    <row r="18" spans="2:79" x14ac:dyDescent="0.2">
      <c r="B18" s="44"/>
      <c r="C18" s="219" t="s">
        <v>457</v>
      </c>
      <c r="D18" s="219" t="s">
        <v>35</v>
      </c>
      <c r="E18" s="219" t="s">
        <v>35</v>
      </c>
      <c r="F18" s="219" t="s">
        <v>35</v>
      </c>
      <c r="G18" s="219" t="s">
        <v>35</v>
      </c>
      <c r="H18" s="219" t="s">
        <v>36</v>
      </c>
      <c r="I18" s="11" t="s">
        <v>283</v>
      </c>
      <c r="J18" s="11" t="s">
        <v>284</v>
      </c>
      <c r="K18" s="11" t="s">
        <v>106</v>
      </c>
      <c r="M18" s="44"/>
      <c r="N18" s="219" t="s">
        <v>457</v>
      </c>
      <c r="O18" s="219" t="s">
        <v>35</v>
      </c>
      <c r="P18" s="219" t="s">
        <v>35</v>
      </c>
      <c r="Q18" s="219" t="s">
        <v>35</v>
      </c>
      <c r="R18" s="219" t="s">
        <v>35</v>
      </c>
      <c r="S18" s="219" t="s">
        <v>36</v>
      </c>
      <c r="T18" s="11" t="s">
        <v>283</v>
      </c>
      <c r="U18" s="11" t="s">
        <v>284</v>
      </c>
      <c r="V18" s="11" t="s">
        <v>106</v>
      </c>
      <c r="X18" s="44"/>
      <c r="Y18" s="219" t="s">
        <v>457</v>
      </c>
      <c r="Z18" s="219" t="s">
        <v>35</v>
      </c>
      <c r="AA18" s="219" t="s">
        <v>35</v>
      </c>
      <c r="AB18" s="219" t="s">
        <v>35</v>
      </c>
      <c r="AC18" s="219" t="s">
        <v>35</v>
      </c>
      <c r="AD18" s="219" t="s">
        <v>36</v>
      </c>
      <c r="AE18" s="11" t="s">
        <v>283</v>
      </c>
      <c r="AF18" s="11" t="s">
        <v>284</v>
      </c>
      <c r="AG18" s="11" t="s">
        <v>106</v>
      </c>
      <c r="AI18" s="44"/>
      <c r="AJ18" s="219" t="s">
        <v>457</v>
      </c>
      <c r="AK18" s="219" t="s">
        <v>35</v>
      </c>
      <c r="AL18" s="219" t="s">
        <v>35</v>
      </c>
      <c r="AM18" s="219" t="s">
        <v>35</v>
      </c>
      <c r="AN18" s="219" t="s">
        <v>35</v>
      </c>
      <c r="AO18" s="219" t="s">
        <v>36</v>
      </c>
      <c r="AP18" s="11" t="s">
        <v>283</v>
      </c>
      <c r="AQ18" s="11" t="s">
        <v>284</v>
      </c>
      <c r="AR18" s="11" t="s">
        <v>106</v>
      </c>
      <c r="AT18" s="44"/>
      <c r="AU18" s="219" t="s">
        <v>457</v>
      </c>
      <c r="AV18" s="219" t="s">
        <v>35</v>
      </c>
      <c r="AW18" s="219" t="s">
        <v>35</v>
      </c>
      <c r="AX18" s="219" t="s">
        <v>35</v>
      </c>
      <c r="AY18" s="219" t="s">
        <v>35</v>
      </c>
      <c r="AZ18" s="219" t="s">
        <v>36</v>
      </c>
      <c r="BA18" s="11" t="s">
        <v>283</v>
      </c>
      <c r="BB18" s="11" t="s">
        <v>284</v>
      </c>
      <c r="BC18" s="11" t="s">
        <v>106</v>
      </c>
      <c r="BE18" s="44"/>
      <c r="BF18" s="219" t="s">
        <v>457</v>
      </c>
      <c r="BG18" s="219" t="s">
        <v>35</v>
      </c>
      <c r="BH18" s="219" t="s">
        <v>35</v>
      </c>
      <c r="BI18" s="219" t="s">
        <v>35</v>
      </c>
      <c r="BJ18" s="219" t="s">
        <v>35</v>
      </c>
      <c r="BK18" s="219" t="s">
        <v>36</v>
      </c>
      <c r="BL18" s="11" t="s">
        <v>283</v>
      </c>
      <c r="BM18" s="11" t="s">
        <v>284</v>
      </c>
      <c r="BN18" s="11" t="s">
        <v>106</v>
      </c>
      <c r="BQ18" s="44" t="s">
        <v>69</v>
      </c>
      <c r="BR18" s="44"/>
      <c r="BS18" s="219" t="s">
        <v>457</v>
      </c>
      <c r="BT18" s="219" t="s">
        <v>35</v>
      </c>
      <c r="BU18" s="219" t="s">
        <v>35</v>
      </c>
      <c r="BV18" s="219" t="s">
        <v>35</v>
      </c>
      <c r="BW18" s="219" t="s">
        <v>35</v>
      </c>
      <c r="BX18" s="219" t="s">
        <v>36</v>
      </c>
      <c r="BY18" s="11" t="s">
        <v>283</v>
      </c>
      <c r="BZ18" s="11" t="s">
        <v>284</v>
      </c>
      <c r="CA18" s="11" t="s">
        <v>106</v>
      </c>
    </row>
    <row r="19" spans="2:79" x14ac:dyDescent="0.2">
      <c r="B19" s="45"/>
      <c r="C19" s="223" t="s">
        <v>36</v>
      </c>
      <c r="D19" s="223" t="s">
        <v>459</v>
      </c>
      <c r="E19" s="223" t="s">
        <v>99</v>
      </c>
      <c r="F19" s="223" t="s">
        <v>100</v>
      </c>
      <c r="G19" s="223" t="s">
        <v>270</v>
      </c>
      <c r="H19" s="223" t="s">
        <v>101</v>
      </c>
      <c r="I19" s="224" t="s">
        <v>100</v>
      </c>
      <c r="J19" s="224" t="s">
        <v>101</v>
      </c>
      <c r="K19" s="224" t="s">
        <v>267</v>
      </c>
      <c r="M19" s="45"/>
      <c r="N19" s="223" t="s">
        <v>36</v>
      </c>
      <c r="O19" s="223" t="s">
        <v>459</v>
      </c>
      <c r="P19" s="223" t="s">
        <v>99</v>
      </c>
      <c r="Q19" s="223" t="s">
        <v>100</v>
      </c>
      <c r="R19" s="223" t="s">
        <v>270</v>
      </c>
      <c r="S19" s="223" t="s">
        <v>101</v>
      </c>
      <c r="T19" s="224" t="s">
        <v>100</v>
      </c>
      <c r="U19" s="224" t="s">
        <v>101</v>
      </c>
      <c r="V19" s="224" t="s">
        <v>267</v>
      </c>
      <c r="X19" s="45"/>
      <c r="Y19" s="223" t="s">
        <v>36</v>
      </c>
      <c r="Z19" s="223" t="s">
        <v>459</v>
      </c>
      <c r="AA19" s="223" t="s">
        <v>99</v>
      </c>
      <c r="AB19" s="223" t="s">
        <v>100</v>
      </c>
      <c r="AC19" s="223" t="s">
        <v>270</v>
      </c>
      <c r="AD19" s="223" t="s">
        <v>101</v>
      </c>
      <c r="AE19" s="224" t="s">
        <v>100</v>
      </c>
      <c r="AF19" s="224" t="s">
        <v>101</v>
      </c>
      <c r="AG19" s="224" t="s">
        <v>267</v>
      </c>
      <c r="AI19" s="45"/>
      <c r="AJ19" s="223" t="s">
        <v>36</v>
      </c>
      <c r="AK19" s="223" t="s">
        <v>459</v>
      </c>
      <c r="AL19" s="223" t="s">
        <v>99</v>
      </c>
      <c r="AM19" s="223" t="s">
        <v>100</v>
      </c>
      <c r="AN19" s="223" t="s">
        <v>270</v>
      </c>
      <c r="AO19" s="223" t="s">
        <v>101</v>
      </c>
      <c r="AP19" s="224" t="s">
        <v>100</v>
      </c>
      <c r="AQ19" s="224" t="s">
        <v>101</v>
      </c>
      <c r="AR19" s="224" t="s">
        <v>267</v>
      </c>
      <c r="AT19" s="45"/>
      <c r="AU19" s="223" t="s">
        <v>36</v>
      </c>
      <c r="AV19" s="223" t="s">
        <v>459</v>
      </c>
      <c r="AW19" s="223" t="s">
        <v>99</v>
      </c>
      <c r="AX19" s="223" t="s">
        <v>100</v>
      </c>
      <c r="AY19" s="223" t="s">
        <v>270</v>
      </c>
      <c r="AZ19" s="223" t="s">
        <v>101</v>
      </c>
      <c r="BA19" s="224" t="s">
        <v>100</v>
      </c>
      <c r="BB19" s="224" t="s">
        <v>101</v>
      </c>
      <c r="BC19" s="224" t="s">
        <v>267</v>
      </c>
      <c r="BE19" s="45"/>
      <c r="BF19" s="223" t="s">
        <v>36</v>
      </c>
      <c r="BG19" s="223" t="s">
        <v>459</v>
      </c>
      <c r="BH19" s="223" t="s">
        <v>99</v>
      </c>
      <c r="BI19" s="223" t="s">
        <v>100</v>
      </c>
      <c r="BJ19" s="223" t="s">
        <v>270</v>
      </c>
      <c r="BK19" s="223" t="s">
        <v>101</v>
      </c>
      <c r="BL19" s="224" t="s">
        <v>100</v>
      </c>
      <c r="BM19" s="224" t="s">
        <v>101</v>
      </c>
      <c r="BN19" s="224" t="s">
        <v>267</v>
      </c>
      <c r="BQ19" s="45"/>
      <c r="BR19" s="45"/>
      <c r="BS19" s="223" t="s">
        <v>36</v>
      </c>
      <c r="BT19" s="223" t="s">
        <v>459</v>
      </c>
      <c r="BU19" s="223" t="s">
        <v>99</v>
      </c>
      <c r="BV19" s="223" t="s">
        <v>100</v>
      </c>
      <c r="BW19" s="223" t="s">
        <v>270</v>
      </c>
      <c r="BX19" s="223" t="s">
        <v>101</v>
      </c>
      <c r="BY19" s="224" t="s">
        <v>100</v>
      </c>
      <c r="BZ19" s="224" t="s">
        <v>101</v>
      </c>
      <c r="CA19" s="224" t="s">
        <v>267</v>
      </c>
    </row>
    <row r="20" spans="2:79" s="323" customFormat="1" ht="15.75" customHeight="1" x14ac:dyDescent="0.25">
      <c r="B20" s="352" t="s">
        <v>72</v>
      </c>
      <c r="C20" s="353">
        <v>167.31539535600001</v>
      </c>
      <c r="D20" s="353">
        <v>121.39621995900001</v>
      </c>
      <c r="E20" s="353">
        <v>121.283085044</v>
      </c>
      <c r="F20" s="353">
        <v>151.33640294099999</v>
      </c>
      <c r="G20" s="353">
        <v>223.15235033299999</v>
      </c>
      <c r="H20" s="353">
        <v>294.72733295900002</v>
      </c>
      <c r="I20" s="354">
        <v>136.516421347</v>
      </c>
      <c r="J20" s="354">
        <v>263.206184861</v>
      </c>
      <c r="K20" s="355">
        <v>206.52657059800001</v>
      </c>
      <c r="M20" s="352" t="s">
        <v>72</v>
      </c>
      <c r="N20" s="353">
        <v>139.68436539000001</v>
      </c>
      <c r="O20" s="353">
        <v>101.819921093</v>
      </c>
      <c r="P20" s="353">
        <v>101.446298717</v>
      </c>
      <c r="Q20" s="353">
        <v>127.07308943</v>
      </c>
      <c r="R20" s="353">
        <v>176.906924901</v>
      </c>
      <c r="S20" s="353">
        <v>233.66179357799999</v>
      </c>
      <c r="T20" s="354">
        <v>114.415156383</v>
      </c>
      <c r="U20" s="354">
        <v>208.66732546599999</v>
      </c>
      <c r="V20" s="355">
        <v>166.49993609800001</v>
      </c>
      <c r="X20" s="352" t="s">
        <v>72</v>
      </c>
      <c r="Y20" s="353">
        <v>116.95743041599999</v>
      </c>
      <c r="Z20" s="353">
        <v>81.637201740999998</v>
      </c>
      <c r="AA20" s="353">
        <v>80.280128910000002</v>
      </c>
      <c r="AB20" s="353">
        <v>87.268360833000003</v>
      </c>
      <c r="AC20" s="353">
        <v>118.021917618</v>
      </c>
      <c r="AD20" s="353">
        <v>163.77094313800001</v>
      </c>
      <c r="AE20" s="354">
        <v>86.966639825000001</v>
      </c>
      <c r="AF20" s="354">
        <v>143.62337542899999</v>
      </c>
      <c r="AG20" s="355">
        <v>118.27577171999999</v>
      </c>
      <c r="AI20" s="352" t="s">
        <v>72</v>
      </c>
      <c r="AJ20" s="353">
        <v>124.684313741</v>
      </c>
      <c r="AK20" s="353">
        <v>85.178808587000006</v>
      </c>
      <c r="AL20" s="353">
        <v>83.262688968999996</v>
      </c>
      <c r="AM20" s="353">
        <v>90.952635838000006</v>
      </c>
      <c r="AN20" s="353">
        <v>125.619149604</v>
      </c>
      <c r="AO20" s="353">
        <v>169.44091393900001</v>
      </c>
      <c r="AP20" s="354">
        <v>90.863289956000003</v>
      </c>
      <c r="AQ20" s="354">
        <v>150.14209928599999</v>
      </c>
      <c r="AR20" s="355">
        <v>123.621408477</v>
      </c>
      <c r="AT20" s="352" t="s">
        <v>72</v>
      </c>
      <c r="AU20" s="392">
        <v>26.015537035000001</v>
      </c>
      <c r="AV20" s="392">
        <v>19.994614558999999</v>
      </c>
      <c r="AW20" s="392">
        <v>20.038451717000001</v>
      </c>
      <c r="AX20" s="392">
        <v>18.374095801999999</v>
      </c>
      <c r="AY20" s="392">
        <v>22.348615006999999</v>
      </c>
      <c r="AZ20" s="392">
        <v>28.155562179</v>
      </c>
      <c r="BA20" s="393">
        <v>20.064074114</v>
      </c>
      <c r="BB20" s="393">
        <v>25.695487639</v>
      </c>
      <c r="BC20" s="387">
        <v>23.524310169</v>
      </c>
      <c r="BE20" s="352" t="s">
        <v>72</v>
      </c>
      <c r="BF20" s="392">
        <v>6.6217293560000003</v>
      </c>
      <c r="BG20" s="392">
        <v>10.244370397999999</v>
      </c>
      <c r="BH20" s="392">
        <v>12.53842227</v>
      </c>
      <c r="BI20" s="392">
        <v>15.730063134</v>
      </c>
      <c r="BJ20" s="392">
        <v>17.687977892999999</v>
      </c>
      <c r="BK20" s="392">
        <v>16.821392418999999</v>
      </c>
      <c r="BL20" s="393">
        <v>12.362717634999999</v>
      </c>
      <c r="BM20" s="393">
        <v>17.144954453</v>
      </c>
      <c r="BN20" s="387">
        <v>15.730707014</v>
      </c>
      <c r="BQ20" s="394" t="s">
        <v>72</v>
      </c>
      <c r="BR20" s="352" t="s">
        <v>72</v>
      </c>
      <c r="BS20" s="392">
        <v>20.335173451999999</v>
      </c>
      <c r="BT20" s="392">
        <v>21.165956517000001</v>
      </c>
      <c r="BU20" s="392">
        <v>19.832624560999999</v>
      </c>
      <c r="BV20" s="392">
        <v>18.148671597</v>
      </c>
      <c r="BW20" s="392">
        <v>23.020126682000001</v>
      </c>
      <c r="BX20" s="392">
        <v>26.711681869</v>
      </c>
      <c r="BY20" s="393">
        <v>19.621580977000001</v>
      </c>
      <c r="BZ20" s="393">
        <v>25.333344544999999</v>
      </c>
      <c r="CA20" s="387">
        <v>23.644208832</v>
      </c>
    </row>
    <row r="21" spans="2:79" s="323" customFormat="1" ht="15.75" customHeight="1" x14ac:dyDescent="0.25">
      <c r="B21" s="356" t="s">
        <v>171</v>
      </c>
      <c r="C21" s="357">
        <v>167.577045677</v>
      </c>
      <c r="D21" s="357">
        <v>121.39621995900001</v>
      </c>
      <c r="E21" s="357">
        <v>121.01952107</v>
      </c>
      <c r="F21" s="357">
        <v>156.95736661399999</v>
      </c>
      <c r="G21" s="357">
        <v>230.53904866299999</v>
      </c>
      <c r="H21" s="357">
        <v>294.72733295900002</v>
      </c>
      <c r="I21" s="358">
        <v>138.03394939099999</v>
      </c>
      <c r="J21" s="358">
        <v>267.83017837400001</v>
      </c>
      <c r="K21" s="359">
        <v>209.39244271699999</v>
      </c>
      <c r="M21" s="356" t="s">
        <v>171</v>
      </c>
      <c r="N21" s="357">
        <v>139.91911621</v>
      </c>
      <c r="O21" s="357">
        <v>101.819921093</v>
      </c>
      <c r="P21" s="357">
        <v>100.97832927499999</v>
      </c>
      <c r="Q21" s="357">
        <v>131.261453741</v>
      </c>
      <c r="R21" s="357">
        <v>182.64790224699999</v>
      </c>
      <c r="S21" s="357">
        <v>233.66179357799999</v>
      </c>
      <c r="T21" s="358">
        <v>115.45107616200001</v>
      </c>
      <c r="U21" s="358">
        <v>212.28517421199999</v>
      </c>
      <c r="V21" s="359">
        <v>168.687871973</v>
      </c>
      <c r="X21" s="356" t="s">
        <v>171</v>
      </c>
      <c r="Y21" s="357">
        <v>117.08872738700001</v>
      </c>
      <c r="Z21" s="357">
        <v>81.637201740999998</v>
      </c>
      <c r="AA21" s="357">
        <v>79.712857826000004</v>
      </c>
      <c r="AB21" s="357">
        <v>89.817768811999997</v>
      </c>
      <c r="AC21" s="357">
        <v>120.4854076</v>
      </c>
      <c r="AD21" s="357">
        <v>163.77094313800001</v>
      </c>
      <c r="AE21" s="358">
        <v>87.682129236999998</v>
      </c>
      <c r="AF21" s="358">
        <v>145.632777374</v>
      </c>
      <c r="AG21" s="359">
        <v>119.541844813</v>
      </c>
      <c r="AI21" s="356" t="s">
        <v>171</v>
      </c>
      <c r="AJ21" s="357">
        <v>124.859350412</v>
      </c>
      <c r="AK21" s="357">
        <v>85.178808587000006</v>
      </c>
      <c r="AL21" s="357">
        <v>82.733188624999997</v>
      </c>
      <c r="AM21" s="357">
        <v>93.743966228999994</v>
      </c>
      <c r="AN21" s="357">
        <v>128.77460567399999</v>
      </c>
      <c r="AO21" s="357">
        <v>169.44091393900001</v>
      </c>
      <c r="AP21" s="358">
        <v>91.678058305999997</v>
      </c>
      <c r="AQ21" s="358">
        <v>152.40029676399999</v>
      </c>
      <c r="AR21" s="359">
        <v>125.061520073</v>
      </c>
      <c r="AT21" s="356" t="s">
        <v>171</v>
      </c>
      <c r="AU21" s="380">
        <v>26.053794907</v>
      </c>
      <c r="AV21" s="380">
        <v>19.994614558999999</v>
      </c>
      <c r="AW21" s="380">
        <v>19.862710499999999</v>
      </c>
      <c r="AX21" s="380">
        <v>18.494457036</v>
      </c>
      <c r="AY21" s="380">
        <v>22.955370789</v>
      </c>
      <c r="AZ21" s="380">
        <v>28.155562179</v>
      </c>
      <c r="BA21" s="388">
        <v>20.096745944999999</v>
      </c>
      <c r="BB21" s="388">
        <v>26.064890179999999</v>
      </c>
      <c r="BC21" s="381">
        <v>23.738220472999998</v>
      </c>
      <c r="BE21" s="356" t="s">
        <v>171</v>
      </c>
      <c r="BF21" s="380">
        <v>6.6488155750000004</v>
      </c>
      <c r="BG21" s="380">
        <v>10.244370397999999</v>
      </c>
      <c r="BH21" s="380">
        <v>12.615576292</v>
      </c>
      <c r="BI21" s="380">
        <v>15.693116257</v>
      </c>
      <c r="BJ21" s="380">
        <v>17.95429953</v>
      </c>
      <c r="BK21" s="380">
        <v>16.821392418999999</v>
      </c>
      <c r="BL21" s="388">
        <v>12.333147726</v>
      </c>
      <c r="BM21" s="388">
        <v>17.230022053999999</v>
      </c>
      <c r="BN21" s="381">
        <v>15.776655459000001</v>
      </c>
      <c r="BQ21" s="329" t="s">
        <v>73</v>
      </c>
      <c r="BR21" s="356" t="s">
        <v>171</v>
      </c>
      <c r="BS21" s="380">
        <v>19.822459759000001</v>
      </c>
      <c r="BT21" s="380">
        <v>21.165956517000001</v>
      </c>
      <c r="BU21" s="380">
        <v>20.04796013</v>
      </c>
      <c r="BV21" s="380">
        <v>18.210829069999999</v>
      </c>
      <c r="BW21" s="380">
        <v>22.521809622999999</v>
      </c>
      <c r="BX21" s="380">
        <v>26.711681869</v>
      </c>
      <c r="BY21" s="388">
        <v>19.639783932</v>
      </c>
      <c r="BZ21" s="388">
        <v>25.200431781999999</v>
      </c>
      <c r="CA21" s="381">
        <v>23.550060689999999</v>
      </c>
    </row>
    <row r="22" spans="2:79" s="323" customFormat="1" ht="15.75" customHeight="1" x14ac:dyDescent="0.25">
      <c r="B22" s="360" t="s">
        <v>389</v>
      </c>
      <c r="C22" s="361"/>
      <c r="D22" s="361"/>
      <c r="E22" s="361"/>
      <c r="F22" s="361"/>
      <c r="G22" s="361"/>
      <c r="H22" s="361"/>
      <c r="I22" s="362"/>
      <c r="J22" s="362"/>
      <c r="K22" s="363"/>
      <c r="M22" s="360" t="s">
        <v>389</v>
      </c>
      <c r="N22" s="361"/>
      <c r="O22" s="361"/>
      <c r="P22" s="361"/>
      <c r="Q22" s="361"/>
      <c r="R22" s="361"/>
      <c r="S22" s="361"/>
      <c r="T22" s="362"/>
      <c r="U22" s="362"/>
      <c r="V22" s="363"/>
      <c r="X22" s="360" t="s">
        <v>389</v>
      </c>
      <c r="Y22" s="361"/>
      <c r="Z22" s="361"/>
      <c r="AA22" s="361"/>
      <c r="AB22" s="361"/>
      <c r="AC22" s="361"/>
      <c r="AD22" s="361"/>
      <c r="AE22" s="362"/>
      <c r="AF22" s="362"/>
      <c r="AG22" s="363"/>
      <c r="AI22" s="360" t="s">
        <v>389</v>
      </c>
      <c r="AJ22" s="361"/>
      <c r="AK22" s="361"/>
      <c r="AL22" s="361"/>
      <c r="AM22" s="361"/>
      <c r="AN22" s="361"/>
      <c r="AO22" s="361"/>
      <c r="AP22" s="362"/>
      <c r="AQ22" s="362"/>
      <c r="AR22" s="363"/>
      <c r="AT22" s="360" t="s">
        <v>389</v>
      </c>
      <c r="AU22" s="382"/>
      <c r="AV22" s="382"/>
      <c r="AW22" s="382"/>
      <c r="AX22" s="382"/>
      <c r="AY22" s="382"/>
      <c r="AZ22" s="382"/>
      <c r="BA22" s="389"/>
      <c r="BB22" s="389"/>
      <c r="BC22" s="383"/>
      <c r="BE22" s="360" t="s">
        <v>389</v>
      </c>
      <c r="BF22" s="382"/>
      <c r="BG22" s="382"/>
      <c r="BH22" s="382"/>
      <c r="BI22" s="382"/>
      <c r="BJ22" s="382"/>
      <c r="BK22" s="382"/>
      <c r="BL22" s="389"/>
      <c r="BM22" s="389"/>
      <c r="BN22" s="383"/>
      <c r="BQ22" s="364" t="s">
        <v>37</v>
      </c>
      <c r="BR22" s="360" t="s">
        <v>389</v>
      </c>
      <c r="BS22" s="382"/>
      <c r="BT22" s="382"/>
      <c r="BU22" s="382"/>
      <c r="BV22" s="382"/>
      <c r="BW22" s="382"/>
      <c r="BX22" s="382"/>
      <c r="BY22" s="389"/>
      <c r="BZ22" s="389"/>
      <c r="CA22" s="383"/>
    </row>
    <row r="23" spans="2:79" s="351" customFormat="1" ht="15.75" customHeight="1" x14ac:dyDescent="0.25">
      <c r="B23" s="364" t="s">
        <v>596</v>
      </c>
      <c r="C23" s="365">
        <v>202.91892014000001</v>
      </c>
      <c r="D23" s="365">
        <v>125.86531819</v>
      </c>
      <c r="E23" s="365">
        <v>134.24360056200001</v>
      </c>
      <c r="F23" s="365">
        <v>201.79395732</v>
      </c>
      <c r="G23" s="365">
        <v>190.133826556</v>
      </c>
      <c r="H23" s="365">
        <v>448.70340422499999</v>
      </c>
      <c r="I23" s="366">
        <v>168.588453222</v>
      </c>
      <c r="J23" s="366">
        <v>364.45521412199997</v>
      </c>
      <c r="K23" s="367">
        <v>260.44764542600001</v>
      </c>
      <c r="M23" s="364" t="s">
        <v>596</v>
      </c>
      <c r="N23" s="365">
        <v>172.519153125</v>
      </c>
      <c r="O23" s="365">
        <v>105.94911064199999</v>
      </c>
      <c r="P23" s="365">
        <v>115.26203426799999</v>
      </c>
      <c r="Q23" s="365">
        <v>177.253879571</v>
      </c>
      <c r="R23" s="365">
        <v>140.59270108199999</v>
      </c>
      <c r="S23" s="365">
        <v>329.32212822499997</v>
      </c>
      <c r="T23" s="366">
        <v>145.76339074200001</v>
      </c>
      <c r="U23" s="366">
        <v>267.829539657</v>
      </c>
      <c r="V23" s="367">
        <v>203.01096957199999</v>
      </c>
      <c r="X23" s="364" t="s">
        <v>596</v>
      </c>
      <c r="Y23" s="365">
        <v>141.62736548699999</v>
      </c>
      <c r="Z23" s="365">
        <v>87.435494579999997</v>
      </c>
      <c r="AA23" s="365">
        <v>92.759378728000002</v>
      </c>
      <c r="AB23" s="365">
        <v>96.777407710000006</v>
      </c>
      <c r="AC23" s="365">
        <v>93.108340470000002</v>
      </c>
      <c r="AD23" s="365">
        <v>226.03397990299999</v>
      </c>
      <c r="AE23" s="366">
        <v>98.741299565999995</v>
      </c>
      <c r="AF23" s="366">
        <v>182.72360812100001</v>
      </c>
      <c r="AG23" s="367">
        <v>138.12800810100001</v>
      </c>
      <c r="AI23" s="364" t="s">
        <v>596</v>
      </c>
      <c r="AJ23" s="365">
        <v>148.20787056099999</v>
      </c>
      <c r="AK23" s="365">
        <v>92.026826364000001</v>
      </c>
      <c r="AL23" s="365">
        <v>95.995361211000002</v>
      </c>
      <c r="AM23" s="365">
        <v>102.73816881</v>
      </c>
      <c r="AN23" s="365">
        <v>96.094373208999997</v>
      </c>
      <c r="AO23" s="365">
        <v>244.35617775</v>
      </c>
      <c r="AP23" s="366">
        <v>103.81189143</v>
      </c>
      <c r="AQ23" s="366">
        <v>196.048914357</v>
      </c>
      <c r="AR23" s="367">
        <v>147.06996328700001</v>
      </c>
      <c r="AT23" s="364" t="s">
        <v>596</v>
      </c>
      <c r="AU23" s="384">
        <v>23.824753299000001</v>
      </c>
      <c r="AV23" s="384">
        <v>21.545092973999999</v>
      </c>
      <c r="AW23" s="384">
        <v>27.003936544999998</v>
      </c>
      <c r="AX23" s="384">
        <v>19.219747124000001</v>
      </c>
      <c r="AY23" s="384">
        <v>18.299157589</v>
      </c>
      <c r="AZ23" s="384">
        <v>19.415848030999999</v>
      </c>
      <c r="BA23" s="390">
        <v>21.747387222</v>
      </c>
      <c r="BB23" s="390">
        <v>19.228451014000001</v>
      </c>
      <c r="BC23" s="385">
        <v>20.101137055999999</v>
      </c>
      <c r="BE23" s="364" t="s">
        <v>596</v>
      </c>
      <c r="BF23" s="384">
        <v>8.3956365779999995</v>
      </c>
      <c r="BG23" s="384">
        <v>7.8668105710000003</v>
      </c>
      <c r="BH23" s="384">
        <v>12.349139358</v>
      </c>
      <c r="BI23" s="384">
        <v>11.618057587999999</v>
      </c>
      <c r="BJ23" s="384">
        <v>19.112747702</v>
      </c>
      <c r="BK23" s="384">
        <v>15.112214694</v>
      </c>
      <c r="BL23" s="390">
        <v>10.684362947</v>
      </c>
      <c r="BM23" s="390">
        <v>15.792226155</v>
      </c>
      <c r="BN23" s="385">
        <v>14.036523962</v>
      </c>
      <c r="BQ23" s="368" t="s">
        <v>38</v>
      </c>
      <c r="BR23" s="364" t="s">
        <v>596</v>
      </c>
      <c r="BS23" s="384">
        <v>21.727831765000001</v>
      </c>
      <c r="BT23" s="384">
        <v>29.503877857999999</v>
      </c>
      <c r="BU23" s="384">
        <v>22.597594681</v>
      </c>
      <c r="BV23" s="384">
        <v>14.145693745999999</v>
      </c>
      <c r="BW23" s="384">
        <v>13.688495270000001</v>
      </c>
      <c r="BX23" s="384">
        <v>18.224339480000001</v>
      </c>
      <c r="BY23" s="390">
        <v>19.378937493999999</v>
      </c>
      <c r="BZ23" s="390">
        <v>17.453335705000001</v>
      </c>
      <c r="CA23" s="385">
        <v>18.115213901000001</v>
      </c>
    </row>
    <row r="24" spans="2:79" s="323" customFormat="1" ht="15.75" customHeight="1" x14ac:dyDescent="0.25">
      <c r="B24" s="368" t="s">
        <v>597</v>
      </c>
      <c r="C24" s="369">
        <v>123.091741154</v>
      </c>
      <c r="D24" s="369">
        <v>107.798067464</v>
      </c>
      <c r="E24" s="369">
        <v>117.846139865</v>
      </c>
      <c r="F24" s="369">
        <v>148.65735892199999</v>
      </c>
      <c r="G24" s="369">
        <v>256.32088465999999</v>
      </c>
      <c r="H24" s="369" t="s">
        <v>84</v>
      </c>
      <c r="I24" s="370">
        <v>121.967281496</v>
      </c>
      <c r="J24" s="370">
        <v>256.32088465999999</v>
      </c>
      <c r="K24" s="355">
        <v>160.51154667599999</v>
      </c>
      <c r="M24" s="368" t="s">
        <v>597</v>
      </c>
      <c r="N24" s="369">
        <v>105.18845586800001</v>
      </c>
      <c r="O24" s="369">
        <v>89.949813484000003</v>
      </c>
      <c r="P24" s="369">
        <v>91.074747974000005</v>
      </c>
      <c r="Q24" s="369">
        <v>125.427524569</v>
      </c>
      <c r="R24" s="369">
        <v>216.80424338</v>
      </c>
      <c r="S24" s="369" t="s">
        <v>84</v>
      </c>
      <c r="T24" s="370">
        <v>101.920560643</v>
      </c>
      <c r="U24" s="370">
        <v>216.80424338</v>
      </c>
      <c r="V24" s="355">
        <v>134.879164119</v>
      </c>
      <c r="X24" s="368" t="s">
        <v>597</v>
      </c>
      <c r="Y24" s="369">
        <v>89.482388487999998</v>
      </c>
      <c r="Z24" s="369">
        <v>69.258604234000003</v>
      </c>
      <c r="AA24" s="369">
        <v>77.258329580999998</v>
      </c>
      <c r="AB24" s="369">
        <v>95.432206502</v>
      </c>
      <c r="AC24" s="369">
        <v>147.644306707</v>
      </c>
      <c r="AD24" s="369" t="s">
        <v>84</v>
      </c>
      <c r="AE24" s="370">
        <v>80.924505926999998</v>
      </c>
      <c r="AF24" s="370">
        <v>147.644306707</v>
      </c>
      <c r="AG24" s="355">
        <v>100.065531054</v>
      </c>
      <c r="AI24" s="368" t="s">
        <v>597</v>
      </c>
      <c r="AJ24" s="369">
        <v>94.707884136000004</v>
      </c>
      <c r="AK24" s="369">
        <v>72.165977776000005</v>
      </c>
      <c r="AL24" s="369">
        <v>78.031869723</v>
      </c>
      <c r="AM24" s="369">
        <v>95.528548997000001</v>
      </c>
      <c r="AN24" s="369">
        <v>161.47580001599999</v>
      </c>
      <c r="AO24" s="369" t="s">
        <v>84</v>
      </c>
      <c r="AP24" s="370">
        <v>83.491985825</v>
      </c>
      <c r="AQ24" s="370">
        <v>161.47580001599999</v>
      </c>
      <c r="AR24" s="355">
        <v>105.86450686800001</v>
      </c>
      <c r="AT24" s="368" t="s">
        <v>597</v>
      </c>
      <c r="AU24" s="386">
        <v>25.825461697000001</v>
      </c>
      <c r="AV24" s="386">
        <v>19.704962146</v>
      </c>
      <c r="AW24" s="386">
        <v>15.930458025</v>
      </c>
      <c r="AX24" s="386">
        <v>16.491973640000001</v>
      </c>
      <c r="AY24" s="386">
        <v>24.655718051000001</v>
      </c>
      <c r="AZ24" s="386" t="s">
        <v>84</v>
      </c>
      <c r="BA24" s="391">
        <v>19.460117698000001</v>
      </c>
      <c r="BB24" s="391">
        <v>24.655718051000001</v>
      </c>
      <c r="BC24" s="387">
        <v>21.436843537000001</v>
      </c>
      <c r="BE24" s="368" t="s">
        <v>597</v>
      </c>
      <c r="BF24" s="386">
        <v>8.1368495620000001</v>
      </c>
      <c r="BG24" s="386">
        <v>10.802453146</v>
      </c>
      <c r="BH24" s="386">
        <v>7.6653032650000004</v>
      </c>
      <c r="BI24" s="386">
        <v>18.546071379000001</v>
      </c>
      <c r="BJ24" s="386">
        <v>17.522116715999999</v>
      </c>
      <c r="BK24" s="386" t="s">
        <v>84</v>
      </c>
      <c r="BL24" s="391">
        <v>12.071628678</v>
      </c>
      <c r="BM24" s="391">
        <v>17.522116715999999</v>
      </c>
      <c r="BN24" s="387">
        <v>14.568657511</v>
      </c>
      <c r="BQ24" s="364" t="s">
        <v>39</v>
      </c>
      <c r="BR24" s="368" t="s">
        <v>597</v>
      </c>
      <c r="BS24" s="386">
        <v>13.692656357000001</v>
      </c>
      <c r="BT24" s="386">
        <v>25.737573159</v>
      </c>
      <c r="BU24" s="386">
        <v>30.585395272</v>
      </c>
      <c r="BV24" s="386">
        <v>19.862659480000001</v>
      </c>
      <c r="BW24" s="386">
        <v>10.676433858999999</v>
      </c>
      <c r="BX24" s="386" t="s">
        <v>84</v>
      </c>
      <c r="BY24" s="391">
        <v>21.717165016999999</v>
      </c>
      <c r="BZ24" s="391">
        <v>10.676433858999999</v>
      </c>
      <c r="CA24" s="387">
        <v>16.659081440000001</v>
      </c>
    </row>
    <row r="25" spans="2:79" s="351" customFormat="1" ht="15.75" customHeight="1" x14ac:dyDescent="0.25">
      <c r="B25" s="364" t="s">
        <v>41</v>
      </c>
      <c r="C25" s="365">
        <v>189.818109945</v>
      </c>
      <c r="D25" s="365">
        <v>134.09689416200001</v>
      </c>
      <c r="E25" s="365">
        <v>103.364330745</v>
      </c>
      <c r="F25" s="365">
        <v>154.19103448999999</v>
      </c>
      <c r="G25" s="365">
        <v>225.46671180000001</v>
      </c>
      <c r="H25" s="365">
        <v>395.03673767200002</v>
      </c>
      <c r="I25" s="366">
        <v>134.252992205</v>
      </c>
      <c r="J25" s="366">
        <v>277.06466375799999</v>
      </c>
      <c r="K25" s="367">
        <v>197.60951328199999</v>
      </c>
      <c r="M25" s="364" t="s">
        <v>41</v>
      </c>
      <c r="N25" s="365">
        <v>179.93462391</v>
      </c>
      <c r="O25" s="365">
        <v>116.404960796</v>
      </c>
      <c r="P25" s="365">
        <v>87.712051829999993</v>
      </c>
      <c r="Q25" s="365">
        <v>139.21625399999999</v>
      </c>
      <c r="R25" s="365">
        <v>184.53205800999999</v>
      </c>
      <c r="S25" s="365">
        <v>323.34299405000002</v>
      </c>
      <c r="T25" s="366">
        <v>118.343253764</v>
      </c>
      <c r="U25" s="366">
        <v>226.77041925399999</v>
      </c>
      <c r="V25" s="367">
        <v>166.44554065</v>
      </c>
      <c r="X25" s="364" t="s">
        <v>41</v>
      </c>
      <c r="Y25" s="365">
        <v>87.318611645000004</v>
      </c>
      <c r="Z25" s="365">
        <v>74.730390352000001</v>
      </c>
      <c r="AA25" s="365">
        <v>49.752852838999999</v>
      </c>
      <c r="AB25" s="365">
        <v>77.662421683000005</v>
      </c>
      <c r="AC25" s="365">
        <v>105.28250387600001</v>
      </c>
      <c r="AD25" s="365">
        <v>177.004345465</v>
      </c>
      <c r="AE25" s="366">
        <v>68.965500294999998</v>
      </c>
      <c r="AF25" s="366">
        <v>127.106526828</v>
      </c>
      <c r="AG25" s="367">
        <v>94.759002554999995</v>
      </c>
      <c r="AI25" s="364" t="s">
        <v>41</v>
      </c>
      <c r="AJ25" s="365">
        <v>88.675444806000002</v>
      </c>
      <c r="AK25" s="365">
        <v>76.655246109000004</v>
      </c>
      <c r="AL25" s="365">
        <v>51.201530214999998</v>
      </c>
      <c r="AM25" s="365">
        <v>80.959251917000003</v>
      </c>
      <c r="AN25" s="365">
        <v>130.16022720000001</v>
      </c>
      <c r="AO25" s="365">
        <v>180.52186837299999</v>
      </c>
      <c r="AP25" s="366">
        <v>71.330869084</v>
      </c>
      <c r="AQ25" s="366">
        <v>145.48461916400001</v>
      </c>
      <c r="AR25" s="367">
        <v>104.228205686</v>
      </c>
      <c r="AT25" s="364" t="s">
        <v>41</v>
      </c>
      <c r="AU25" s="384">
        <v>14.012217986</v>
      </c>
      <c r="AV25" s="384">
        <v>19.451032766000001</v>
      </c>
      <c r="AW25" s="384">
        <v>14.892100443</v>
      </c>
      <c r="AX25" s="384">
        <v>18.126987209999999</v>
      </c>
      <c r="AY25" s="384">
        <v>20.524623141999999</v>
      </c>
      <c r="AZ25" s="384">
        <v>27.681279884999999</v>
      </c>
      <c r="BA25" s="390">
        <v>17.669598171000001</v>
      </c>
      <c r="BB25" s="390">
        <v>22.744883209000001</v>
      </c>
      <c r="BC25" s="385">
        <v>20.502586759</v>
      </c>
      <c r="BE25" s="364" t="s">
        <v>41</v>
      </c>
      <c r="BF25" s="384">
        <v>48.457879867000003</v>
      </c>
      <c r="BG25" s="384">
        <v>28.943605677000001</v>
      </c>
      <c r="BH25" s="384">
        <v>32.325362320000004</v>
      </c>
      <c r="BI25" s="384">
        <v>36.435079825000003</v>
      </c>
      <c r="BJ25" s="384">
        <v>22.958669844999999</v>
      </c>
      <c r="BK25" s="384">
        <v>33.582946814000003</v>
      </c>
      <c r="BL25" s="390">
        <v>33.512567247</v>
      </c>
      <c r="BM25" s="390">
        <v>27.568013696000001</v>
      </c>
      <c r="BN25" s="385">
        <v>29.814965313999998</v>
      </c>
      <c r="BQ25" s="368" t="s">
        <v>40</v>
      </c>
      <c r="BR25" s="364" t="s">
        <v>41</v>
      </c>
      <c r="BS25" s="384">
        <v>19.462838882</v>
      </c>
      <c r="BT25" s="384">
        <v>29.283813064</v>
      </c>
      <c r="BU25" s="384">
        <v>19.019766161</v>
      </c>
      <c r="BV25" s="384">
        <v>18.282269588999998</v>
      </c>
      <c r="BW25" s="384">
        <v>12.692677618999999</v>
      </c>
      <c r="BX25" s="384">
        <v>32.532805533000001</v>
      </c>
      <c r="BY25" s="390">
        <v>21.603233375999999</v>
      </c>
      <c r="BZ25" s="390">
        <v>21.300319519999999</v>
      </c>
      <c r="CA25" s="385">
        <v>21.414816390999999</v>
      </c>
    </row>
    <row r="26" spans="2:79" s="323" customFormat="1" ht="15.75" customHeight="1" x14ac:dyDescent="0.25">
      <c r="B26" s="368" t="s">
        <v>598</v>
      </c>
      <c r="C26" s="369">
        <v>95.685702262999996</v>
      </c>
      <c r="D26" s="369">
        <v>138.95657491700001</v>
      </c>
      <c r="E26" s="369">
        <v>93.293595338000003</v>
      </c>
      <c r="F26" s="369">
        <v>140.14142353</v>
      </c>
      <c r="G26" s="369">
        <v>314.27224051399998</v>
      </c>
      <c r="H26" s="369">
        <v>262.02322189500001</v>
      </c>
      <c r="I26" s="370">
        <v>122.37245802</v>
      </c>
      <c r="J26" s="370">
        <v>299.49569349299998</v>
      </c>
      <c r="K26" s="355">
        <v>194.04047885599999</v>
      </c>
      <c r="M26" s="368" t="s">
        <v>598</v>
      </c>
      <c r="N26" s="369">
        <v>77.264607351999999</v>
      </c>
      <c r="O26" s="369">
        <v>109.526311952</v>
      </c>
      <c r="P26" s="369">
        <v>79.575970217000005</v>
      </c>
      <c r="Q26" s="369">
        <v>107.73716367</v>
      </c>
      <c r="R26" s="369">
        <v>260.86810337200001</v>
      </c>
      <c r="S26" s="369">
        <v>217.09818055599999</v>
      </c>
      <c r="T26" s="370">
        <v>97.426299443999994</v>
      </c>
      <c r="U26" s="370">
        <v>248.48952977100001</v>
      </c>
      <c r="V26" s="355">
        <v>158.54985960100001</v>
      </c>
      <c r="X26" s="368" t="s">
        <v>598</v>
      </c>
      <c r="Y26" s="369">
        <v>66.144112965999994</v>
      </c>
      <c r="Z26" s="369">
        <v>95.190362941000004</v>
      </c>
      <c r="AA26" s="369">
        <v>55.062767311999998</v>
      </c>
      <c r="AB26" s="369">
        <v>95.745400009999997</v>
      </c>
      <c r="AC26" s="369">
        <v>201.27386159400001</v>
      </c>
      <c r="AD26" s="369">
        <v>136.93568774400001</v>
      </c>
      <c r="AE26" s="370">
        <v>82.008358498999996</v>
      </c>
      <c r="AF26" s="370">
        <v>183.07838010500001</v>
      </c>
      <c r="AG26" s="355">
        <v>122.90354876000001</v>
      </c>
      <c r="AI26" s="368" t="s">
        <v>598</v>
      </c>
      <c r="AJ26" s="369">
        <v>67.537624797000007</v>
      </c>
      <c r="AK26" s="369">
        <v>96.576379646000007</v>
      </c>
      <c r="AL26" s="369">
        <v>55.120040228999997</v>
      </c>
      <c r="AM26" s="369">
        <v>96.948602567999998</v>
      </c>
      <c r="AN26" s="369">
        <v>203.275028389</v>
      </c>
      <c r="AO26" s="369">
        <v>139.84705379299999</v>
      </c>
      <c r="AP26" s="370">
        <v>83.074852892999999</v>
      </c>
      <c r="AQ26" s="370">
        <v>185.336960387</v>
      </c>
      <c r="AR26" s="355">
        <v>124.452387755</v>
      </c>
      <c r="AT26" s="368" t="s">
        <v>598</v>
      </c>
      <c r="AU26" s="386">
        <v>21.403796914000001</v>
      </c>
      <c r="AV26" s="386">
        <v>21.026613662999999</v>
      </c>
      <c r="AW26" s="386">
        <v>15.31267534</v>
      </c>
      <c r="AX26" s="386">
        <v>18.875720932</v>
      </c>
      <c r="AY26" s="386">
        <v>38.651037553999998</v>
      </c>
      <c r="AZ26" s="386">
        <v>23.185937788</v>
      </c>
      <c r="BA26" s="391">
        <v>19.478055587</v>
      </c>
      <c r="BB26" s="391">
        <v>33.835092379999999</v>
      </c>
      <c r="BC26" s="387">
        <v>26.169120661000001</v>
      </c>
      <c r="BE26" s="368" t="s">
        <v>598</v>
      </c>
      <c r="BF26" s="386">
        <v>6.8701882200000002</v>
      </c>
      <c r="BG26" s="386">
        <v>7.6302606879999999</v>
      </c>
      <c r="BH26" s="386">
        <v>19.479680439999999</v>
      </c>
      <c r="BI26" s="386">
        <v>6.6436904129999999</v>
      </c>
      <c r="BJ26" s="386">
        <v>8.7058943259999992</v>
      </c>
      <c r="BK26" s="386">
        <v>24.201382094</v>
      </c>
      <c r="BL26" s="391">
        <v>9.1810319039999992</v>
      </c>
      <c r="BM26" s="391">
        <v>12.539869308</v>
      </c>
      <c r="BN26" s="387">
        <v>11.278701578</v>
      </c>
      <c r="BQ26" s="364" t="s">
        <v>41</v>
      </c>
      <c r="BR26" s="368" t="s">
        <v>598</v>
      </c>
      <c r="BS26" s="386">
        <v>5.127843049</v>
      </c>
      <c r="BT26" s="386">
        <v>20.185369928</v>
      </c>
      <c r="BU26" s="386">
        <v>24.231038042000002</v>
      </c>
      <c r="BV26" s="386">
        <v>16.753351596000002</v>
      </c>
      <c r="BW26" s="386">
        <v>35.892485182000001</v>
      </c>
      <c r="BX26" s="386">
        <v>17.065965878</v>
      </c>
      <c r="BY26" s="391">
        <v>17.988353319000002</v>
      </c>
      <c r="BZ26" s="391">
        <v>31.23432888</v>
      </c>
      <c r="CA26" s="387">
        <v>26.260763648000001</v>
      </c>
    </row>
    <row r="27" spans="2:79" s="351" customFormat="1" ht="15.75" customHeight="1" x14ac:dyDescent="0.25">
      <c r="B27" s="364" t="s">
        <v>44</v>
      </c>
      <c r="C27" s="365">
        <v>122.36905699</v>
      </c>
      <c r="D27" s="365">
        <v>40.281699048</v>
      </c>
      <c r="E27" s="365" t="s">
        <v>84</v>
      </c>
      <c r="F27" s="365">
        <v>114.665072745</v>
      </c>
      <c r="G27" s="365" t="s">
        <v>84</v>
      </c>
      <c r="H27" s="365" t="s">
        <v>84</v>
      </c>
      <c r="I27" s="366">
        <v>108.22794484400001</v>
      </c>
      <c r="J27" s="366" t="s">
        <v>84</v>
      </c>
      <c r="K27" s="367">
        <v>108.22794484400001</v>
      </c>
      <c r="M27" s="364" t="s">
        <v>44</v>
      </c>
      <c r="N27" s="365">
        <v>102.175536447</v>
      </c>
      <c r="O27" s="365">
        <v>28.342771188</v>
      </c>
      <c r="P27" s="365" t="s">
        <v>84</v>
      </c>
      <c r="Q27" s="365">
        <v>105.51824908</v>
      </c>
      <c r="R27" s="365" t="s">
        <v>84</v>
      </c>
      <c r="S27" s="365" t="s">
        <v>84</v>
      </c>
      <c r="T27" s="366">
        <v>94.001382341999999</v>
      </c>
      <c r="U27" s="366" t="s">
        <v>84</v>
      </c>
      <c r="V27" s="367">
        <v>94.001382341999999</v>
      </c>
      <c r="X27" s="364" t="s">
        <v>44</v>
      </c>
      <c r="Y27" s="365">
        <v>95.420339893000005</v>
      </c>
      <c r="Z27" s="365">
        <v>25.975289445000001</v>
      </c>
      <c r="AA27" s="365" t="s">
        <v>84</v>
      </c>
      <c r="AB27" s="365">
        <v>90.824363470999998</v>
      </c>
      <c r="AC27" s="365" t="s">
        <v>84</v>
      </c>
      <c r="AD27" s="365" t="s">
        <v>84</v>
      </c>
      <c r="AE27" s="366">
        <v>84.307299370999999</v>
      </c>
      <c r="AF27" s="366" t="s">
        <v>84</v>
      </c>
      <c r="AG27" s="367">
        <v>84.307299370999999</v>
      </c>
      <c r="AI27" s="364" t="s">
        <v>44</v>
      </c>
      <c r="AJ27" s="365">
        <v>96.475567425999998</v>
      </c>
      <c r="AK27" s="365">
        <v>25.975289445000001</v>
      </c>
      <c r="AL27" s="365" t="s">
        <v>84</v>
      </c>
      <c r="AM27" s="365">
        <v>91.955512158999994</v>
      </c>
      <c r="AN27" s="365" t="s">
        <v>84</v>
      </c>
      <c r="AO27" s="365" t="s">
        <v>84</v>
      </c>
      <c r="AP27" s="366">
        <v>85.258154601000001</v>
      </c>
      <c r="AQ27" s="366" t="s">
        <v>84</v>
      </c>
      <c r="AR27" s="367">
        <v>85.258154601000001</v>
      </c>
      <c r="AT27" s="364" t="s">
        <v>44</v>
      </c>
      <c r="AU27" s="384">
        <v>19.946513959000001</v>
      </c>
      <c r="AV27" s="384">
        <v>3.755561197</v>
      </c>
      <c r="AW27" s="384" t="s">
        <v>84</v>
      </c>
      <c r="AX27" s="384">
        <v>18.574391141</v>
      </c>
      <c r="AY27" s="384" t="s">
        <v>84</v>
      </c>
      <c r="AZ27" s="384" t="s">
        <v>84</v>
      </c>
      <c r="BA27" s="390">
        <v>16.525947603999999</v>
      </c>
      <c r="BB27" s="390" t="s">
        <v>84</v>
      </c>
      <c r="BC27" s="385">
        <v>16.525947603999999</v>
      </c>
      <c r="BE27" s="364" t="s">
        <v>44</v>
      </c>
      <c r="BF27" s="384">
        <v>3.829806445</v>
      </c>
      <c r="BG27" s="384">
        <v>5.8773135190000003</v>
      </c>
      <c r="BH27" s="384" t="s">
        <v>84</v>
      </c>
      <c r="BI27" s="384">
        <v>11.65497704</v>
      </c>
      <c r="BJ27" s="384" t="s">
        <v>84</v>
      </c>
      <c r="BK27" s="384" t="s">
        <v>84</v>
      </c>
      <c r="BL27" s="390">
        <v>7.5976977449999996</v>
      </c>
      <c r="BM27" s="390" t="s">
        <v>84</v>
      </c>
      <c r="BN27" s="385">
        <v>7.5976977449999996</v>
      </c>
      <c r="BQ27" s="368" t="s">
        <v>42</v>
      </c>
      <c r="BR27" s="364" t="s">
        <v>44</v>
      </c>
      <c r="BS27" s="384">
        <v>8.2264558010000002</v>
      </c>
      <c r="BT27" s="384">
        <v>0</v>
      </c>
      <c r="BU27" s="384" t="s">
        <v>84</v>
      </c>
      <c r="BV27" s="384">
        <v>0.120030092</v>
      </c>
      <c r="BW27" s="384" t="s">
        <v>84</v>
      </c>
      <c r="BX27" s="384" t="s">
        <v>84</v>
      </c>
      <c r="BY27" s="390">
        <v>4.0260392290000002</v>
      </c>
      <c r="BZ27" s="390" t="s">
        <v>84</v>
      </c>
      <c r="CA27" s="385">
        <v>4.0260392290000002</v>
      </c>
    </row>
    <row r="28" spans="2:79" s="323" customFormat="1" ht="15.75" customHeight="1" x14ac:dyDescent="0.25">
      <c r="B28" s="368" t="s">
        <v>102</v>
      </c>
      <c r="C28" s="369">
        <v>174.53759467200001</v>
      </c>
      <c r="D28" s="369">
        <v>137.827261556</v>
      </c>
      <c r="E28" s="369">
        <v>103.967067769</v>
      </c>
      <c r="F28" s="369">
        <v>149.767808043</v>
      </c>
      <c r="G28" s="369">
        <v>234.06191109</v>
      </c>
      <c r="H28" s="369">
        <v>441.15780011499999</v>
      </c>
      <c r="I28" s="370">
        <v>137.04832521500001</v>
      </c>
      <c r="J28" s="370">
        <v>313.62855703999998</v>
      </c>
      <c r="K28" s="355">
        <v>202.91926218200001</v>
      </c>
      <c r="M28" s="368" t="s">
        <v>102</v>
      </c>
      <c r="N28" s="369">
        <v>143.137627141</v>
      </c>
      <c r="O28" s="369">
        <v>118.029349837</v>
      </c>
      <c r="P28" s="369">
        <v>80.940443148</v>
      </c>
      <c r="Q28" s="369">
        <v>126.53256859699999</v>
      </c>
      <c r="R28" s="369">
        <v>179.06632149500001</v>
      </c>
      <c r="S28" s="369">
        <v>350.56767808799998</v>
      </c>
      <c r="T28" s="370">
        <v>114.176903938</v>
      </c>
      <c r="U28" s="370">
        <v>244.957478409</v>
      </c>
      <c r="V28" s="355">
        <v>162.96288008299999</v>
      </c>
      <c r="X28" s="368" t="s">
        <v>102</v>
      </c>
      <c r="Y28" s="369">
        <v>120.041121601</v>
      </c>
      <c r="Z28" s="369">
        <v>88.203099936000001</v>
      </c>
      <c r="AA28" s="369">
        <v>60.556532275999999</v>
      </c>
      <c r="AB28" s="369">
        <v>99.734676131000001</v>
      </c>
      <c r="AC28" s="369">
        <v>110.655905089</v>
      </c>
      <c r="AD28" s="369">
        <v>270.47892606200003</v>
      </c>
      <c r="AE28" s="370">
        <v>88.270753548000002</v>
      </c>
      <c r="AF28" s="370">
        <v>172.06022259700001</v>
      </c>
      <c r="AG28" s="355">
        <v>119.527314813</v>
      </c>
      <c r="AI28" s="368" t="s">
        <v>102</v>
      </c>
      <c r="AJ28" s="369">
        <v>128.79719578999999</v>
      </c>
      <c r="AK28" s="369">
        <v>94.134234617000004</v>
      </c>
      <c r="AL28" s="369">
        <v>61.835555853999999</v>
      </c>
      <c r="AM28" s="369">
        <v>101.489860405</v>
      </c>
      <c r="AN28" s="369">
        <v>113.655725768</v>
      </c>
      <c r="AO28" s="369">
        <v>279.88301932299998</v>
      </c>
      <c r="AP28" s="370">
        <v>92.245339361000006</v>
      </c>
      <c r="AQ28" s="370">
        <v>177.52057733800001</v>
      </c>
      <c r="AR28" s="355">
        <v>124.056147217</v>
      </c>
      <c r="AT28" s="368" t="s">
        <v>102</v>
      </c>
      <c r="AU28" s="386">
        <v>30.653397369</v>
      </c>
      <c r="AV28" s="386">
        <v>24.022136319000001</v>
      </c>
      <c r="AW28" s="386">
        <v>14.135945541</v>
      </c>
      <c r="AX28" s="386">
        <v>22.515551597999998</v>
      </c>
      <c r="AY28" s="386">
        <v>19.593510805000001</v>
      </c>
      <c r="AZ28" s="386">
        <v>25.730530271999999</v>
      </c>
      <c r="BA28" s="391">
        <v>21.836969474</v>
      </c>
      <c r="BB28" s="391">
        <v>22.902355095000001</v>
      </c>
      <c r="BC28" s="387">
        <v>22.393029545000001</v>
      </c>
      <c r="BE28" s="368" t="s">
        <v>102</v>
      </c>
      <c r="BF28" s="386">
        <v>5.8008970499999997</v>
      </c>
      <c r="BG28" s="386">
        <v>12.408456415</v>
      </c>
      <c r="BH28" s="386">
        <v>13.281546755000001</v>
      </c>
      <c r="BI28" s="386">
        <v>10.739734785</v>
      </c>
      <c r="BJ28" s="386">
        <v>12.742987198</v>
      </c>
      <c r="BK28" s="386">
        <v>11.041664012</v>
      </c>
      <c r="BL28" s="391">
        <v>11.098383082</v>
      </c>
      <c r="BM28" s="391">
        <v>11.823544312999999</v>
      </c>
      <c r="BN28" s="387">
        <v>11.516481632</v>
      </c>
      <c r="BQ28" s="364" t="s">
        <v>43</v>
      </c>
      <c r="BR28" s="368" t="s">
        <v>102</v>
      </c>
      <c r="BS28" s="386">
        <v>16.456637951000001</v>
      </c>
      <c r="BT28" s="386">
        <v>21.296214250999999</v>
      </c>
      <c r="BU28" s="386">
        <v>22.037338491</v>
      </c>
      <c r="BV28" s="386">
        <v>18.464640321000001</v>
      </c>
      <c r="BW28" s="386">
        <v>19.233970710000001</v>
      </c>
      <c r="BX28" s="386">
        <v>22.90301663</v>
      </c>
      <c r="BY28" s="391">
        <v>19.873884983</v>
      </c>
      <c r="BZ28" s="391">
        <v>21.216826286</v>
      </c>
      <c r="CA28" s="387">
        <v>20.648170462</v>
      </c>
    </row>
    <row r="29" spans="2:79" s="351" customFormat="1" ht="15.75" customHeight="1" x14ac:dyDescent="0.25">
      <c r="B29" s="364" t="s">
        <v>599</v>
      </c>
      <c r="C29" s="365">
        <v>147.24534775999999</v>
      </c>
      <c r="D29" s="365">
        <v>99.001813513000002</v>
      </c>
      <c r="E29" s="365">
        <v>132.290271854</v>
      </c>
      <c r="F29" s="365">
        <v>131.598476834</v>
      </c>
      <c r="G29" s="365">
        <v>254.90889787099999</v>
      </c>
      <c r="H29" s="365">
        <v>374.53137085999998</v>
      </c>
      <c r="I29" s="366">
        <v>121.355599607</v>
      </c>
      <c r="J29" s="366">
        <v>295.53886599700002</v>
      </c>
      <c r="K29" s="367">
        <v>221.755790787</v>
      </c>
      <c r="M29" s="364" t="s">
        <v>599</v>
      </c>
      <c r="N29" s="365">
        <v>120.35747911599999</v>
      </c>
      <c r="O29" s="365">
        <v>83.797648112000005</v>
      </c>
      <c r="P29" s="365">
        <v>112.50504857599999</v>
      </c>
      <c r="Q29" s="365">
        <v>104.340868739</v>
      </c>
      <c r="R29" s="365">
        <v>197.39818714699999</v>
      </c>
      <c r="S29" s="365">
        <v>306.90097199000002</v>
      </c>
      <c r="T29" s="366">
        <v>100.125116011</v>
      </c>
      <c r="U29" s="366">
        <v>234.59098668300001</v>
      </c>
      <c r="V29" s="367">
        <v>177.631982212</v>
      </c>
      <c r="X29" s="364" t="s">
        <v>599</v>
      </c>
      <c r="Y29" s="365">
        <v>75.281521488999999</v>
      </c>
      <c r="Z29" s="365">
        <v>70.416447363000003</v>
      </c>
      <c r="AA29" s="365">
        <v>92.171812075000005</v>
      </c>
      <c r="AB29" s="365">
        <v>80.048255452999996</v>
      </c>
      <c r="AC29" s="365">
        <v>114.770842731</v>
      </c>
      <c r="AD29" s="365">
        <v>214.83817207499999</v>
      </c>
      <c r="AE29" s="366">
        <v>80.233373319999998</v>
      </c>
      <c r="AF29" s="366">
        <v>148.75887441200001</v>
      </c>
      <c r="AG29" s="367">
        <v>119.73184842000001</v>
      </c>
      <c r="AI29" s="364" t="s">
        <v>599</v>
      </c>
      <c r="AJ29" s="365">
        <v>85.830494552000005</v>
      </c>
      <c r="AK29" s="365">
        <v>72.092440048</v>
      </c>
      <c r="AL29" s="365">
        <v>96.061865464999997</v>
      </c>
      <c r="AM29" s="365">
        <v>81.128895851999999</v>
      </c>
      <c r="AN29" s="365">
        <v>132.99124520999999</v>
      </c>
      <c r="AO29" s="365">
        <v>217.16696686700001</v>
      </c>
      <c r="AP29" s="366">
        <v>82.415222525999994</v>
      </c>
      <c r="AQ29" s="366">
        <v>161.58166641099999</v>
      </c>
      <c r="AR29" s="367">
        <v>128.04719548099999</v>
      </c>
      <c r="AT29" s="364" t="s">
        <v>599</v>
      </c>
      <c r="AU29" s="384">
        <v>32.408345818000001</v>
      </c>
      <c r="AV29" s="384">
        <v>19.513874253000001</v>
      </c>
      <c r="AW29" s="384">
        <v>21.411769552999999</v>
      </c>
      <c r="AX29" s="384">
        <v>19.171182609999999</v>
      </c>
      <c r="AY29" s="384">
        <v>21.217840271</v>
      </c>
      <c r="AZ29" s="384">
        <v>30.651795184000001</v>
      </c>
      <c r="BA29" s="390">
        <v>20.065517620000001</v>
      </c>
      <c r="BB29" s="390">
        <v>24.686231383999999</v>
      </c>
      <c r="BC29" s="385">
        <v>23.227899650000001</v>
      </c>
      <c r="BE29" s="364" t="s">
        <v>599</v>
      </c>
      <c r="BF29" s="384">
        <v>23.419610294999998</v>
      </c>
      <c r="BG29" s="384">
        <v>8.4507604230000002</v>
      </c>
      <c r="BH29" s="384">
        <v>11.516202174</v>
      </c>
      <c r="BI29" s="384">
        <v>14.848334014000001</v>
      </c>
      <c r="BJ29" s="384">
        <v>21.514220365</v>
      </c>
      <c r="BK29" s="384">
        <v>19.031791233</v>
      </c>
      <c r="BL29" s="390">
        <v>12.263162222</v>
      </c>
      <c r="BM29" s="390">
        <v>20.445696658999999</v>
      </c>
      <c r="BN29" s="385">
        <v>18.548890223000001</v>
      </c>
      <c r="BQ29" s="368" t="s">
        <v>44</v>
      </c>
      <c r="BR29" s="364" t="s">
        <v>599</v>
      </c>
      <c r="BS29" s="384">
        <v>8.2286608050000005</v>
      </c>
      <c r="BT29" s="384">
        <v>11.943687421</v>
      </c>
      <c r="BU29" s="384">
        <v>18.230701523</v>
      </c>
      <c r="BV29" s="384">
        <v>17.522589094000001</v>
      </c>
      <c r="BW29" s="384">
        <v>26.610704986999998</v>
      </c>
      <c r="BX29" s="384">
        <v>30.4509437</v>
      </c>
      <c r="BY29" s="390">
        <v>16.108496281000001</v>
      </c>
      <c r="BZ29" s="390">
        <v>28.263677090000002</v>
      </c>
      <c r="CA29" s="385">
        <v>25.445965126000001</v>
      </c>
    </row>
    <row r="30" spans="2:79" s="323" customFormat="1" ht="15.75" customHeight="1" x14ac:dyDescent="0.25">
      <c r="B30" s="368" t="s">
        <v>103</v>
      </c>
      <c r="C30" s="369">
        <v>196.37302669100001</v>
      </c>
      <c r="D30" s="369">
        <v>114.084199501</v>
      </c>
      <c r="E30" s="369">
        <v>100.480705062</v>
      </c>
      <c r="F30" s="369">
        <v>117.71943681</v>
      </c>
      <c r="G30" s="369">
        <v>311.07874319899997</v>
      </c>
      <c r="H30" s="369">
        <v>264.06707995699998</v>
      </c>
      <c r="I30" s="370">
        <v>115.89875015600001</v>
      </c>
      <c r="J30" s="370">
        <v>294.81346481399999</v>
      </c>
      <c r="K30" s="355">
        <v>191.86762152899999</v>
      </c>
      <c r="M30" s="368" t="s">
        <v>103</v>
      </c>
      <c r="N30" s="369">
        <v>163.738060201</v>
      </c>
      <c r="O30" s="369">
        <v>95.246446761000001</v>
      </c>
      <c r="P30" s="369">
        <v>83.263826950999999</v>
      </c>
      <c r="Q30" s="369">
        <v>96.050748682000005</v>
      </c>
      <c r="R30" s="369">
        <v>264.75414365400002</v>
      </c>
      <c r="S30" s="369">
        <v>229.60983728599999</v>
      </c>
      <c r="T30" s="370">
        <v>95.844377596000001</v>
      </c>
      <c r="U30" s="370">
        <v>252.59477963</v>
      </c>
      <c r="V30" s="355">
        <v>162.40207326999999</v>
      </c>
      <c r="X30" s="368" t="s">
        <v>103</v>
      </c>
      <c r="Y30" s="369">
        <v>148.33264796099999</v>
      </c>
      <c r="Z30" s="369">
        <v>83.859825498000006</v>
      </c>
      <c r="AA30" s="369">
        <v>66.615047063000006</v>
      </c>
      <c r="AB30" s="369">
        <v>77.498813444000007</v>
      </c>
      <c r="AC30" s="369">
        <v>182.033929255</v>
      </c>
      <c r="AD30" s="369">
        <v>175.75161400100001</v>
      </c>
      <c r="AE30" s="370">
        <v>80.362085301999997</v>
      </c>
      <c r="AF30" s="370">
        <v>179.86034935000001</v>
      </c>
      <c r="AG30" s="355">
        <v>122.609984463</v>
      </c>
      <c r="AI30" s="368" t="s">
        <v>103</v>
      </c>
      <c r="AJ30" s="369">
        <v>153.04861210300001</v>
      </c>
      <c r="AK30" s="369">
        <v>86.211164147000005</v>
      </c>
      <c r="AL30" s="369">
        <v>67.111850548999996</v>
      </c>
      <c r="AM30" s="369">
        <v>79.344354413999994</v>
      </c>
      <c r="AN30" s="369">
        <v>190.207234051</v>
      </c>
      <c r="AO30" s="369">
        <v>175.76572060800001</v>
      </c>
      <c r="AP30" s="370">
        <v>82.136246378999999</v>
      </c>
      <c r="AQ30" s="370">
        <v>185.21070297200001</v>
      </c>
      <c r="AR30" s="355">
        <v>125.902630546</v>
      </c>
      <c r="AT30" s="368" t="s">
        <v>103</v>
      </c>
      <c r="AU30" s="386">
        <v>25.947197361000001</v>
      </c>
      <c r="AV30" s="386">
        <v>19.611606250000001</v>
      </c>
      <c r="AW30" s="386">
        <v>15.700830635999999</v>
      </c>
      <c r="AX30" s="386">
        <v>14.651578897</v>
      </c>
      <c r="AY30" s="386">
        <v>28.525159454000001</v>
      </c>
      <c r="AZ30" s="386">
        <v>33.924603644000001</v>
      </c>
      <c r="BA30" s="391">
        <v>17.203604789</v>
      </c>
      <c r="BB30" s="391">
        <v>30.098042795000001</v>
      </c>
      <c r="BC30" s="387">
        <v>23.489335757999999</v>
      </c>
      <c r="BE30" s="368" t="s">
        <v>103</v>
      </c>
      <c r="BF30" s="386">
        <v>2.424458226</v>
      </c>
      <c r="BG30" s="386">
        <v>5.8519825540000001</v>
      </c>
      <c r="BH30" s="386">
        <v>10.369962535999999</v>
      </c>
      <c r="BI30" s="386">
        <v>12.814224394</v>
      </c>
      <c r="BJ30" s="386">
        <v>19.509054633000002</v>
      </c>
      <c r="BK30" s="386">
        <v>15.285884469000001</v>
      </c>
      <c r="BL30" s="391">
        <v>8.9639693900000008</v>
      </c>
      <c r="BM30" s="391">
        <v>18.200290414000001</v>
      </c>
      <c r="BN30" s="387">
        <v>14.990040557</v>
      </c>
      <c r="BQ30" s="364" t="s">
        <v>45</v>
      </c>
      <c r="BR30" s="368" t="s">
        <v>103</v>
      </c>
      <c r="BS30" s="386">
        <v>24.513295854999999</v>
      </c>
      <c r="BT30" s="386">
        <v>11.976854072</v>
      </c>
      <c r="BU30" s="386">
        <v>18.919841431999998</v>
      </c>
      <c r="BV30" s="386">
        <v>17.207074408</v>
      </c>
      <c r="BW30" s="386">
        <v>31.119222365999999</v>
      </c>
      <c r="BX30" s="386">
        <v>16.271183961999999</v>
      </c>
      <c r="BY30" s="391">
        <v>16.672470828000002</v>
      </c>
      <c r="BZ30" s="391">
        <v>26.517801954999999</v>
      </c>
      <c r="CA30" s="387">
        <v>23.095879660000001</v>
      </c>
    </row>
    <row r="31" spans="2:79" s="351" customFormat="1" ht="15.75" customHeight="1" x14ac:dyDescent="0.25">
      <c r="B31" s="364" t="s">
        <v>600</v>
      </c>
      <c r="C31" s="365">
        <v>154.08443505299999</v>
      </c>
      <c r="D31" s="365">
        <v>121.641861635</v>
      </c>
      <c r="E31" s="365">
        <v>135.71666782</v>
      </c>
      <c r="F31" s="365">
        <v>164.20216574099999</v>
      </c>
      <c r="G31" s="365">
        <v>253.693962204</v>
      </c>
      <c r="H31" s="365">
        <v>516.41439408700001</v>
      </c>
      <c r="I31" s="366">
        <v>142.82833802900001</v>
      </c>
      <c r="J31" s="366">
        <v>374.57770502300002</v>
      </c>
      <c r="K31" s="367">
        <v>236.86597530500001</v>
      </c>
      <c r="M31" s="364" t="s">
        <v>600</v>
      </c>
      <c r="N31" s="365">
        <v>126.37402349200001</v>
      </c>
      <c r="O31" s="365">
        <v>100.93893973</v>
      </c>
      <c r="P31" s="365">
        <v>106.562288279</v>
      </c>
      <c r="Q31" s="365">
        <v>133.42826846</v>
      </c>
      <c r="R31" s="365">
        <v>209.278307523</v>
      </c>
      <c r="S31" s="365">
        <v>470.40484586299999</v>
      </c>
      <c r="T31" s="366">
        <v>116.104788748</v>
      </c>
      <c r="U31" s="366">
        <v>329.42866308399999</v>
      </c>
      <c r="V31" s="367">
        <v>202.665858482</v>
      </c>
      <c r="X31" s="364" t="s">
        <v>600</v>
      </c>
      <c r="Y31" s="365">
        <v>107.015912591</v>
      </c>
      <c r="Z31" s="365">
        <v>86.171167640999997</v>
      </c>
      <c r="AA31" s="365">
        <v>88.211476658999999</v>
      </c>
      <c r="AB31" s="365">
        <v>97.249615058000003</v>
      </c>
      <c r="AC31" s="365">
        <v>151.10955668400001</v>
      </c>
      <c r="AD31" s="365">
        <v>314.81257728200001</v>
      </c>
      <c r="AE31" s="366">
        <v>93.090255816999999</v>
      </c>
      <c r="AF31" s="366">
        <v>226.433100037</v>
      </c>
      <c r="AG31" s="367">
        <v>147.19718254099999</v>
      </c>
      <c r="AI31" s="364" t="s">
        <v>600</v>
      </c>
      <c r="AJ31" s="365">
        <v>113.150610277</v>
      </c>
      <c r="AK31" s="365">
        <v>90.428721077000006</v>
      </c>
      <c r="AL31" s="365">
        <v>92.032149469000004</v>
      </c>
      <c r="AM31" s="365">
        <v>101.89481885399999</v>
      </c>
      <c r="AN31" s="365">
        <v>155.16756484800001</v>
      </c>
      <c r="AO31" s="365">
        <v>325.83099421999998</v>
      </c>
      <c r="AP31" s="366">
        <v>97.642857477000007</v>
      </c>
      <c r="AQ31" s="366">
        <v>233.69375314999999</v>
      </c>
      <c r="AR31" s="367">
        <v>152.84863837899999</v>
      </c>
      <c r="AT31" s="364" t="s">
        <v>600</v>
      </c>
      <c r="AU31" s="384">
        <v>25.307852992000001</v>
      </c>
      <c r="AV31" s="384">
        <v>19.405456417</v>
      </c>
      <c r="AW31" s="384">
        <v>22.552027142</v>
      </c>
      <c r="AX31" s="384">
        <v>19.341200874999998</v>
      </c>
      <c r="AY31" s="384">
        <v>25.509022822999999</v>
      </c>
      <c r="AZ31" s="384">
        <v>39.999056646</v>
      </c>
      <c r="BA31" s="390">
        <v>20.763684808000001</v>
      </c>
      <c r="BB31" s="390">
        <v>33.232248284000001</v>
      </c>
      <c r="BC31" s="385">
        <v>27.063150797999999</v>
      </c>
      <c r="BE31" s="364" t="s">
        <v>600</v>
      </c>
      <c r="BF31" s="384">
        <v>4.3571461280000001</v>
      </c>
      <c r="BG31" s="384">
        <v>6.7379826009999997</v>
      </c>
      <c r="BH31" s="384">
        <v>9.8624209359999995</v>
      </c>
      <c r="BI31" s="384">
        <v>16.215759957</v>
      </c>
      <c r="BJ31" s="384">
        <v>16.292003770000001</v>
      </c>
      <c r="BK31" s="384">
        <v>18.808706199</v>
      </c>
      <c r="BL31" s="390">
        <v>10.487695814</v>
      </c>
      <c r="BM31" s="390">
        <v>17.888479539999999</v>
      </c>
      <c r="BN31" s="385">
        <v>15.23667328</v>
      </c>
      <c r="BQ31" s="368" t="s">
        <v>74</v>
      </c>
      <c r="BR31" s="364" t="s">
        <v>600</v>
      </c>
      <c r="BS31" s="384">
        <v>14.532216100999999</v>
      </c>
      <c r="BT31" s="384">
        <v>22.771691813</v>
      </c>
      <c r="BU31" s="384">
        <v>21.037572221000001</v>
      </c>
      <c r="BV31" s="384">
        <v>26.408369309000001</v>
      </c>
      <c r="BW31" s="384">
        <v>25.110240052000002</v>
      </c>
      <c r="BX31" s="384">
        <v>17.028166986999999</v>
      </c>
      <c r="BY31" s="390">
        <v>22.493098042</v>
      </c>
      <c r="BZ31" s="390">
        <v>19.983359069999999</v>
      </c>
      <c r="CA31" s="385">
        <v>20.882634304</v>
      </c>
    </row>
    <row r="32" spans="2:79" s="323" customFormat="1" ht="15.75" customHeight="1" x14ac:dyDescent="0.25">
      <c r="B32" s="368" t="s">
        <v>104</v>
      </c>
      <c r="C32" s="369">
        <v>215.304354206</v>
      </c>
      <c r="D32" s="369">
        <v>132.71925353699999</v>
      </c>
      <c r="E32" s="369">
        <v>161.82332636800001</v>
      </c>
      <c r="F32" s="369">
        <v>185.45066303999999</v>
      </c>
      <c r="G32" s="369">
        <v>215.10712803600001</v>
      </c>
      <c r="H32" s="369">
        <v>579.49470768900005</v>
      </c>
      <c r="I32" s="370">
        <v>168.12622952800001</v>
      </c>
      <c r="J32" s="370">
        <v>388.844541209</v>
      </c>
      <c r="K32" s="355">
        <v>268.48903190200002</v>
      </c>
      <c r="M32" s="368" t="s">
        <v>104</v>
      </c>
      <c r="N32" s="369">
        <v>180.47675310299999</v>
      </c>
      <c r="O32" s="369">
        <v>109.90946010499999</v>
      </c>
      <c r="P32" s="369">
        <v>135.85067204800001</v>
      </c>
      <c r="Q32" s="369">
        <v>143.26544553599999</v>
      </c>
      <c r="R32" s="369">
        <v>176.00907722100001</v>
      </c>
      <c r="S32" s="369">
        <v>461.51295967900001</v>
      </c>
      <c r="T32" s="370">
        <v>137.664115348</v>
      </c>
      <c r="U32" s="370">
        <v>312.13530313799998</v>
      </c>
      <c r="V32" s="355">
        <v>216.99789244499999</v>
      </c>
      <c r="X32" s="368" t="s">
        <v>104</v>
      </c>
      <c r="Y32" s="369">
        <v>152.83770796900001</v>
      </c>
      <c r="Z32" s="369">
        <v>89.959783639999998</v>
      </c>
      <c r="AA32" s="369">
        <v>111.167842546</v>
      </c>
      <c r="AB32" s="369">
        <v>97.318799021999993</v>
      </c>
      <c r="AC32" s="369">
        <v>116.501554435</v>
      </c>
      <c r="AD32" s="369">
        <v>342.58685170400003</v>
      </c>
      <c r="AE32" s="370">
        <v>108.858834073</v>
      </c>
      <c r="AF32" s="370">
        <v>224.29742042300001</v>
      </c>
      <c r="AG32" s="355">
        <v>161.34990262100001</v>
      </c>
      <c r="AI32" s="368" t="s">
        <v>104</v>
      </c>
      <c r="AJ32" s="369">
        <v>167.469731086</v>
      </c>
      <c r="AK32" s="369">
        <v>96.288288704999999</v>
      </c>
      <c r="AL32" s="369">
        <v>122.56571397499999</v>
      </c>
      <c r="AM32" s="369">
        <v>102.548472312</v>
      </c>
      <c r="AN32" s="369">
        <v>125.642086405</v>
      </c>
      <c r="AO32" s="369">
        <v>353.03783938100003</v>
      </c>
      <c r="AP32" s="370">
        <v>117.79469846400001</v>
      </c>
      <c r="AQ32" s="370">
        <v>234.062768379</v>
      </c>
      <c r="AR32" s="355">
        <v>170.66294140400001</v>
      </c>
      <c r="AT32" s="368" t="s">
        <v>104</v>
      </c>
      <c r="AU32" s="386">
        <v>31.334426936</v>
      </c>
      <c r="AV32" s="386">
        <v>18.630494167999998</v>
      </c>
      <c r="AW32" s="386">
        <v>23.274130761999999</v>
      </c>
      <c r="AX32" s="386">
        <v>16.659723478</v>
      </c>
      <c r="AY32" s="386">
        <v>25.317936335999999</v>
      </c>
      <c r="AZ32" s="386">
        <v>36.726704374999997</v>
      </c>
      <c r="BA32" s="391">
        <v>21.567750109999999</v>
      </c>
      <c r="BB32" s="391">
        <v>32.600833969999996</v>
      </c>
      <c r="BC32" s="387">
        <v>27.337458615999999</v>
      </c>
      <c r="BE32" s="368" t="s">
        <v>104</v>
      </c>
      <c r="BF32" s="386">
        <v>6.0351766009999999</v>
      </c>
      <c r="BG32" s="386">
        <v>7.7199688200000001</v>
      </c>
      <c r="BH32" s="386">
        <v>7.7780796460000001</v>
      </c>
      <c r="BI32" s="386">
        <v>17.143554936000001</v>
      </c>
      <c r="BJ32" s="386">
        <v>18.923602802000001</v>
      </c>
      <c r="BK32" s="386">
        <v>16.724741813000001</v>
      </c>
      <c r="BL32" s="391">
        <v>9.814825871</v>
      </c>
      <c r="BM32" s="391">
        <v>17.361171153000001</v>
      </c>
      <c r="BN32" s="387">
        <v>14.784415685000001</v>
      </c>
      <c r="BQ32" s="364" t="s">
        <v>46</v>
      </c>
      <c r="BR32" s="368" t="s">
        <v>104</v>
      </c>
      <c r="BS32" s="386">
        <v>28.070993252000001</v>
      </c>
      <c r="BT32" s="386">
        <v>18.765731501000001</v>
      </c>
      <c r="BU32" s="386">
        <v>22.569836621</v>
      </c>
      <c r="BV32" s="386">
        <v>23.887033341999999</v>
      </c>
      <c r="BW32" s="386">
        <v>24.37195917</v>
      </c>
      <c r="BX32" s="386">
        <v>37.464778260999999</v>
      </c>
      <c r="BY32" s="391">
        <v>23.264828817000001</v>
      </c>
      <c r="BZ32" s="391">
        <v>33.675246198000004</v>
      </c>
      <c r="CA32" s="387">
        <v>30.120532105999999</v>
      </c>
    </row>
    <row r="33" spans="2:79" s="351" customFormat="1" ht="15.75" customHeight="1" x14ac:dyDescent="0.25">
      <c r="B33" s="364" t="s">
        <v>53</v>
      </c>
      <c r="C33" s="365">
        <v>199.56299783599999</v>
      </c>
      <c r="D33" s="365">
        <v>121.897264511</v>
      </c>
      <c r="E33" s="365">
        <v>113.017156288</v>
      </c>
      <c r="F33" s="365">
        <v>149.22563685</v>
      </c>
      <c r="G33" s="365">
        <v>242.18699906000001</v>
      </c>
      <c r="H33" s="365">
        <v>372.91341145600001</v>
      </c>
      <c r="I33" s="366">
        <v>128.120439809</v>
      </c>
      <c r="J33" s="366">
        <v>310.77966758299999</v>
      </c>
      <c r="K33" s="367">
        <v>216.86690898000001</v>
      </c>
      <c r="M33" s="364" t="s">
        <v>53</v>
      </c>
      <c r="N33" s="365">
        <v>166.82709509099999</v>
      </c>
      <c r="O33" s="365">
        <v>102.042711102</v>
      </c>
      <c r="P33" s="365">
        <v>101.481610479</v>
      </c>
      <c r="Q33" s="365">
        <v>130.562947614</v>
      </c>
      <c r="R33" s="365">
        <v>214.11039767</v>
      </c>
      <c r="S33" s="365">
        <v>295.76374981100003</v>
      </c>
      <c r="T33" s="366">
        <v>111.329046179</v>
      </c>
      <c r="U33" s="366">
        <v>256.954236299</v>
      </c>
      <c r="V33" s="367">
        <v>182.08222740599999</v>
      </c>
      <c r="X33" s="364" t="s">
        <v>53</v>
      </c>
      <c r="Y33" s="365">
        <v>136.61917851199999</v>
      </c>
      <c r="Z33" s="365">
        <v>79.116907925000007</v>
      </c>
      <c r="AA33" s="365">
        <v>80.212707581000004</v>
      </c>
      <c r="AB33" s="365">
        <v>96.243633410000001</v>
      </c>
      <c r="AC33" s="365">
        <v>151.248391962</v>
      </c>
      <c r="AD33" s="365">
        <v>190.22924505200001</v>
      </c>
      <c r="AE33" s="366">
        <v>85.404935222999995</v>
      </c>
      <c r="AF33" s="366">
        <v>171.701800617</v>
      </c>
      <c r="AG33" s="367">
        <v>127.33296808199999</v>
      </c>
      <c r="AI33" s="364" t="s">
        <v>53</v>
      </c>
      <c r="AJ33" s="365">
        <v>136.61917851199999</v>
      </c>
      <c r="AK33" s="365">
        <v>82.251613585000001</v>
      </c>
      <c r="AL33" s="365">
        <v>80.622267027000007</v>
      </c>
      <c r="AM33" s="365">
        <v>97.596335006999993</v>
      </c>
      <c r="AN33" s="365">
        <v>155.289936966</v>
      </c>
      <c r="AO33" s="365">
        <v>196.62746193800001</v>
      </c>
      <c r="AP33" s="366">
        <v>87.024041529000002</v>
      </c>
      <c r="AQ33" s="366">
        <v>176.97990073099999</v>
      </c>
      <c r="AR33" s="367">
        <v>130.72982624400001</v>
      </c>
      <c r="AT33" s="364" t="s">
        <v>53</v>
      </c>
      <c r="AU33" s="384">
        <v>17.368647943999999</v>
      </c>
      <c r="AV33" s="384">
        <v>19.111285021</v>
      </c>
      <c r="AW33" s="384">
        <v>20.591895384000001</v>
      </c>
      <c r="AX33" s="384">
        <v>20.097593707000001</v>
      </c>
      <c r="AY33" s="384">
        <v>26.988119439999998</v>
      </c>
      <c r="AZ33" s="384">
        <v>29.041474533999999</v>
      </c>
      <c r="BA33" s="390">
        <v>19.861646790000002</v>
      </c>
      <c r="BB33" s="390">
        <v>28.148318294999999</v>
      </c>
      <c r="BC33" s="385">
        <v>24.631121983</v>
      </c>
      <c r="BE33" s="364" t="s">
        <v>53</v>
      </c>
      <c r="BF33" s="384">
        <v>14.184442688000001</v>
      </c>
      <c r="BG33" s="384">
        <v>12.073362479</v>
      </c>
      <c r="BH33" s="384">
        <v>16.606441400000001</v>
      </c>
      <c r="BI33" s="384">
        <v>20.355675017999999</v>
      </c>
      <c r="BJ33" s="384">
        <v>20.360983311999998</v>
      </c>
      <c r="BK33" s="384">
        <v>17.084118661000002</v>
      </c>
      <c r="BL33" s="390">
        <v>16.429517205</v>
      </c>
      <c r="BM33" s="390">
        <v>18.297845377000002</v>
      </c>
      <c r="BN33" s="385">
        <v>17.730351377000002</v>
      </c>
      <c r="BQ33" s="368" t="s">
        <v>47</v>
      </c>
      <c r="BR33" s="364" t="s">
        <v>53</v>
      </c>
      <c r="BS33" s="384">
        <v>57.489590640000003</v>
      </c>
      <c r="BT33" s="384">
        <v>18.283234883999999</v>
      </c>
      <c r="BU33" s="384">
        <v>14.388359184</v>
      </c>
      <c r="BV33" s="384">
        <v>10.83564792</v>
      </c>
      <c r="BW33" s="384">
        <v>15.483763338999999</v>
      </c>
      <c r="BX33" s="384">
        <v>26.299030661</v>
      </c>
      <c r="BY33" s="390">
        <v>15.179459173</v>
      </c>
      <c r="BZ33" s="390">
        <v>22.293134692999999</v>
      </c>
      <c r="CA33" s="385">
        <v>20.132396426</v>
      </c>
    </row>
    <row r="34" spans="2:79" s="323" customFormat="1" ht="15.75" customHeight="1" x14ac:dyDescent="0.25">
      <c r="B34" s="368" t="s">
        <v>75</v>
      </c>
      <c r="C34" s="369">
        <v>179.650151268</v>
      </c>
      <c r="D34" s="369">
        <v>111.368071308</v>
      </c>
      <c r="E34" s="369">
        <v>118.952111913</v>
      </c>
      <c r="F34" s="369">
        <v>125.568525579</v>
      </c>
      <c r="G34" s="369">
        <v>163.14736045199999</v>
      </c>
      <c r="H34" s="369">
        <v>347.26349748199999</v>
      </c>
      <c r="I34" s="370">
        <v>125.863580349</v>
      </c>
      <c r="J34" s="370">
        <v>301.29775883299999</v>
      </c>
      <c r="K34" s="355">
        <v>257.12999994099999</v>
      </c>
      <c r="M34" s="368" t="s">
        <v>75</v>
      </c>
      <c r="N34" s="369">
        <v>147.08032598299999</v>
      </c>
      <c r="O34" s="369">
        <v>97.616273680000006</v>
      </c>
      <c r="P34" s="369">
        <v>98.915950151999994</v>
      </c>
      <c r="Q34" s="369">
        <v>104.55016381900001</v>
      </c>
      <c r="R34" s="369">
        <v>128.23448647699999</v>
      </c>
      <c r="S34" s="369">
        <v>265.82773856400001</v>
      </c>
      <c r="T34" s="370">
        <v>105.68444172300001</v>
      </c>
      <c r="U34" s="370">
        <v>231.47672747300001</v>
      </c>
      <c r="V34" s="355">
        <v>199.806938863</v>
      </c>
      <c r="X34" s="368" t="s">
        <v>75</v>
      </c>
      <c r="Y34" s="369">
        <v>101.570032082</v>
      </c>
      <c r="Z34" s="369">
        <v>66.309694499000003</v>
      </c>
      <c r="AA34" s="369">
        <v>84.161705804999997</v>
      </c>
      <c r="AB34" s="369">
        <v>73.501347668999998</v>
      </c>
      <c r="AC34" s="369">
        <v>57.262192863000003</v>
      </c>
      <c r="AD34" s="369">
        <v>202.358422875</v>
      </c>
      <c r="AE34" s="370">
        <v>76.402355181999994</v>
      </c>
      <c r="AF34" s="370">
        <v>166.13424668299999</v>
      </c>
      <c r="AG34" s="355">
        <v>143.54311544999999</v>
      </c>
      <c r="AI34" s="368" t="s">
        <v>75</v>
      </c>
      <c r="AJ34" s="369">
        <v>120.42300308999999</v>
      </c>
      <c r="AK34" s="369">
        <v>67.372380293999996</v>
      </c>
      <c r="AL34" s="369">
        <v>84.161705804999997</v>
      </c>
      <c r="AM34" s="369">
        <v>82.163898271999997</v>
      </c>
      <c r="AN34" s="369">
        <v>62.227424530999997</v>
      </c>
      <c r="AO34" s="369">
        <v>205.72674863500001</v>
      </c>
      <c r="AP34" s="370">
        <v>82.550824810999998</v>
      </c>
      <c r="AQ34" s="370">
        <v>169.90124993399999</v>
      </c>
      <c r="AR34" s="355">
        <v>147.90968278700001</v>
      </c>
      <c r="AT34" s="368" t="s">
        <v>75</v>
      </c>
      <c r="AU34" s="386">
        <v>18.714792734</v>
      </c>
      <c r="AV34" s="386">
        <v>14.389994940999999</v>
      </c>
      <c r="AW34" s="386">
        <v>16.906580342000002</v>
      </c>
      <c r="AX34" s="386">
        <v>15.594823634999999</v>
      </c>
      <c r="AY34" s="386">
        <v>11.978885501000001</v>
      </c>
      <c r="AZ34" s="386">
        <v>34.057566444000003</v>
      </c>
      <c r="BA34" s="391">
        <v>15.932391507</v>
      </c>
      <c r="BB34" s="391">
        <v>29.145581021999998</v>
      </c>
      <c r="BC34" s="387">
        <v>26.103684268999999</v>
      </c>
      <c r="BE34" s="368" t="s">
        <v>75</v>
      </c>
      <c r="BF34" s="386">
        <v>5.4396597470000003</v>
      </c>
      <c r="BG34" s="386">
        <v>15.553641202</v>
      </c>
      <c r="BH34" s="386">
        <v>12.149731709999999</v>
      </c>
      <c r="BI34" s="386">
        <v>14.7654543</v>
      </c>
      <c r="BJ34" s="386">
        <v>27.679873606000001</v>
      </c>
      <c r="BK34" s="386">
        <v>10.950383537</v>
      </c>
      <c r="BL34" s="391">
        <v>13.25449354</v>
      </c>
      <c r="BM34" s="391">
        <v>13.211949414999999</v>
      </c>
      <c r="BN34" s="387">
        <v>13.217192394</v>
      </c>
      <c r="BQ34" s="364" t="s">
        <v>48</v>
      </c>
      <c r="BR34" s="368" t="s">
        <v>75</v>
      </c>
      <c r="BS34" s="386">
        <v>25.727239262000001</v>
      </c>
      <c r="BT34" s="386">
        <v>15.84552757</v>
      </c>
      <c r="BU34" s="386">
        <v>10.775687767000001</v>
      </c>
      <c r="BV34" s="386">
        <v>23.912938366999999</v>
      </c>
      <c r="BW34" s="386">
        <v>20.086969825000001</v>
      </c>
      <c r="BX34" s="386">
        <v>33.968633486000002</v>
      </c>
      <c r="BY34" s="391">
        <v>20.101167748999998</v>
      </c>
      <c r="BZ34" s="391">
        <v>32.092049277999998</v>
      </c>
      <c r="CA34" s="387">
        <v>30.614337959</v>
      </c>
    </row>
    <row r="35" spans="2:79" s="351" customFormat="1" ht="15.75" customHeight="1" x14ac:dyDescent="0.25">
      <c r="B35" s="364" t="s">
        <v>105</v>
      </c>
      <c r="C35" s="365" t="s">
        <v>84</v>
      </c>
      <c r="D35" s="365">
        <v>89.508166036000006</v>
      </c>
      <c r="E35" s="365">
        <v>76.623801603999993</v>
      </c>
      <c r="F35" s="365">
        <v>128.910527925</v>
      </c>
      <c r="G35" s="365">
        <v>174.58386015299999</v>
      </c>
      <c r="H35" s="365">
        <v>128.07011960899999</v>
      </c>
      <c r="I35" s="366">
        <v>100.071242441</v>
      </c>
      <c r="J35" s="366">
        <v>137.09707293100001</v>
      </c>
      <c r="K35" s="367">
        <v>133.276890888</v>
      </c>
      <c r="M35" s="364" t="s">
        <v>105</v>
      </c>
      <c r="N35" s="365" t="s">
        <v>84</v>
      </c>
      <c r="O35" s="365">
        <v>76.415042118000002</v>
      </c>
      <c r="P35" s="365">
        <v>64.942803738999999</v>
      </c>
      <c r="Q35" s="365">
        <v>94.467540073999999</v>
      </c>
      <c r="R35" s="365">
        <v>114.79052080699999</v>
      </c>
      <c r="S35" s="365">
        <v>100.768978297</v>
      </c>
      <c r="T35" s="366">
        <v>79.602490832000001</v>
      </c>
      <c r="U35" s="366">
        <v>103.49014860600001</v>
      </c>
      <c r="V35" s="367">
        <v>101.02551243000001</v>
      </c>
      <c r="X35" s="364" t="s">
        <v>105</v>
      </c>
      <c r="Y35" s="365" t="s">
        <v>84</v>
      </c>
      <c r="Z35" s="365">
        <v>70.017822593000005</v>
      </c>
      <c r="AA35" s="365">
        <v>56.426463062000003</v>
      </c>
      <c r="AB35" s="365">
        <v>72.388308997999999</v>
      </c>
      <c r="AC35" s="365">
        <v>89.121957678000001</v>
      </c>
      <c r="AD35" s="365">
        <v>67.835561092000006</v>
      </c>
      <c r="AE35" s="366">
        <v>66.851344681</v>
      </c>
      <c r="AF35" s="366">
        <v>71.966626582000004</v>
      </c>
      <c r="AG35" s="367">
        <v>71.438851572000004</v>
      </c>
      <c r="AI35" s="364" t="s">
        <v>105</v>
      </c>
      <c r="AJ35" s="365" t="s">
        <v>84</v>
      </c>
      <c r="AK35" s="365">
        <v>70.023321014000004</v>
      </c>
      <c r="AL35" s="365">
        <v>56.906411052000003</v>
      </c>
      <c r="AM35" s="365">
        <v>82.562367987000002</v>
      </c>
      <c r="AN35" s="365">
        <v>90.311576834999997</v>
      </c>
      <c r="AO35" s="365">
        <v>69.756095756999997</v>
      </c>
      <c r="AP35" s="366">
        <v>70.709989699000005</v>
      </c>
      <c r="AQ35" s="366">
        <v>73.745311975999996</v>
      </c>
      <c r="AR35" s="367">
        <v>73.432139157999998</v>
      </c>
      <c r="AT35" s="364" t="s">
        <v>105</v>
      </c>
      <c r="AU35" s="384" t="s">
        <v>84</v>
      </c>
      <c r="AV35" s="384">
        <v>20.548922958999999</v>
      </c>
      <c r="AW35" s="384">
        <v>17.486942244000002</v>
      </c>
      <c r="AX35" s="384">
        <v>18.695040630000001</v>
      </c>
      <c r="AY35" s="384">
        <v>21.532044956</v>
      </c>
      <c r="AZ35" s="384">
        <v>26.172831127999999</v>
      </c>
      <c r="BA35" s="390">
        <v>18.955244325999999</v>
      </c>
      <c r="BB35" s="390">
        <v>24.897477651999999</v>
      </c>
      <c r="BC35" s="385">
        <v>24.145457301</v>
      </c>
      <c r="BE35" s="364" t="s">
        <v>105</v>
      </c>
      <c r="BF35" s="384" t="s">
        <v>84</v>
      </c>
      <c r="BG35" s="384">
        <v>2.3911379429999999</v>
      </c>
      <c r="BH35" s="384">
        <v>2.1508670780000001</v>
      </c>
      <c r="BI35" s="384">
        <v>9.2342979770000007</v>
      </c>
      <c r="BJ35" s="384">
        <v>12.82423605</v>
      </c>
      <c r="BK35" s="384">
        <v>20.630007247000002</v>
      </c>
      <c r="BL35" s="390">
        <v>5.5548954439999996</v>
      </c>
      <c r="BM35" s="390">
        <v>18.700920946</v>
      </c>
      <c r="BN35" s="385">
        <v>17.682498037999999</v>
      </c>
      <c r="BQ35" s="368" t="s">
        <v>49</v>
      </c>
      <c r="BR35" s="364" t="s">
        <v>105</v>
      </c>
      <c r="BS35" s="384" t="s">
        <v>84</v>
      </c>
      <c r="BT35" s="384">
        <v>20.576254151000001</v>
      </c>
      <c r="BU35" s="384">
        <v>6.9593288639999997</v>
      </c>
      <c r="BV35" s="384">
        <v>13.560437586999999</v>
      </c>
      <c r="BW35" s="384">
        <v>23.251339993999999</v>
      </c>
      <c r="BX35" s="384">
        <v>27.619645001999999</v>
      </c>
      <c r="BY35" s="390">
        <v>14.183710112</v>
      </c>
      <c r="BZ35" s="390">
        <v>26.540080006</v>
      </c>
      <c r="CA35" s="385">
        <v>25.582831736999999</v>
      </c>
    </row>
    <row r="36" spans="2:79" s="325" customFormat="1" ht="15.75" customHeight="1" x14ac:dyDescent="0.25">
      <c r="B36" s="761" t="s">
        <v>659</v>
      </c>
      <c r="C36" s="762">
        <v>121.093279493</v>
      </c>
      <c r="D36" s="763" t="s">
        <v>84</v>
      </c>
      <c r="E36" s="763">
        <v>142.09536945900001</v>
      </c>
      <c r="F36" s="763">
        <v>69.123624316999994</v>
      </c>
      <c r="G36" s="763">
        <v>142.05233438900001</v>
      </c>
      <c r="H36" s="763" t="s">
        <v>84</v>
      </c>
      <c r="I36" s="764">
        <v>78.871522251000002</v>
      </c>
      <c r="J36" s="764">
        <v>142.05233438900001</v>
      </c>
      <c r="K36" s="765">
        <v>119.246168278</v>
      </c>
      <c r="M36" s="761" t="s">
        <v>659</v>
      </c>
      <c r="N36" s="762">
        <v>98.214209482000001</v>
      </c>
      <c r="O36" s="763" t="s">
        <v>84</v>
      </c>
      <c r="P36" s="763">
        <v>138.39942607</v>
      </c>
      <c r="Q36" s="763">
        <v>65.813652820000001</v>
      </c>
      <c r="R36" s="763">
        <v>113.875603801</v>
      </c>
      <c r="S36" s="763" t="s">
        <v>84</v>
      </c>
      <c r="T36" s="764">
        <v>75.064653862</v>
      </c>
      <c r="U36" s="764">
        <v>113.875603801</v>
      </c>
      <c r="V36" s="765">
        <v>99.866145212000006</v>
      </c>
      <c r="X36" s="761" t="s">
        <v>660</v>
      </c>
      <c r="Y36" s="762">
        <v>93.763024255999994</v>
      </c>
      <c r="Z36" s="763" t="s">
        <v>84</v>
      </c>
      <c r="AA36" s="763">
        <v>125.074593611</v>
      </c>
      <c r="AB36" s="763">
        <v>49.980463958000001</v>
      </c>
      <c r="AC36" s="763">
        <v>90.974775870000002</v>
      </c>
      <c r="AD36" s="763" t="s">
        <v>84</v>
      </c>
      <c r="AE36" s="764">
        <v>59.788021872999998</v>
      </c>
      <c r="AF36" s="764">
        <v>90.974775870000002</v>
      </c>
      <c r="AG36" s="765">
        <v>79.717397750999993</v>
      </c>
      <c r="AI36" s="761" t="s">
        <v>660</v>
      </c>
      <c r="AJ36" s="762">
        <v>93.763024255999994</v>
      </c>
      <c r="AK36" s="763" t="s">
        <v>84</v>
      </c>
      <c r="AL36" s="763">
        <v>125.074593611</v>
      </c>
      <c r="AM36" s="763">
        <v>50.126357495000001</v>
      </c>
      <c r="AN36" s="763">
        <v>90.974775870000002</v>
      </c>
      <c r="AO36" s="763" t="s">
        <v>84</v>
      </c>
      <c r="AP36" s="764">
        <v>59.913457104000003</v>
      </c>
      <c r="AQ36" s="764">
        <v>90.974775870000002</v>
      </c>
      <c r="AR36" s="765">
        <v>79.762675685999994</v>
      </c>
      <c r="AT36" s="761" t="s">
        <v>660</v>
      </c>
      <c r="AU36" s="771">
        <v>19.336135985999999</v>
      </c>
      <c r="AV36" s="763" t="s">
        <v>84</v>
      </c>
      <c r="AW36" s="772">
        <v>37.256324380999999</v>
      </c>
      <c r="AX36" s="772">
        <v>15.597537425000001</v>
      </c>
      <c r="AY36" s="772">
        <v>15.841316886</v>
      </c>
      <c r="AZ36" s="763" t="s">
        <v>84</v>
      </c>
      <c r="BA36" s="773">
        <v>18.331794854999998</v>
      </c>
      <c r="BB36" s="773">
        <v>15.841316886</v>
      </c>
      <c r="BC36" s="774">
        <v>16.447160292</v>
      </c>
      <c r="BE36" s="761" t="s">
        <v>660</v>
      </c>
      <c r="BF36" s="771">
        <v>0</v>
      </c>
      <c r="BG36" s="763" t="s">
        <v>84</v>
      </c>
      <c r="BH36" s="772">
        <v>7.3496120950000003</v>
      </c>
      <c r="BI36" s="772">
        <v>16.957110938</v>
      </c>
      <c r="BJ36" s="772">
        <v>12.942574361</v>
      </c>
      <c r="BK36" s="763" t="s">
        <v>84</v>
      </c>
      <c r="BL36" s="773">
        <v>14.32851995</v>
      </c>
      <c r="BM36" s="773">
        <v>12.942574361</v>
      </c>
      <c r="BN36" s="774">
        <v>13.273468481</v>
      </c>
      <c r="BQ36" s="782" t="s">
        <v>50</v>
      </c>
      <c r="BR36" s="761" t="s">
        <v>660</v>
      </c>
      <c r="BS36" s="771">
        <v>145.677558594</v>
      </c>
      <c r="BT36" s="763" t="s">
        <v>84</v>
      </c>
      <c r="BU36" s="772">
        <v>5.3507433759999996</v>
      </c>
      <c r="BV36" s="772">
        <v>16.084351218999998</v>
      </c>
      <c r="BW36" s="772">
        <v>31.899298368</v>
      </c>
      <c r="BX36" s="763" t="s">
        <v>84</v>
      </c>
      <c r="BY36" s="773">
        <v>18.411451748000001</v>
      </c>
      <c r="BZ36" s="773">
        <v>31.899298368</v>
      </c>
      <c r="CA36" s="774">
        <v>28.679078776000001</v>
      </c>
    </row>
    <row r="37" spans="2:79" s="323" customFormat="1" ht="15.75" customHeight="1" x14ac:dyDescent="0.25">
      <c r="B37" s="790" t="s">
        <v>671</v>
      </c>
      <c r="C37" s="365">
        <v>180.80081341499999</v>
      </c>
      <c r="D37" s="365" t="s">
        <v>84</v>
      </c>
      <c r="E37" s="365" t="s">
        <v>84</v>
      </c>
      <c r="F37" s="365">
        <v>68.407338467000002</v>
      </c>
      <c r="G37" s="365">
        <v>120.686647525</v>
      </c>
      <c r="H37" s="365" t="s">
        <v>84</v>
      </c>
      <c r="I37" s="366">
        <v>72.600185627000002</v>
      </c>
      <c r="J37" s="366">
        <v>120.686647525</v>
      </c>
      <c r="K37" s="367">
        <v>85.010474160000001</v>
      </c>
      <c r="M37" s="790" t="s">
        <v>671</v>
      </c>
      <c r="N37" s="365">
        <v>146.96715119500001</v>
      </c>
      <c r="O37" s="365" t="s">
        <v>84</v>
      </c>
      <c r="P37" s="365" t="s">
        <v>84</v>
      </c>
      <c r="Q37" s="365">
        <v>63.636382517000001</v>
      </c>
      <c r="R37" s="365">
        <v>92.672438923000001</v>
      </c>
      <c r="S37" s="365" t="s">
        <v>84</v>
      </c>
      <c r="T37" s="366">
        <v>66.745043201000001</v>
      </c>
      <c r="U37" s="366">
        <v>92.672438923000001</v>
      </c>
      <c r="V37" s="367">
        <v>73.43645798</v>
      </c>
      <c r="X37" s="790" t="s">
        <v>671</v>
      </c>
      <c r="Y37" s="365">
        <v>139.48665277000001</v>
      </c>
      <c r="Z37" s="365" t="s">
        <v>84</v>
      </c>
      <c r="AA37" s="365" t="s">
        <v>84</v>
      </c>
      <c r="AB37" s="365">
        <v>53.470874637000001</v>
      </c>
      <c r="AC37" s="365">
        <v>54.876946975000003</v>
      </c>
      <c r="AD37" s="365" t="s">
        <v>84</v>
      </c>
      <c r="AE37" s="366">
        <v>56.679699804000002</v>
      </c>
      <c r="AF37" s="366">
        <v>54.876946975000003</v>
      </c>
      <c r="AG37" s="367">
        <v>56.214440312999997</v>
      </c>
      <c r="AI37" s="790" t="s">
        <v>671</v>
      </c>
      <c r="AJ37" s="365">
        <v>139.48665277000001</v>
      </c>
      <c r="AK37" s="365" t="s">
        <v>84</v>
      </c>
      <c r="AL37" s="365" t="s">
        <v>84</v>
      </c>
      <c r="AM37" s="365">
        <v>53.470874637000001</v>
      </c>
      <c r="AN37" s="365">
        <v>54.876946975000003</v>
      </c>
      <c r="AO37" s="365" t="s">
        <v>84</v>
      </c>
      <c r="AP37" s="366">
        <v>56.679699804000002</v>
      </c>
      <c r="AQ37" s="366">
        <v>54.876946975000003</v>
      </c>
      <c r="AR37" s="367">
        <v>56.214440312999997</v>
      </c>
      <c r="AT37" s="790" t="s">
        <v>671</v>
      </c>
      <c r="AU37" s="384">
        <v>21.458240536000002</v>
      </c>
      <c r="AV37" s="365" t="s">
        <v>84</v>
      </c>
      <c r="AW37" s="384" t="s">
        <v>84</v>
      </c>
      <c r="AX37" s="384">
        <v>12.291417069</v>
      </c>
      <c r="AY37" s="384">
        <v>17.064430708</v>
      </c>
      <c r="AZ37" s="365" t="s">
        <v>84</v>
      </c>
      <c r="BA37" s="390">
        <v>12.793153232</v>
      </c>
      <c r="BB37" s="390">
        <v>17.064430708</v>
      </c>
      <c r="BC37" s="385">
        <v>13.654213979</v>
      </c>
      <c r="BE37" s="790" t="s">
        <v>671</v>
      </c>
      <c r="BF37" s="384">
        <v>0</v>
      </c>
      <c r="BG37" s="365" t="s">
        <v>84</v>
      </c>
      <c r="BH37" s="384" t="s">
        <v>84</v>
      </c>
      <c r="BI37" s="384">
        <v>0.86699395400000001</v>
      </c>
      <c r="BJ37" s="384">
        <v>22.885091228</v>
      </c>
      <c r="BK37" s="365" t="s">
        <v>84</v>
      </c>
      <c r="BL37" s="390">
        <v>0.78644745900000002</v>
      </c>
      <c r="BM37" s="390">
        <v>22.885091228</v>
      </c>
      <c r="BN37" s="385">
        <v>8.8832110889999996</v>
      </c>
      <c r="BQ37" s="364"/>
      <c r="BR37" s="790" t="s">
        <v>671</v>
      </c>
      <c r="BS37" s="384">
        <v>163.97105259099999</v>
      </c>
      <c r="BT37" s="365" t="s">
        <v>84</v>
      </c>
      <c r="BU37" s="384" t="s">
        <v>84</v>
      </c>
      <c r="BV37" s="384">
        <v>39.360028751000002</v>
      </c>
      <c r="BW37" s="384">
        <v>47.335887827000001</v>
      </c>
      <c r="BX37" s="365" t="s">
        <v>84</v>
      </c>
      <c r="BY37" s="390">
        <v>50.936789177000001</v>
      </c>
      <c r="BZ37" s="390">
        <v>47.335887827000001</v>
      </c>
      <c r="CA37" s="385">
        <v>49.617448162999999</v>
      </c>
    </row>
    <row r="38" spans="2:79" s="323" customFormat="1" ht="15.75" customHeight="1" x14ac:dyDescent="0.25">
      <c r="B38" s="791" t="s">
        <v>672</v>
      </c>
      <c r="C38" s="369" t="s">
        <v>84</v>
      </c>
      <c r="D38" s="369" t="s">
        <v>84</v>
      </c>
      <c r="E38" s="369" t="s">
        <v>84</v>
      </c>
      <c r="F38" s="369">
        <v>36.136092390999998</v>
      </c>
      <c r="G38" s="369">
        <v>103.5857572</v>
      </c>
      <c r="H38" s="369" t="s">
        <v>84</v>
      </c>
      <c r="I38" s="370">
        <v>36.136092390999998</v>
      </c>
      <c r="J38" s="370">
        <v>103.5857572</v>
      </c>
      <c r="K38" s="355">
        <v>85.546460236000001</v>
      </c>
      <c r="M38" s="791" t="s">
        <v>672</v>
      </c>
      <c r="N38" s="369" t="s">
        <v>84</v>
      </c>
      <c r="O38" s="369" t="s">
        <v>84</v>
      </c>
      <c r="P38" s="369" t="s">
        <v>84</v>
      </c>
      <c r="Q38" s="369">
        <v>31.085439537999999</v>
      </c>
      <c r="R38" s="369">
        <v>74.739819888</v>
      </c>
      <c r="S38" s="369" t="s">
        <v>84</v>
      </c>
      <c r="T38" s="370">
        <v>31.085439537999999</v>
      </c>
      <c r="U38" s="370">
        <v>74.739819888</v>
      </c>
      <c r="V38" s="355">
        <v>63.064530867999999</v>
      </c>
      <c r="X38" s="791" t="s">
        <v>672</v>
      </c>
      <c r="Y38" s="369" t="s">
        <v>84</v>
      </c>
      <c r="Z38" s="369" t="s">
        <v>84</v>
      </c>
      <c r="AA38" s="369" t="s">
        <v>84</v>
      </c>
      <c r="AB38" s="369">
        <v>20.621474539000001</v>
      </c>
      <c r="AC38" s="369">
        <v>52.974762517000002</v>
      </c>
      <c r="AD38" s="369" t="s">
        <v>84</v>
      </c>
      <c r="AE38" s="370">
        <v>20.621474539000001</v>
      </c>
      <c r="AF38" s="370">
        <v>52.974762517000002</v>
      </c>
      <c r="AG38" s="355">
        <v>44.321931235999998</v>
      </c>
      <c r="AI38" s="791" t="s">
        <v>672</v>
      </c>
      <c r="AJ38" s="369" t="s">
        <v>84</v>
      </c>
      <c r="AK38" s="369" t="s">
        <v>84</v>
      </c>
      <c r="AL38" s="369" t="s">
        <v>84</v>
      </c>
      <c r="AM38" s="369">
        <v>21.619292590000001</v>
      </c>
      <c r="AN38" s="369">
        <v>52.974762517000002</v>
      </c>
      <c r="AO38" s="369" t="s">
        <v>84</v>
      </c>
      <c r="AP38" s="370">
        <v>21.619292590000001</v>
      </c>
      <c r="AQ38" s="370">
        <v>52.974762517000002</v>
      </c>
      <c r="AR38" s="355">
        <v>44.588795959000002</v>
      </c>
      <c r="AT38" s="791" t="s">
        <v>672</v>
      </c>
      <c r="AU38" s="386" t="s">
        <v>84</v>
      </c>
      <c r="AV38" s="369" t="s">
        <v>84</v>
      </c>
      <c r="AW38" s="386" t="s">
        <v>84</v>
      </c>
      <c r="AX38" s="386">
        <v>4.4376870940000002</v>
      </c>
      <c r="AY38" s="386">
        <v>9.1524162350000005</v>
      </c>
      <c r="AZ38" s="369" t="s">
        <v>84</v>
      </c>
      <c r="BA38" s="391">
        <v>4.4376870940000002</v>
      </c>
      <c r="BB38" s="391">
        <v>9.1524162350000005</v>
      </c>
      <c r="BC38" s="387">
        <v>8.0441686699999995</v>
      </c>
      <c r="BE38" s="791" t="s">
        <v>672</v>
      </c>
      <c r="BF38" s="386" t="s">
        <v>84</v>
      </c>
      <c r="BG38" s="369" t="s">
        <v>84</v>
      </c>
      <c r="BH38" s="386" t="s">
        <v>84</v>
      </c>
      <c r="BI38" s="386">
        <v>26.195823402999999</v>
      </c>
      <c r="BJ38" s="386">
        <v>17.393140362</v>
      </c>
      <c r="BK38" s="369" t="s">
        <v>84</v>
      </c>
      <c r="BL38" s="391">
        <v>26.195823402999999</v>
      </c>
      <c r="BM38" s="391">
        <v>17.393140362</v>
      </c>
      <c r="BN38" s="387">
        <v>18.387615706999998</v>
      </c>
      <c r="BQ38" s="364"/>
      <c r="BR38" s="791" t="s">
        <v>672</v>
      </c>
      <c r="BS38" s="386" t="s">
        <v>84</v>
      </c>
      <c r="BT38" s="369" t="s">
        <v>84</v>
      </c>
      <c r="BU38" s="386" t="s">
        <v>84</v>
      </c>
      <c r="BV38" s="386">
        <v>0</v>
      </c>
      <c r="BW38" s="386">
        <v>21.404691308</v>
      </c>
      <c r="BX38" s="369" t="s">
        <v>84</v>
      </c>
      <c r="BY38" s="391">
        <v>0</v>
      </c>
      <c r="BZ38" s="391">
        <v>21.404691308</v>
      </c>
      <c r="CA38" s="387">
        <v>18.986515204</v>
      </c>
    </row>
    <row r="39" spans="2:79" s="323" customFormat="1" ht="15.75" customHeight="1" x14ac:dyDescent="0.25">
      <c r="B39" s="790" t="s">
        <v>673</v>
      </c>
      <c r="C39" s="365">
        <v>33.360755513000001</v>
      </c>
      <c r="D39" s="365" t="s">
        <v>84</v>
      </c>
      <c r="E39" s="365">
        <v>80.488878435999993</v>
      </c>
      <c r="F39" s="365">
        <v>74.719996408</v>
      </c>
      <c r="G39" s="365">
        <v>93.371340630000006</v>
      </c>
      <c r="H39" s="365" t="s">
        <v>84</v>
      </c>
      <c r="I39" s="366">
        <v>73.754095819</v>
      </c>
      <c r="J39" s="366">
        <v>93.371340630000006</v>
      </c>
      <c r="K39" s="367">
        <v>84.057387542000001</v>
      </c>
      <c r="M39" s="790" t="s">
        <v>673</v>
      </c>
      <c r="N39" s="365">
        <v>26.578046556</v>
      </c>
      <c r="O39" s="365" t="s">
        <v>84</v>
      </c>
      <c r="P39" s="365">
        <v>76.901160787999999</v>
      </c>
      <c r="Q39" s="365">
        <v>73.172651719000001</v>
      </c>
      <c r="R39" s="365">
        <v>91.914878356000003</v>
      </c>
      <c r="S39" s="365" t="s">
        <v>84</v>
      </c>
      <c r="T39" s="366">
        <v>71.466535636000003</v>
      </c>
      <c r="U39" s="366">
        <v>91.914878356000003</v>
      </c>
      <c r="V39" s="367">
        <v>82.206333315999998</v>
      </c>
      <c r="X39" s="790" t="s">
        <v>673</v>
      </c>
      <c r="Y39" s="365">
        <v>26.578046556</v>
      </c>
      <c r="Z39" s="365" t="s">
        <v>84</v>
      </c>
      <c r="AA39" s="365">
        <v>76.901160787999999</v>
      </c>
      <c r="AB39" s="365">
        <v>70.325519856</v>
      </c>
      <c r="AC39" s="365">
        <v>91.144942697000005</v>
      </c>
      <c r="AD39" s="365" t="s">
        <v>84</v>
      </c>
      <c r="AE39" s="366">
        <v>69.409484500999994</v>
      </c>
      <c r="AF39" s="366">
        <v>91.144942697000005</v>
      </c>
      <c r="AG39" s="367">
        <v>80.825295879999999</v>
      </c>
      <c r="AI39" s="790" t="s">
        <v>673</v>
      </c>
      <c r="AJ39" s="365">
        <v>26.578046556</v>
      </c>
      <c r="AK39" s="365" t="s">
        <v>84</v>
      </c>
      <c r="AL39" s="365">
        <v>76.901160787999999</v>
      </c>
      <c r="AM39" s="365">
        <v>70.325519856</v>
      </c>
      <c r="AN39" s="365">
        <v>91.144942697000005</v>
      </c>
      <c r="AO39" s="365" t="s">
        <v>84</v>
      </c>
      <c r="AP39" s="366">
        <v>69.409484500999994</v>
      </c>
      <c r="AQ39" s="366">
        <v>91.144942697000005</v>
      </c>
      <c r="AR39" s="367">
        <v>80.825295879999999</v>
      </c>
      <c r="AT39" s="790" t="s">
        <v>673</v>
      </c>
      <c r="AU39" s="384">
        <v>10.970049616000001</v>
      </c>
      <c r="AV39" s="365" t="s">
        <v>84</v>
      </c>
      <c r="AW39" s="384">
        <v>20.889865386</v>
      </c>
      <c r="AX39" s="384">
        <v>39.211995315999999</v>
      </c>
      <c r="AY39" s="384">
        <v>18.830817208999999</v>
      </c>
      <c r="AZ39" s="365" t="s">
        <v>84</v>
      </c>
      <c r="BA39" s="390">
        <v>30.865221531</v>
      </c>
      <c r="BB39" s="390">
        <v>18.830817208999999</v>
      </c>
      <c r="BC39" s="385">
        <v>22.390258730999999</v>
      </c>
      <c r="BE39" s="790" t="s">
        <v>673</v>
      </c>
      <c r="BF39" s="384">
        <v>0</v>
      </c>
      <c r="BG39" s="365" t="s">
        <v>84</v>
      </c>
      <c r="BH39" s="384">
        <v>0</v>
      </c>
      <c r="BI39" s="384">
        <v>3.7635702539999998</v>
      </c>
      <c r="BJ39" s="384">
        <v>0.57497506099999995</v>
      </c>
      <c r="BK39" s="365" t="s">
        <v>84</v>
      </c>
      <c r="BL39" s="390">
        <v>2.7547883180000001</v>
      </c>
      <c r="BM39" s="390">
        <v>0.57497506099999995</v>
      </c>
      <c r="BN39" s="385">
        <v>1.4830581300000001</v>
      </c>
      <c r="BQ39" s="364"/>
      <c r="BR39" s="790" t="s">
        <v>673</v>
      </c>
      <c r="BS39" s="384">
        <v>0</v>
      </c>
      <c r="BT39" s="365" t="s">
        <v>84</v>
      </c>
      <c r="BU39" s="384">
        <v>0</v>
      </c>
      <c r="BV39" s="384">
        <v>0.17276746300000001</v>
      </c>
      <c r="BW39" s="384">
        <v>0</v>
      </c>
      <c r="BX39" s="365" t="s">
        <v>84</v>
      </c>
      <c r="BY39" s="390">
        <v>0.12645912200000001</v>
      </c>
      <c r="BZ39" s="390">
        <v>0</v>
      </c>
      <c r="CA39" s="385">
        <v>5.2681296000000002E-2</v>
      </c>
    </row>
    <row r="40" spans="2:79" s="323" customFormat="1" ht="15.75" customHeight="1" x14ac:dyDescent="0.25">
      <c r="B40" s="791" t="s">
        <v>674</v>
      </c>
      <c r="C40" s="369" t="s">
        <v>84</v>
      </c>
      <c r="D40" s="369" t="s">
        <v>84</v>
      </c>
      <c r="E40" s="369" t="s">
        <v>84</v>
      </c>
      <c r="F40" s="369" t="s">
        <v>84</v>
      </c>
      <c r="G40" s="369">
        <v>164.815061421</v>
      </c>
      <c r="H40" s="369" t="s">
        <v>84</v>
      </c>
      <c r="I40" s="370" t="s">
        <v>84</v>
      </c>
      <c r="J40" s="370">
        <v>164.815061421</v>
      </c>
      <c r="K40" s="355">
        <v>164.815061421</v>
      </c>
      <c r="M40" s="791" t="s">
        <v>674</v>
      </c>
      <c r="N40" s="369" t="s">
        <v>84</v>
      </c>
      <c r="O40" s="369" t="s">
        <v>84</v>
      </c>
      <c r="P40" s="369" t="s">
        <v>84</v>
      </c>
      <c r="Q40" s="369" t="s">
        <v>84</v>
      </c>
      <c r="R40" s="369">
        <v>132.24951391100001</v>
      </c>
      <c r="S40" s="369" t="s">
        <v>84</v>
      </c>
      <c r="T40" s="370" t="s">
        <v>84</v>
      </c>
      <c r="U40" s="370">
        <v>132.24951391100001</v>
      </c>
      <c r="V40" s="355">
        <v>132.24951391100001</v>
      </c>
      <c r="X40" s="791" t="s">
        <v>674</v>
      </c>
      <c r="Y40" s="369" t="s">
        <v>84</v>
      </c>
      <c r="Z40" s="369" t="s">
        <v>84</v>
      </c>
      <c r="AA40" s="369" t="s">
        <v>84</v>
      </c>
      <c r="AB40" s="369" t="s">
        <v>84</v>
      </c>
      <c r="AC40" s="369">
        <v>106.925535775</v>
      </c>
      <c r="AD40" s="369" t="s">
        <v>84</v>
      </c>
      <c r="AE40" s="370" t="s">
        <v>84</v>
      </c>
      <c r="AF40" s="370">
        <v>106.925535775</v>
      </c>
      <c r="AG40" s="355">
        <v>106.925535775</v>
      </c>
      <c r="AI40" s="791" t="s">
        <v>674</v>
      </c>
      <c r="AJ40" s="369" t="s">
        <v>84</v>
      </c>
      <c r="AK40" s="369" t="s">
        <v>84</v>
      </c>
      <c r="AL40" s="369" t="s">
        <v>84</v>
      </c>
      <c r="AM40" s="369" t="s">
        <v>84</v>
      </c>
      <c r="AN40" s="369">
        <v>106.925535775</v>
      </c>
      <c r="AO40" s="369" t="s">
        <v>84</v>
      </c>
      <c r="AP40" s="370" t="s">
        <v>84</v>
      </c>
      <c r="AQ40" s="370">
        <v>106.925535775</v>
      </c>
      <c r="AR40" s="355">
        <v>106.925535775</v>
      </c>
      <c r="AT40" s="791" t="s">
        <v>674</v>
      </c>
      <c r="AU40" s="386" t="s">
        <v>84</v>
      </c>
      <c r="AV40" s="369" t="s">
        <v>84</v>
      </c>
      <c r="AW40" s="386" t="s">
        <v>84</v>
      </c>
      <c r="AX40" s="386" t="s">
        <v>84</v>
      </c>
      <c r="AY40" s="386">
        <v>17.314319123000001</v>
      </c>
      <c r="AZ40" s="369" t="s">
        <v>84</v>
      </c>
      <c r="BA40" s="391" t="s">
        <v>84</v>
      </c>
      <c r="BB40" s="391">
        <v>17.314319123000001</v>
      </c>
      <c r="BC40" s="387">
        <v>17.314319123000001</v>
      </c>
      <c r="BE40" s="791" t="s">
        <v>674</v>
      </c>
      <c r="BF40" s="386" t="s">
        <v>84</v>
      </c>
      <c r="BG40" s="369" t="s">
        <v>84</v>
      </c>
      <c r="BH40" s="386" t="s">
        <v>84</v>
      </c>
      <c r="BI40" s="386" t="s">
        <v>84</v>
      </c>
      <c r="BJ40" s="386">
        <v>12.432383765000001</v>
      </c>
      <c r="BK40" s="369" t="s">
        <v>84</v>
      </c>
      <c r="BL40" s="391" t="s">
        <v>84</v>
      </c>
      <c r="BM40" s="391">
        <v>12.432383765000001</v>
      </c>
      <c r="BN40" s="387">
        <v>12.432383765000001</v>
      </c>
      <c r="BQ40" s="364"/>
      <c r="BR40" s="791" t="s">
        <v>674</v>
      </c>
      <c r="BS40" s="386" t="s">
        <v>84</v>
      </c>
      <c r="BT40" s="369" t="s">
        <v>84</v>
      </c>
      <c r="BU40" s="386" t="s">
        <v>84</v>
      </c>
      <c r="BV40" s="386" t="s">
        <v>84</v>
      </c>
      <c r="BW40" s="386">
        <v>35.738652895000001</v>
      </c>
      <c r="BX40" s="369" t="s">
        <v>84</v>
      </c>
      <c r="BY40" s="391" t="s">
        <v>84</v>
      </c>
      <c r="BZ40" s="391">
        <v>35.738652895000001</v>
      </c>
      <c r="CA40" s="387">
        <v>35.738652895000001</v>
      </c>
    </row>
    <row r="41" spans="2:79" s="323" customFormat="1" ht="15.75" customHeight="1" x14ac:dyDescent="0.25">
      <c r="B41" s="790" t="s">
        <v>675</v>
      </c>
      <c r="C41" s="365" t="s">
        <v>84</v>
      </c>
      <c r="D41" s="365" t="s">
        <v>84</v>
      </c>
      <c r="E41" s="365">
        <v>171.99515116800001</v>
      </c>
      <c r="F41" s="365">
        <v>83.623697258999997</v>
      </c>
      <c r="G41" s="365" t="s">
        <v>84</v>
      </c>
      <c r="H41" s="365" t="s">
        <v>84</v>
      </c>
      <c r="I41" s="366">
        <v>104.459453736</v>
      </c>
      <c r="J41" s="366" t="s">
        <v>84</v>
      </c>
      <c r="K41" s="367">
        <v>104.459453736</v>
      </c>
      <c r="M41" s="790" t="s">
        <v>675</v>
      </c>
      <c r="N41" s="365" t="s">
        <v>84</v>
      </c>
      <c r="O41" s="365" t="s">
        <v>84</v>
      </c>
      <c r="P41" s="365">
        <v>168.24668204700001</v>
      </c>
      <c r="Q41" s="365">
        <v>82.340311331999999</v>
      </c>
      <c r="R41" s="365" t="s">
        <v>84</v>
      </c>
      <c r="S41" s="365" t="s">
        <v>84</v>
      </c>
      <c r="T41" s="366">
        <v>102.594863463</v>
      </c>
      <c r="U41" s="366" t="s">
        <v>84</v>
      </c>
      <c r="V41" s="367">
        <v>102.594863463</v>
      </c>
      <c r="X41" s="790" t="s">
        <v>675</v>
      </c>
      <c r="Y41" s="365" t="s">
        <v>84</v>
      </c>
      <c r="Z41" s="365" t="s">
        <v>84</v>
      </c>
      <c r="AA41" s="365">
        <v>148.45484302400001</v>
      </c>
      <c r="AB41" s="365">
        <v>49.710197450999999</v>
      </c>
      <c r="AC41" s="365" t="s">
        <v>84</v>
      </c>
      <c r="AD41" s="365" t="s">
        <v>84</v>
      </c>
      <c r="AE41" s="366">
        <v>72.991690485000007</v>
      </c>
      <c r="AF41" s="366" t="s">
        <v>84</v>
      </c>
      <c r="AG41" s="367">
        <v>72.991690485000007</v>
      </c>
      <c r="AI41" s="790" t="s">
        <v>675</v>
      </c>
      <c r="AJ41" s="365" t="s">
        <v>84</v>
      </c>
      <c r="AK41" s="365" t="s">
        <v>84</v>
      </c>
      <c r="AL41" s="365">
        <v>148.45484302400001</v>
      </c>
      <c r="AM41" s="365">
        <v>49.710197450999999</v>
      </c>
      <c r="AN41" s="365" t="s">
        <v>84</v>
      </c>
      <c r="AO41" s="365" t="s">
        <v>84</v>
      </c>
      <c r="AP41" s="366">
        <v>72.991690485000007</v>
      </c>
      <c r="AQ41" s="366" t="s">
        <v>84</v>
      </c>
      <c r="AR41" s="367">
        <v>72.991690485000007</v>
      </c>
      <c r="AT41" s="790" t="s">
        <v>675</v>
      </c>
      <c r="AU41" s="384" t="s">
        <v>84</v>
      </c>
      <c r="AV41" s="365" t="s">
        <v>84</v>
      </c>
      <c r="AW41" s="384">
        <v>46.394661245000002</v>
      </c>
      <c r="AX41" s="384">
        <v>32.886173429999999</v>
      </c>
      <c r="AY41" s="384" t="s">
        <v>84</v>
      </c>
      <c r="AZ41" s="365" t="s">
        <v>84</v>
      </c>
      <c r="BA41" s="390">
        <v>38.222980413999998</v>
      </c>
      <c r="BB41" s="390" t="s">
        <v>84</v>
      </c>
      <c r="BC41" s="385">
        <v>38.222980413999998</v>
      </c>
      <c r="BE41" s="790" t="s">
        <v>675</v>
      </c>
      <c r="BF41" s="384" t="s">
        <v>84</v>
      </c>
      <c r="BG41" s="365" t="s">
        <v>84</v>
      </c>
      <c r="BH41" s="384">
        <v>9.0188784299999991</v>
      </c>
      <c r="BI41" s="384">
        <v>38.960655492000001</v>
      </c>
      <c r="BJ41" s="384" t="s">
        <v>84</v>
      </c>
      <c r="BK41" s="365" t="s">
        <v>84</v>
      </c>
      <c r="BL41" s="390">
        <v>27.336984780000002</v>
      </c>
      <c r="BM41" s="390" t="s">
        <v>84</v>
      </c>
      <c r="BN41" s="385">
        <v>27.336984780000002</v>
      </c>
      <c r="BQ41" s="364"/>
      <c r="BR41" s="790" t="s">
        <v>675</v>
      </c>
      <c r="BS41" s="384" t="s">
        <v>84</v>
      </c>
      <c r="BT41" s="365" t="s">
        <v>84</v>
      </c>
      <c r="BU41" s="384">
        <v>6.5660205459999998</v>
      </c>
      <c r="BV41" s="384">
        <v>0</v>
      </c>
      <c r="BW41" s="384" t="s">
        <v>84</v>
      </c>
      <c r="BX41" s="365" t="s">
        <v>84</v>
      </c>
      <c r="BY41" s="390">
        <v>2.5489890119999998</v>
      </c>
      <c r="BZ41" s="390" t="s">
        <v>84</v>
      </c>
      <c r="CA41" s="385">
        <v>2.5489890119999998</v>
      </c>
    </row>
    <row r="42" spans="2:79"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67"/>
      <c r="Z42" s="767"/>
      <c r="AA42" s="767"/>
      <c r="AB42" s="767"/>
      <c r="AC42" s="767"/>
      <c r="AD42" s="767"/>
      <c r="AE42" s="768"/>
      <c r="AF42" s="768"/>
      <c r="AG42" s="769"/>
      <c r="AI42" s="766" t="s">
        <v>773</v>
      </c>
      <c r="AJ42" s="767"/>
      <c r="AK42" s="767"/>
      <c r="AL42" s="767"/>
      <c r="AM42" s="767"/>
      <c r="AN42" s="767"/>
      <c r="AO42" s="767"/>
      <c r="AP42" s="768"/>
      <c r="AQ42" s="768"/>
      <c r="AR42" s="769"/>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c r="BQ42" s="368" t="s">
        <v>51</v>
      </c>
      <c r="BR42" s="766" t="s">
        <v>773</v>
      </c>
      <c r="BS42" s="775"/>
      <c r="BT42" s="775"/>
      <c r="BU42" s="775"/>
      <c r="BV42" s="775"/>
      <c r="BW42" s="775"/>
      <c r="BX42" s="775"/>
      <c r="BY42" s="776"/>
      <c r="BZ42" s="776"/>
      <c r="CA42" s="777"/>
    </row>
    <row r="43" spans="2:79" s="323" customFormat="1" ht="15.75" customHeight="1" x14ac:dyDescent="0.25">
      <c r="B43" s="681" t="s">
        <v>436</v>
      </c>
      <c r="C43" s="682" t="s">
        <v>84</v>
      </c>
      <c r="D43" s="682" t="s">
        <v>84</v>
      </c>
      <c r="E43" s="682" t="s">
        <v>84</v>
      </c>
      <c r="F43" s="682">
        <v>223.62991307799999</v>
      </c>
      <c r="G43" s="682">
        <v>362.52460965699998</v>
      </c>
      <c r="H43" s="682">
        <v>305.06761719799999</v>
      </c>
      <c r="I43" s="683">
        <v>223.62991307799999</v>
      </c>
      <c r="J43" s="683">
        <v>313.20131476199998</v>
      </c>
      <c r="K43" s="684">
        <v>312.60577152000002</v>
      </c>
      <c r="M43" s="681" t="s">
        <v>436</v>
      </c>
      <c r="N43" s="682" t="s">
        <v>84</v>
      </c>
      <c r="O43" s="682" t="s">
        <v>84</v>
      </c>
      <c r="P43" s="682" t="s">
        <v>84</v>
      </c>
      <c r="Q43" s="682">
        <v>171.75893066</v>
      </c>
      <c r="R43" s="682">
        <v>293.74266197499998</v>
      </c>
      <c r="S43" s="682">
        <v>242.768527076</v>
      </c>
      <c r="T43" s="683">
        <v>171.75893066</v>
      </c>
      <c r="U43" s="683">
        <v>249.984501653</v>
      </c>
      <c r="V43" s="684">
        <v>249.464394685</v>
      </c>
      <c r="X43" s="681" t="s">
        <v>436</v>
      </c>
      <c r="Y43" s="682" t="s">
        <v>84</v>
      </c>
      <c r="Z43" s="682" t="s">
        <v>84</v>
      </c>
      <c r="AA43" s="682" t="s">
        <v>84</v>
      </c>
      <c r="AB43" s="682">
        <v>144.26503674400001</v>
      </c>
      <c r="AC43" s="682">
        <v>209.58274122</v>
      </c>
      <c r="AD43" s="682">
        <v>169.502485576</v>
      </c>
      <c r="AE43" s="683">
        <v>144.26503674400001</v>
      </c>
      <c r="AF43" s="683">
        <v>175.17630635500001</v>
      </c>
      <c r="AG43" s="684">
        <v>174.97078319299999</v>
      </c>
      <c r="AI43" s="681" t="s">
        <v>436</v>
      </c>
      <c r="AJ43" s="682" t="s">
        <v>84</v>
      </c>
      <c r="AK43" s="682" t="s">
        <v>84</v>
      </c>
      <c r="AL43" s="682" t="s">
        <v>84</v>
      </c>
      <c r="AM43" s="682">
        <v>145.08641847800001</v>
      </c>
      <c r="AN43" s="682">
        <v>219.08508720699999</v>
      </c>
      <c r="AO43" s="682">
        <v>175.263397473</v>
      </c>
      <c r="AP43" s="683">
        <v>145.08641847800001</v>
      </c>
      <c r="AQ43" s="683">
        <v>181.46686124300001</v>
      </c>
      <c r="AR43" s="684">
        <v>181.22497458699999</v>
      </c>
      <c r="AT43" s="681" t="s">
        <v>436</v>
      </c>
      <c r="AU43" s="687" t="s">
        <v>84</v>
      </c>
      <c r="AV43" s="687" t="s">
        <v>84</v>
      </c>
      <c r="AW43" s="687" t="s">
        <v>84</v>
      </c>
      <c r="AX43" s="687">
        <v>18.097658978999998</v>
      </c>
      <c r="AY43" s="687">
        <v>29.448170333</v>
      </c>
      <c r="AZ43" s="687">
        <v>28.411821521</v>
      </c>
      <c r="BA43" s="688">
        <v>18.097658978999998</v>
      </c>
      <c r="BB43" s="688">
        <v>28.583741891999999</v>
      </c>
      <c r="BC43" s="689">
        <v>28.495854775000002</v>
      </c>
      <c r="BE43" s="681" t="s">
        <v>436</v>
      </c>
      <c r="BF43" s="687" t="s">
        <v>84</v>
      </c>
      <c r="BG43" s="687" t="s">
        <v>84</v>
      </c>
      <c r="BH43" s="687" t="s">
        <v>84</v>
      </c>
      <c r="BI43" s="687">
        <v>11.630151502</v>
      </c>
      <c r="BJ43" s="687">
        <v>12.938088077</v>
      </c>
      <c r="BK43" s="687">
        <v>17.154881921000001</v>
      </c>
      <c r="BL43" s="688">
        <v>11.630151502</v>
      </c>
      <c r="BM43" s="688">
        <v>16.463940201</v>
      </c>
      <c r="BN43" s="689">
        <v>16.440948850000002</v>
      </c>
      <c r="BQ43" s="364" t="s">
        <v>52</v>
      </c>
      <c r="BR43" s="681" t="s">
        <v>436</v>
      </c>
      <c r="BS43" s="687" t="s">
        <v>84</v>
      </c>
      <c r="BT43" s="687" t="s">
        <v>84</v>
      </c>
      <c r="BU43" s="687" t="s">
        <v>84</v>
      </c>
      <c r="BV43" s="687">
        <v>17.66800503</v>
      </c>
      <c r="BW43" s="687">
        <v>24.477059033</v>
      </c>
      <c r="BX43" s="687">
        <v>26.346587978999999</v>
      </c>
      <c r="BY43" s="688">
        <v>17.66800503</v>
      </c>
      <c r="BZ43" s="688">
        <v>26.040256772999999</v>
      </c>
      <c r="CA43" s="689">
        <v>26.000435135</v>
      </c>
    </row>
    <row r="44" spans="2:79" s="351" customFormat="1" ht="15.75" customHeight="1" x14ac:dyDescent="0.25">
      <c r="B44" s="371" t="s">
        <v>290</v>
      </c>
      <c r="C44" s="369" t="s">
        <v>84</v>
      </c>
      <c r="D44" s="369">
        <v>373.62700396000002</v>
      </c>
      <c r="E44" s="369">
        <v>143.934392067</v>
      </c>
      <c r="F44" s="369">
        <v>163.097859822</v>
      </c>
      <c r="G44" s="369">
        <v>189.89603792400001</v>
      </c>
      <c r="H44" s="369">
        <v>176.42083034300001</v>
      </c>
      <c r="I44" s="370">
        <v>162.90467808</v>
      </c>
      <c r="J44" s="370">
        <v>188.361421049</v>
      </c>
      <c r="K44" s="355">
        <v>178.90791320599999</v>
      </c>
      <c r="M44" s="371" t="s">
        <v>290</v>
      </c>
      <c r="N44" s="369" t="s">
        <v>84</v>
      </c>
      <c r="O44" s="369">
        <v>337.98374307900002</v>
      </c>
      <c r="P44" s="369">
        <v>112.927578545</v>
      </c>
      <c r="Q44" s="369">
        <v>136.46398127399999</v>
      </c>
      <c r="R44" s="369">
        <v>148.58025694</v>
      </c>
      <c r="S44" s="369">
        <v>129.46873993200001</v>
      </c>
      <c r="T44" s="370">
        <v>135.84980003300001</v>
      </c>
      <c r="U44" s="370">
        <v>146.40375195199999</v>
      </c>
      <c r="V44" s="355">
        <v>142.48448123599999</v>
      </c>
      <c r="X44" s="371" t="s">
        <v>290</v>
      </c>
      <c r="Y44" s="369" t="s">
        <v>84</v>
      </c>
      <c r="Z44" s="369">
        <v>317.160295867</v>
      </c>
      <c r="AA44" s="369">
        <v>95.739856816</v>
      </c>
      <c r="AB44" s="369">
        <v>91.187053954000007</v>
      </c>
      <c r="AC44" s="369">
        <v>95.594257261999999</v>
      </c>
      <c r="AD44" s="369">
        <v>98.194531048000002</v>
      </c>
      <c r="AE44" s="370">
        <v>93.056348338000006</v>
      </c>
      <c r="AF44" s="370">
        <v>95.890388064000007</v>
      </c>
      <c r="AG44" s="355">
        <v>94.83795112</v>
      </c>
      <c r="AI44" s="371" t="s">
        <v>290</v>
      </c>
      <c r="AJ44" s="369" t="s">
        <v>84</v>
      </c>
      <c r="AK44" s="369">
        <v>322.50018101699999</v>
      </c>
      <c r="AL44" s="369">
        <v>99.965424167999998</v>
      </c>
      <c r="AM44" s="369">
        <v>95.586687491999996</v>
      </c>
      <c r="AN44" s="369">
        <v>102.81301368</v>
      </c>
      <c r="AO44" s="369">
        <v>102.824015651</v>
      </c>
      <c r="AP44" s="370">
        <v>97.447805178999999</v>
      </c>
      <c r="AQ44" s="370">
        <v>102.81426663400001</v>
      </c>
      <c r="AR44" s="355">
        <v>100.82140032300001</v>
      </c>
      <c r="AT44" s="371" t="s">
        <v>290</v>
      </c>
      <c r="AU44" s="386" t="s">
        <v>84</v>
      </c>
      <c r="AV44" s="386">
        <v>35.040151330999997</v>
      </c>
      <c r="AW44" s="386">
        <v>15.467139931</v>
      </c>
      <c r="AX44" s="386">
        <v>18.338534575000001</v>
      </c>
      <c r="AY44" s="386">
        <v>19.810206992000001</v>
      </c>
      <c r="AZ44" s="386">
        <v>23.943942919000001</v>
      </c>
      <c r="BA44" s="391">
        <v>18.241479085000002</v>
      </c>
      <c r="BB44" s="391">
        <v>20.207550776000001</v>
      </c>
      <c r="BC44" s="387">
        <v>19.454926231999998</v>
      </c>
      <c r="BE44" s="371" t="s">
        <v>290</v>
      </c>
      <c r="BF44" s="386" t="s">
        <v>84</v>
      </c>
      <c r="BG44" s="386">
        <v>1.88071312</v>
      </c>
      <c r="BH44" s="386">
        <v>7.8641611759999996</v>
      </c>
      <c r="BI44" s="386">
        <v>15.946366988999999</v>
      </c>
      <c r="BJ44" s="386">
        <v>19.832080296000001</v>
      </c>
      <c r="BK44" s="386">
        <v>10.223510259999999</v>
      </c>
      <c r="BL44" s="391">
        <v>15.142939160999999</v>
      </c>
      <c r="BM44" s="391">
        <v>18.807181061000001</v>
      </c>
      <c r="BN44" s="387">
        <v>17.568161127</v>
      </c>
      <c r="BQ44" s="368" t="s">
        <v>53</v>
      </c>
      <c r="BR44" s="371" t="s">
        <v>290</v>
      </c>
      <c r="BS44" s="386" t="s">
        <v>84</v>
      </c>
      <c r="BT44" s="386">
        <v>9.1981345220000001</v>
      </c>
      <c r="BU44" s="386">
        <v>20.64737002</v>
      </c>
      <c r="BV44" s="386">
        <v>19.203493753</v>
      </c>
      <c r="BW44" s="386">
        <v>22.442287015000002</v>
      </c>
      <c r="BX44" s="386">
        <v>33.934837152</v>
      </c>
      <c r="BY44" s="391">
        <v>19.157339871000001</v>
      </c>
      <c r="BZ44" s="391">
        <v>23.668141206000001</v>
      </c>
      <c r="CA44" s="387">
        <v>22.142867241000001</v>
      </c>
    </row>
    <row r="45" spans="2:79" s="323" customFormat="1" ht="15.75" customHeight="1" x14ac:dyDescent="0.25">
      <c r="B45" s="685" t="s">
        <v>79</v>
      </c>
      <c r="C45" s="682">
        <v>167.074075537</v>
      </c>
      <c r="D45" s="682">
        <v>121.973169762</v>
      </c>
      <c r="E45" s="682">
        <v>122.00122065399999</v>
      </c>
      <c r="F45" s="682">
        <v>107.984413167</v>
      </c>
      <c r="G45" s="682">
        <v>189.12856805499999</v>
      </c>
      <c r="H45" s="682" t="s">
        <v>84</v>
      </c>
      <c r="I45" s="683">
        <v>125.959789083</v>
      </c>
      <c r="J45" s="683">
        <v>189.12856805499999</v>
      </c>
      <c r="K45" s="684">
        <v>126.64619657199999</v>
      </c>
      <c r="M45" s="685" t="s">
        <v>79</v>
      </c>
      <c r="N45" s="682">
        <v>139.41535392099999</v>
      </c>
      <c r="O45" s="682">
        <v>102.140043693</v>
      </c>
      <c r="P45" s="682">
        <v>102.945092926</v>
      </c>
      <c r="Q45" s="682">
        <v>93.128334586999998</v>
      </c>
      <c r="R45" s="682">
        <v>176.63356960199999</v>
      </c>
      <c r="S45" s="682" t="s">
        <v>84</v>
      </c>
      <c r="T45" s="683">
        <v>105.99520741400001</v>
      </c>
      <c r="U45" s="683">
        <v>176.63356960199999</v>
      </c>
      <c r="V45" s="684">
        <v>106.76278123199999</v>
      </c>
      <c r="X45" s="685" t="s">
        <v>79</v>
      </c>
      <c r="Y45" s="682">
        <v>115.29017239</v>
      </c>
      <c r="Z45" s="682">
        <v>82.355145539000006</v>
      </c>
      <c r="AA45" s="682">
        <v>80.575906384999996</v>
      </c>
      <c r="AB45" s="682">
        <v>72.231056228</v>
      </c>
      <c r="AC45" s="682">
        <v>132.241582077</v>
      </c>
      <c r="AD45" s="682" t="s">
        <v>84</v>
      </c>
      <c r="AE45" s="683">
        <v>84.692289954000003</v>
      </c>
      <c r="AF45" s="683">
        <v>132.241582077</v>
      </c>
      <c r="AG45" s="684">
        <v>85.208972256999999</v>
      </c>
      <c r="AI45" s="685" t="s">
        <v>79</v>
      </c>
      <c r="AJ45" s="682">
        <v>122.74078796400001</v>
      </c>
      <c r="AK45" s="682">
        <v>86.060212882000002</v>
      </c>
      <c r="AL45" s="682">
        <v>83.429103300999998</v>
      </c>
      <c r="AM45" s="682">
        <v>73.710734889999998</v>
      </c>
      <c r="AN45" s="682">
        <v>134.57340608999999</v>
      </c>
      <c r="AO45" s="682" t="s">
        <v>84</v>
      </c>
      <c r="AP45" s="683">
        <v>88.323067076000001</v>
      </c>
      <c r="AQ45" s="683">
        <v>134.57340608999999</v>
      </c>
      <c r="AR45" s="684">
        <v>88.825634636000004</v>
      </c>
      <c r="AT45" s="685" t="s">
        <v>79</v>
      </c>
      <c r="AU45" s="687">
        <v>25.553580026999999</v>
      </c>
      <c r="AV45" s="687">
        <v>20.187037147000002</v>
      </c>
      <c r="AW45" s="687">
        <v>21.043964083999999</v>
      </c>
      <c r="AX45" s="687">
        <v>18.803778516000001</v>
      </c>
      <c r="AY45" s="687">
        <v>26.9812388</v>
      </c>
      <c r="AZ45" s="687" t="s">
        <v>84</v>
      </c>
      <c r="BA45" s="688">
        <v>21.066330572999998</v>
      </c>
      <c r="BB45" s="688">
        <v>26.9812388</v>
      </c>
      <c r="BC45" s="689">
        <v>21.142634287</v>
      </c>
      <c r="BE45" s="685" t="s">
        <v>79</v>
      </c>
      <c r="BF45" s="687">
        <v>7.0613619999999999</v>
      </c>
      <c r="BG45" s="687">
        <v>9.7756822079999992</v>
      </c>
      <c r="BH45" s="687">
        <v>13.382315164</v>
      </c>
      <c r="BI45" s="687">
        <v>15.435456206</v>
      </c>
      <c r="BJ45" s="687">
        <v>21.153464765999999</v>
      </c>
      <c r="BK45" s="687" t="s">
        <v>84</v>
      </c>
      <c r="BL45" s="688">
        <v>11.042188021999999</v>
      </c>
      <c r="BM45" s="688">
        <v>21.153464765999999</v>
      </c>
      <c r="BN45" s="689">
        <v>11.206266082000001</v>
      </c>
      <c r="BQ45" s="364" t="s">
        <v>54</v>
      </c>
      <c r="BR45" s="685" t="s">
        <v>79</v>
      </c>
      <c r="BS45" s="687">
        <v>19.831214667000001</v>
      </c>
      <c r="BT45" s="687">
        <v>21.929162007999999</v>
      </c>
      <c r="BU45" s="687">
        <v>19.658635140000001</v>
      </c>
      <c r="BV45" s="687">
        <v>12.964817239</v>
      </c>
      <c r="BW45" s="687">
        <v>16.902606201000001</v>
      </c>
      <c r="BX45" s="687" t="s">
        <v>84</v>
      </c>
      <c r="BY45" s="688">
        <v>19.942630157</v>
      </c>
      <c r="BZ45" s="688">
        <v>16.902606201000001</v>
      </c>
      <c r="CA45" s="689">
        <v>19.893298975</v>
      </c>
    </row>
    <row r="46" spans="2:79" s="351" customFormat="1" ht="15.75" customHeight="1" x14ac:dyDescent="0.25">
      <c r="B46" s="678" t="s">
        <v>78</v>
      </c>
      <c r="C46" s="679">
        <v>168.01690174199999</v>
      </c>
      <c r="D46" s="679">
        <v>105.557400082</v>
      </c>
      <c r="E46" s="679">
        <v>71.015128841999996</v>
      </c>
      <c r="F46" s="679">
        <v>64.808804804999994</v>
      </c>
      <c r="G46" s="679" t="s">
        <v>84</v>
      </c>
      <c r="H46" s="679" t="s">
        <v>84</v>
      </c>
      <c r="I46" s="546">
        <v>119.032635515</v>
      </c>
      <c r="J46" s="546" t="s">
        <v>84</v>
      </c>
      <c r="K46" s="680">
        <v>119.032635515</v>
      </c>
      <c r="M46" s="678" t="s">
        <v>78</v>
      </c>
      <c r="N46" s="679">
        <v>140.466370219</v>
      </c>
      <c r="O46" s="679">
        <v>88.461276165000001</v>
      </c>
      <c r="P46" s="679">
        <v>59.082828771999999</v>
      </c>
      <c r="Q46" s="679">
        <v>64.309439712</v>
      </c>
      <c r="R46" s="679" t="s">
        <v>84</v>
      </c>
      <c r="S46" s="679" t="s">
        <v>84</v>
      </c>
      <c r="T46" s="546">
        <v>99.849166214999997</v>
      </c>
      <c r="U46" s="546" t="s">
        <v>84</v>
      </c>
      <c r="V46" s="680">
        <v>99.849166214999997</v>
      </c>
      <c r="X46" s="678" t="s">
        <v>78</v>
      </c>
      <c r="Y46" s="679">
        <v>121.80407814900001</v>
      </c>
      <c r="Z46" s="679">
        <v>65.649479252999996</v>
      </c>
      <c r="AA46" s="679">
        <v>48.863537731000001</v>
      </c>
      <c r="AB46" s="679">
        <v>6.5600068479999996</v>
      </c>
      <c r="AC46" s="679" t="s">
        <v>84</v>
      </c>
      <c r="AD46" s="679" t="s">
        <v>84</v>
      </c>
      <c r="AE46" s="546">
        <v>79.490906461999998</v>
      </c>
      <c r="AF46" s="546" t="s">
        <v>84</v>
      </c>
      <c r="AG46" s="680">
        <v>79.490906461999998</v>
      </c>
      <c r="AI46" s="678" t="s">
        <v>78</v>
      </c>
      <c r="AJ46" s="679">
        <v>130.33406000100001</v>
      </c>
      <c r="AK46" s="679">
        <v>68.012895838999995</v>
      </c>
      <c r="AL46" s="679">
        <v>51.598688334999999</v>
      </c>
      <c r="AM46" s="679">
        <v>6.5600068479999996</v>
      </c>
      <c r="AN46" s="679" t="s">
        <v>84</v>
      </c>
      <c r="AO46" s="679" t="s">
        <v>84</v>
      </c>
      <c r="AP46" s="546">
        <v>83.852264552999998</v>
      </c>
      <c r="AQ46" s="546" t="s">
        <v>84</v>
      </c>
      <c r="AR46" s="680">
        <v>83.852264552999998</v>
      </c>
      <c r="AT46" s="678" t="s">
        <v>78</v>
      </c>
      <c r="AU46" s="690">
        <v>27.370088892999998</v>
      </c>
      <c r="AV46" s="690">
        <v>16.982733495000002</v>
      </c>
      <c r="AW46" s="690">
        <v>17.441679990000001</v>
      </c>
      <c r="AX46" s="690">
        <v>3.3814680400000001</v>
      </c>
      <c r="AY46" s="690" t="s">
        <v>84</v>
      </c>
      <c r="AZ46" s="690" t="s">
        <v>84</v>
      </c>
      <c r="BA46" s="691">
        <v>20.850354979999999</v>
      </c>
      <c r="BB46" s="691" t="s">
        <v>84</v>
      </c>
      <c r="BC46" s="692">
        <v>20.850354979999999</v>
      </c>
      <c r="BE46" s="678" t="s">
        <v>78</v>
      </c>
      <c r="BF46" s="690">
        <v>5.3509075279999996</v>
      </c>
      <c r="BG46" s="690">
        <v>15.271188986</v>
      </c>
      <c r="BH46" s="690">
        <v>7.5233318699999998</v>
      </c>
      <c r="BI46" s="690">
        <v>0</v>
      </c>
      <c r="BJ46" s="690" t="s">
        <v>84</v>
      </c>
      <c r="BK46" s="690" t="s">
        <v>84</v>
      </c>
      <c r="BL46" s="691">
        <v>9.7358222899999998</v>
      </c>
      <c r="BM46" s="691" t="s">
        <v>84</v>
      </c>
      <c r="BN46" s="692">
        <v>9.7358222899999998</v>
      </c>
      <c r="BQ46" s="368" t="s">
        <v>55</v>
      </c>
      <c r="BR46" s="678" t="s">
        <v>78</v>
      </c>
      <c r="BS46" s="690">
        <v>21.791939306</v>
      </c>
      <c r="BT46" s="690">
        <v>17.282589352999999</v>
      </c>
      <c r="BU46" s="690">
        <v>21.394236458999998</v>
      </c>
      <c r="BV46" s="690">
        <v>0</v>
      </c>
      <c r="BW46" s="690" t="s">
        <v>84</v>
      </c>
      <c r="BX46" s="690" t="s">
        <v>84</v>
      </c>
      <c r="BY46" s="691">
        <v>19.492740156</v>
      </c>
      <c r="BZ46" s="691" t="s">
        <v>84</v>
      </c>
      <c r="CA46" s="692">
        <v>19.492740156</v>
      </c>
    </row>
    <row r="47" spans="2:79" s="148" customFormat="1" x14ac:dyDescent="0.2">
      <c r="B47" s="22" t="s">
        <v>268</v>
      </c>
      <c r="C47" s="395"/>
      <c r="D47" s="395"/>
      <c r="E47" s="395"/>
      <c r="F47" s="395"/>
      <c r="G47" s="395"/>
      <c r="H47" s="395"/>
      <c r="I47" s="395"/>
      <c r="J47" s="395"/>
      <c r="K47" s="396"/>
      <c r="M47" s="22" t="s">
        <v>268</v>
      </c>
      <c r="N47" s="395"/>
      <c r="O47" s="395"/>
      <c r="P47" s="395"/>
      <c r="Q47" s="395"/>
      <c r="R47" s="395"/>
      <c r="S47" s="395"/>
      <c r="T47" s="395"/>
      <c r="U47" s="395"/>
      <c r="V47" s="396"/>
      <c r="X47" s="22" t="s">
        <v>268</v>
      </c>
      <c r="Y47" s="395"/>
      <c r="Z47" s="395"/>
      <c r="AA47" s="395"/>
      <c r="AB47" s="395"/>
      <c r="AC47" s="395"/>
      <c r="AD47" s="395"/>
      <c r="AE47" s="395"/>
      <c r="AF47" s="395"/>
      <c r="AG47" s="396"/>
      <c r="AI47" s="22" t="s">
        <v>268</v>
      </c>
      <c r="AJ47" s="395"/>
      <c r="AK47" s="395"/>
      <c r="AL47" s="395"/>
      <c r="AM47" s="395"/>
      <c r="AN47" s="395"/>
      <c r="AO47" s="395"/>
      <c r="AP47" s="395"/>
      <c r="AQ47" s="395"/>
      <c r="AR47" s="396"/>
      <c r="AT47" s="22" t="s">
        <v>268</v>
      </c>
      <c r="AU47" s="395"/>
      <c r="AV47" s="395"/>
      <c r="AW47" s="395"/>
      <c r="AX47" s="395"/>
      <c r="AY47" s="395"/>
      <c r="AZ47" s="395"/>
      <c r="BA47" s="395"/>
      <c r="BB47" s="395"/>
      <c r="BC47" s="396"/>
      <c r="BE47" s="22" t="s">
        <v>268</v>
      </c>
      <c r="BF47" s="395"/>
      <c r="BG47" s="395"/>
      <c r="BH47" s="395"/>
      <c r="BI47" s="395"/>
      <c r="BJ47" s="395"/>
      <c r="BK47" s="395"/>
      <c r="BL47" s="395"/>
      <c r="BM47" s="395"/>
      <c r="BN47" s="396"/>
      <c r="BQ47" s="215" t="s">
        <v>56</v>
      </c>
      <c r="BR47" s="22" t="s">
        <v>268</v>
      </c>
      <c r="BS47" s="395"/>
      <c r="BT47" s="395"/>
      <c r="BU47" s="395"/>
      <c r="BV47" s="395"/>
      <c r="BW47" s="395"/>
      <c r="BX47" s="395"/>
      <c r="BY47" s="395"/>
      <c r="BZ47" s="395"/>
      <c r="CA47" s="396"/>
    </row>
    <row r="48" spans="2:79" s="22" customFormat="1" x14ac:dyDescent="0.2">
      <c r="B48" s="22" t="s">
        <v>437</v>
      </c>
      <c r="C48" s="395"/>
      <c r="D48" s="395"/>
      <c r="E48" s="395"/>
      <c r="F48" s="395"/>
      <c r="G48" s="395"/>
      <c r="H48" s="395"/>
      <c r="I48" s="395"/>
      <c r="J48" s="395"/>
      <c r="K48" s="396"/>
      <c r="M48" s="22" t="s">
        <v>437</v>
      </c>
      <c r="N48" s="395"/>
      <c r="O48" s="395"/>
      <c r="P48" s="395"/>
      <c r="Q48" s="395"/>
      <c r="R48" s="395"/>
      <c r="S48" s="395"/>
      <c r="T48" s="395"/>
      <c r="U48" s="395"/>
      <c r="V48" s="396"/>
      <c r="X48" s="22" t="s">
        <v>437</v>
      </c>
      <c r="Y48" s="395"/>
      <c r="Z48" s="395"/>
      <c r="AA48" s="395"/>
      <c r="AB48" s="395"/>
      <c r="AC48" s="395"/>
      <c r="AD48" s="395"/>
      <c r="AE48" s="395"/>
      <c r="AF48" s="395"/>
      <c r="AG48" s="396"/>
      <c r="AI48" s="22" t="s">
        <v>437</v>
      </c>
      <c r="AJ48" s="395"/>
      <c r="AK48" s="395"/>
      <c r="AL48" s="395"/>
      <c r="AM48" s="395"/>
      <c r="AN48" s="395"/>
      <c r="AO48" s="395"/>
      <c r="AP48" s="395"/>
      <c r="AQ48" s="395"/>
      <c r="AR48" s="396"/>
      <c r="AT48" s="22" t="s">
        <v>437</v>
      </c>
      <c r="AU48" s="395"/>
      <c r="AV48" s="395"/>
      <c r="AW48" s="395"/>
      <c r="AX48" s="395"/>
      <c r="AY48" s="395"/>
      <c r="AZ48" s="395"/>
      <c r="BA48" s="395"/>
      <c r="BB48" s="395"/>
      <c r="BC48" s="396"/>
      <c r="BE48" s="22" t="s">
        <v>437</v>
      </c>
      <c r="BF48" s="395"/>
      <c r="BG48" s="395"/>
      <c r="BH48" s="395"/>
      <c r="BI48" s="395"/>
      <c r="BJ48" s="395"/>
      <c r="BK48" s="395"/>
      <c r="BL48" s="395"/>
      <c r="BM48" s="395"/>
      <c r="BN48" s="396"/>
      <c r="BQ48" s="397" t="s">
        <v>76</v>
      </c>
      <c r="BR48" s="22" t="s">
        <v>437</v>
      </c>
      <c r="BS48" s="395"/>
      <c r="BT48" s="395"/>
      <c r="BU48" s="395"/>
      <c r="BV48" s="395"/>
      <c r="BW48" s="395"/>
      <c r="BX48" s="395"/>
      <c r="BY48" s="395"/>
      <c r="BZ48" s="395"/>
      <c r="CA48" s="396"/>
    </row>
    <row r="49" spans="2:79" s="22" customFormat="1" x14ac:dyDescent="0.2">
      <c r="B49" s="47" t="s">
        <v>423</v>
      </c>
      <c r="C49" s="395"/>
      <c r="D49" s="395"/>
      <c r="E49" s="395"/>
      <c r="F49" s="395"/>
      <c r="G49" s="395"/>
      <c r="H49" s="395"/>
      <c r="I49" s="395"/>
      <c r="J49" s="395"/>
      <c r="K49" s="396"/>
      <c r="M49" s="47" t="s">
        <v>423</v>
      </c>
      <c r="N49" s="395"/>
      <c r="O49" s="395"/>
      <c r="P49" s="395"/>
      <c r="Q49" s="395"/>
      <c r="R49" s="395"/>
      <c r="S49" s="395"/>
      <c r="T49" s="395"/>
      <c r="U49" s="395"/>
      <c r="V49" s="396"/>
      <c r="X49" s="47" t="s">
        <v>423</v>
      </c>
      <c r="Y49" s="395"/>
      <c r="Z49" s="395"/>
      <c r="AA49" s="395"/>
      <c r="AB49" s="395"/>
      <c r="AC49" s="395"/>
      <c r="AD49" s="395"/>
      <c r="AE49" s="395"/>
      <c r="AF49" s="395"/>
      <c r="AG49" s="396"/>
      <c r="AI49" s="47" t="s">
        <v>423</v>
      </c>
      <c r="AJ49" s="395"/>
      <c r="AK49" s="395"/>
      <c r="AL49" s="395"/>
      <c r="AM49" s="395"/>
      <c r="AN49" s="395"/>
      <c r="AO49" s="395"/>
      <c r="AP49" s="395"/>
      <c r="AQ49" s="395"/>
      <c r="AR49" s="396"/>
      <c r="AT49" s="47" t="s">
        <v>423</v>
      </c>
      <c r="AU49" s="395"/>
      <c r="AV49" s="395"/>
      <c r="AW49" s="395"/>
      <c r="AX49" s="395"/>
      <c r="AY49" s="395"/>
      <c r="AZ49" s="395"/>
      <c r="BA49" s="395"/>
      <c r="BB49" s="395"/>
      <c r="BC49" s="396"/>
      <c r="BE49" s="47" t="s">
        <v>423</v>
      </c>
      <c r="BF49" s="395"/>
      <c r="BG49" s="395"/>
      <c r="BH49" s="395"/>
      <c r="BI49" s="395"/>
      <c r="BJ49" s="395"/>
      <c r="BK49" s="395"/>
      <c r="BL49" s="395"/>
      <c r="BM49" s="395"/>
      <c r="BN49" s="396"/>
      <c r="BQ49" s="213" t="s">
        <v>309</v>
      </c>
      <c r="BR49" s="47" t="s">
        <v>423</v>
      </c>
      <c r="BS49" s="395"/>
      <c r="BT49" s="395"/>
      <c r="BU49" s="395"/>
      <c r="BV49" s="395"/>
      <c r="BW49" s="395"/>
      <c r="BX49" s="395"/>
      <c r="BY49" s="395"/>
      <c r="BZ49" s="395"/>
      <c r="CA49" s="396"/>
    </row>
    <row r="50" spans="2:79"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T50" s="372" t="s">
        <v>774</v>
      </c>
      <c r="AU50" s="398"/>
      <c r="AV50" s="398"/>
      <c r="AW50" s="398"/>
      <c r="AX50" s="398"/>
      <c r="AY50" s="398"/>
      <c r="AZ50" s="398"/>
      <c r="BA50" s="398"/>
      <c r="BB50" s="398"/>
      <c r="BC50" s="399"/>
      <c r="BE50" s="372" t="s">
        <v>774</v>
      </c>
      <c r="BF50" s="398"/>
      <c r="BG50" s="398"/>
      <c r="BH50" s="398"/>
      <c r="BI50" s="398"/>
      <c r="BJ50" s="398"/>
      <c r="BK50" s="398"/>
      <c r="BL50" s="398"/>
      <c r="BM50" s="398"/>
      <c r="BN50" s="399"/>
      <c r="BQ50" s="400" t="s">
        <v>77</v>
      </c>
      <c r="BR50" s="372" t="s">
        <v>774</v>
      </c>
      <c r="BS50" s="398"/>
      <c r="BT50" s="398"/>
      <c r="BU50" s="398"/>
      <c r="BV50" s="398"/>
      <c r="BW50" s="398"/>
      <c r="BX50" s="398"/>
      <c r="BY50" s="398"/>
      <c r="BZ50" s="398"/>
      <c r="CA50" s="399"/>
    </row>
  </sheetData>
  <phoneticPr fontId="3" type="noConversion"/>
  <pageMargins left="0.59055118110236227" right="0.59055118110236227" top="0.78740157480314965" bottom="0.78740157480314965" header="0.39370078740157483" footer="0.39370078740157483"/>
  <pageSetup paperSize="9" scale="66" firstPageNumber="59" fitToWidth="7" orientation="landscape" useFirstPageNumber="1" r:id="rId1"/>
  <headerFooter differentFirst="1">
    <oddHeader>&amp;R&amp;12Les finances groupements à fiscalité propre en 2022</oddHeader>
    <oddFooter>&amp;L&amp;12Direction Générale des Collectivités Locales / DESL&amp;C&amp;12&amp;P&amp;R&amp;12Mise en ligne : janvier 2024</oddFooter>
    <firstHeader>&amp;R&amp;12Les finances groupements à fiscalité propre en 2022</firstHeader>
    <firstFooter>&amp;L&amp;12Direction Générale des Collectivités Locales / DESL&amp;C&amp;12&amp;P&amp;R&amp;12Mise en ligne : janvier 2024</firstFooter>
  </headerFooter>
  <colBreaks count="6" manualBreakCount="6">
    <brk id="11" max="45" man="1"/>
    <brk id="22" max="45" man="1"/>
    <brk id="33" max="45" man="1"/>
    <brk id="44" max="45" man="1"/>
    <brk id="55" max="45" man="1"/>
    <brk id="67"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0"/>
  <sheetViews>
    <sheetView zoomScaleNormal="100" zoomScaleSheetLayoutView="85" workbookViewId="0"/>
  </sheetViews>
  <sheetFormatPr baseColWidth="10" defaultRowHeight="12.75" x14ac:dyDescent="0.2"/>
  <cols>
    <col min="1" max="1" width="4" customWidth="1"/>
    <col min="2" max="2" width="29.5703125" customWidth="1"/>
    <col min="3" max="10" width="15.7109375" customWidth="1"/>
    <col min="11" max="11" width="15.7109375" style="74" customWidth="1"/>
    <col min="12" max="12" width="4" customWidth="1"/>
    <col min="13" max="13" width="29.5703125" customWidth="1"/>
    <col min="14" max="21" width="15.7109375" customWidth="1"/>
    <col min="22" max="22" width="15.7109375" style="74" customWidth="1"/>
    <col min="23" max="23" width="4" customWidth="1"/>
    <col min="24" max="24" width="29.5703125" customWidth="1"/>
    <col min="25" max="32" width="15.7109375" customWidth="1"/>
    <col min="33" max="33" width="15.7109375" style="74" customWidth="1"/>
    <col min="34" max="34" width="4" customWidth="1"/>
    <col min="35" max="35" width="29.5703125" customWidth="1"/>
    <col min="36" max="43" width="15.7109375" customWidth="1"/>
    <col min="44" max="44" width="15.7109375" style="74" customWidth="1"/>
    <col min="45" max="45" width="1.5703125" hidden="1" customWidth="1"/>
    <col min="46" max="46" width="4" customWidth="1"/>
    <col min="47" max="47" width="11.42578125" hidden="1" customWidth="1"/>
    <col min="48" max="48" width="29.5703125" customWidth="1"/>
    <col min="49" max="57" width="15.7109375" customWidth="1"/>
  </cols>
  <sheetData>
    <row r="1" spans="1:57" ht="20.25" x14ac:dyDescent="0.3">
      <c r="A1" s="9" t="s">
        <v>780</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106"/>
      <c r="AI1" s="107"/>
      <c r="AJ1" s="107"/>
      <c r="AK1" s="107"/>
      <c r="AL1" s="107"/>
      <c r="AM1" s="107"/>
      <c r="AN1" s="107"/>
      <c r="AO1" s="48"/>
      <c r="AP1" s="48"/>
      <c r="AQ1" s="48"/>
      <c r="AR1" s="127"/>
      <c r="AS1" s="106"/>
      <c r="AT1" s="106"/>
      <c r="AU1" s="108"/>
      <c r="AV1" s="108"/>
      <c r="AW1" s="109"/>
      <c r="AX1" s="109"/>
      <c r="AY1" s="109"/>
      <c r="AZ1" s="109"/>
      <c r="BA1" s="109"/>
      <c r="BB1" s="109"/>
      <c r="BC1" s="109"/>
      <c r="BD1" s="109"/>
      <c r="BE1" s="137"/>
    </row>
    <row r="2" spans="1:57" ht="12.75" customHeight="1" x14ac:dyDescent="0.3">
      <c r="A2" s="8"/>
      <c r="B2" s="48"/>
      <c r="C2" s="48"/>
      <c r="D2" s="58"/>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06"/>
      <c r="AI2" s="107"/>
      <c r="AJ2" s="107"/>
      <c r="AK2" s="107"/>
      <c r="AL2" s="107"/>
      <c r="AM2" s="107"/>
      <c r="AN2" s="107"/>
      <c r="AO2" s="48"/>
      <c r="AP2" s="48"/>
      <c r="AQ2" s="48"/>
      <c r="AR2" s="127"/>
      <c r="AS2" s="106"/>
      <c r="AT2" s="106"/>
      <c r="AU2" s="108"/>
      <c r="AV2" s="108"/>
      <c r="AW2" s="109"/>
      <c r="AX2" s="109"/>
      <c r="AY2" s="109"/>
      <c r="AZ2" s="109"/>
      <c r="BA2" s="109"/>
      <c r="BB2" s="109"/>
      <c r="BC2" s="109"/>
      <c r="BD2" s="109"/>
      <c r="BE2" s="137"/>
    </row>
    <row r="3" spans="1:57" x14ac:dyDescent="0.2">
      <c r="A3" s="12"/>
      <c r="B3" s="12"/>
      <c r="C3" s="12"/>
      <c r="D3" s="14"/>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24"/>
      <c r="AI3" s="24"/>
      <c r="AJ3" s="24"/>
      <c r="AK3" s="24"/>
      <c r="AL3" s="24"/>
      <c r="AM3" s="24"/>
      <c r="AN3" s="24"/>
      <c r="AO3" s="26"/>
      <c r="AP3" s="26"/>
      <c r="AQ3" s="26"/>
      <c r="AR3" s="133"/>
      <c r="AS3" s="24"/>
      <c r="AT3" s="24"/>
      <c r="AU3" s="36"/>
      <c r="AV3" s="36"/>
      <c r="AW3" s="112"/>
      <c r="AX3" s="112"/>
      <c r="AY3" s="112"/>
      <c r="AZ3" s="112"/>
      <c r="BA3" s="112"/>
      <c r="BB3" s="112"/>
      <c r="BC3" s="112"/>
      <c r="BD3" s="112"/>
      <c r="BE3" s="138"/>
    </row>
    <row r="4" spans="1:57" ht="16.5" x14ac:dyDescent="0.25">
      <c r="A4" s="88" t="s">
        <v>496</v>
      </c>
      <c r="B4" s="88"/>
      <c r="C4" s="88"/>
      <c r="D4" s="231"/>
      <c r="E4" s="88"/>
      <c r="F4" s="88"/>
      <c r="G4" s="88"/>
      <c r="H4" s="88"/>
      <c r="I4" s="88"/>
      <c r="J4" s="88"/>
      <c r="K4" s="128"/>
      <c r="L4" s="33" t="s">
        <v>317</v>
      </c>
      <c r="M4" s="33"/>
      <c r="N4" s="33"/>
      <c r="O4" s="33"/>
      <c r="P4" s="33"/>
      <c r="Q4" s="33"/>
      <c r="R4" s="33"/>
      <c r="S4" s="33"/>
      <c r="T4" s="33"/>
      <c r="U4" s="33"/>
      <c r="V4" s="131"/>
      <c r="W4" s="33" t="s">
        <v>318</v>
      </c>
      <c r="X4" s="33"/>
      <c r="Y4" s="33"/>
      <c r="Z4" s="33"/>
      <c r="AA4" s="33"/>
      <c r="AB4" s="33"/>
      <c r="AC4" s="33"/>
      <c r="AD4" s="33"/>
      <c r="AE4" s="33"/>
      <c r="AF4" s="33"/>
      <c r="AG4" s="131"/>
      <c r="AH4" s="33" t="s">
        <v>319</v>
      </c>
      <c r="AI4" s="33"/>
      <c r="AJ4" s="33"/>
      <c r="AK4" s="33"/>
      <c r="AL4" s="33"/>
      <c r="AM4" s="33"/>
      <c r="AN4" s="33"/>
      <c r="AO4" s="33"/>
      <c r="AP4" s="33"/>
      <c r="AQ4" s="33"/>
      <c r="AR4" s="131"/>
      <c r="AS4" s="33" t="s">
        <v>12</v>
      </c>
      <c r="AT4" s="33" t="s">
        <v>320</v>
      </c>
      <c r="AU4" s="113"/>
      <c r="AV4" s="113"/>
      <c r="AW4" s="114"/>
      <c r="AX4" s="114"/>
      <c r="AY4" s="114"/>
      <c r="AZ4" s="114"/>
      <c r="BA4" s="114"/>
      <c r="BB4" s="114"/>
      <c r="BC4" s="114"/>
      <c r="BD4" s="114"/>
      <c r="BE4" s="139"/>
    </row>
    <row r="5" spans="1:57" ht="16.5" x14ac:dyDescent="0.25">
      <c r="A5" s="229" t="s">
        <v>174</v>
      </c>
      <c r="B5" s="126"/>
      <c r="C5" s="126"/>
      <c r="D5" s="126"/>
      <c r="E5" s="126"/>
      <c r="F5" s="126"/>
      <c r="G5" s="126"/>
      <c r="H5" s="126"/>
      <c r="I5" s="126"/>
      <c r="J5" s="126"/>
      <c r="K5" s="129"/>
      <c r="L5" s="229"/>
      <c r="M5" s="86"/>
      <c r="N5" s="86"/>
      <c r="O5" s="86"/>
      <c r="P5" s="86"/>
      <c r="Q5" s="86"/>
      <c r="R5" s="86"/>
      <c r="S5" s="86"/>
      <c r="T5" s="86"/>
      <c r="U5" s="86"/>
      <c r="V5" s="132"/>
      <c r="W5" s="229" t="s">
        <v>174</v>
      </c>
      <c r="X5" s="86"/>
      <c r="Y5" s="86"/>
      <c r="Z5" s="86"/>
      <c r="AA5" s="86"/>
      <c r="AB5" s="86"/>
      <c r="AC5" s="86"/>
      <c r="AD5" s="86"/>
      <c r="AE5" s="86"/>
      <c r="AF5" s="86"/>
      <c r="AG5" s="132"/>
      <c r="AH5" s="229" t="s">
        <v>174</v>
      </c>
      <c r="AI5" s="88"/>
      <c r="AJ5" s="88"/>
      <c r="AK5" s="88"/>
      <c r="AL5" s="88"/>
      <c r="AM5" s="88"/>
      <c r="AN5" s="88"/>
      <c r="AO5" s="88"/>
      <c r="AP5" s="88"/>
      <c r="AQ5" s="88"/>
      <c r="AR5" s="128"/>
      <c r="AS5" s="86"/>
      <c r="AT5" s="229" t="s">
        <v>174</v>
      </c>
      <c r="AU5" s="115"/>
      <c r="AV5" s="115"/>
      <c r="AW5" s="116"/>
      <c r="AX5" s="116"/>
      <c r="AY5" s="116"/>
      <c r="AZ5" s="116"/>
      <c r="BA5" s="116"/>
      <c r="BB5" s="116"/>
      <c r="BC5" s="116"/>
      <c r="BD5" s="116"/>
      <c r="BE5" s="140"/>
    </row>
    <row r="6" spans="1:57" x14ac:dyDescent="0.2">
      <c r="A6" s="47" t="s">
        <v>484</v>
      </c>
      <c r="B6" s="12"/>
      <c r="C6" s="12"/>
      <c r="D6" s="12"/>
      <c r="E6" s="12"/>
      <c r="F6" s="12"/>
      <c r="G6" s="12"/>
      <c r="H6" s="12"/>
      <c r="I6" s="12"/>
      <c r="J6" s="12"/>
      <c r="K6" s="23"/>
      <c r="L6" s="47" t="s">
        <v>484</v>
      </c>
      <c r="M6" s="12"/>
      <c r="N6" s="12"/>
      <c r="O6" s="12"/>
      <c r="P6" s="12"/>
      <c r="Q6" s="12"/>
      <c r="R6" s="12"/>
      <c r="S6" s="12"/>
      <c r="T6" s="12"/>
      <c r="U6" s="12"/>
      <c r="V6" s="23"/>
      <c r="W6" s="47" t="s">
        <v>484</v>
      </c>
      <c r="X6" s="12"/>
      <c r="Y6" s="12"/>
      <c r="Z6" s="12"/>
      <c r="AA6" s="12"/>
      <c r="AB6" s="12"/>
      <c r="AC6" s="12"/>
      <c r="AD6" s="12"/>
      <c r="AE6" s="12"/>
      <c r="AF6" s="12"/>
      <c r="AG6" s="23"/>
      <c r="AH6" s="47" t="s">
        <v>484</v>
      </c>
      <c r="AI6" s="24"/>
      <c r="AJ6" s="24"/>
      <c r="AK6" s="24"/>
      <c r="AL6" s="24"/>
      <c r="AM6" s="24"/>
      <c r="AN6" s="24"/>
      <c r="AO6" s="26"/>
      <c r="AP6" s="26"/>
      <c r="AQ6" s="26"/>
      <c r="AR6" s="133"/>
      <c r="AS6" s="117"/>
      <c r="AU6" s="36"/>
      <c r="AV6" s="36"/>
      <c r="AW6" s="112"/>
      <c r="AX6" s="112"/>
      <c r="AY6" s="112"/>
      <c r="AZ6" s="112"/>
      <c r="BA6" s="112"/>
      <c r="BB6" s="112"/>
      <c r="BC6" s="112"/>
      <c r="BD6" s="112"/>
      <c r="BE6" s="138"/>
    </row>
    <row r="7" spans="1:57" x14ac:dyDescent="0.2">
      <c r="A7" s="47" t="s">
        <v>495</v>
      </c>
      <c r="B7" s="12"/>
      <c r="C7" s="12"/>
      <c r="D7" s="12"/>
      <c r="E7" s="12"/>
      <c r="F7" s="12"/>
      <c r="G7" s="12"/>
      <c r="H7" s="12"/>
      <c r="I7" s="12"/>
      <c r="J7" s="12"/>
      <c r="K7" s="23"/>
      <c r="L7" s="47" t="s">
        <v>497</v>
      </c>
      <c r="M7" s="12"/>
      <c r="N7" s="12"/>
      <c r="O7" s="12"/>
      <c r="P7" s="12"/>
      <c r="Q7" s="12"/>
      <c r="R7" s="12"/>
      <c r="S7" s="12"/>
      <c r="T7" s="12"/>
      <c r="U7" s="12"/>
      <c r="V7" s="23"/>
      <c r="W7" s="47" t="s">
        <v>499</v>
      </c>
      <c r="X7" s="12"/>
      <c r="Y7" s="12"/>
      <c r="Z7" s="12"/>
      <c r="AA7" s="12"/>
      <c r="AB7" s="12"/>
      <c r="AC7" s="12"/>
      <c r="AD7" s="12"/>
      <c r="AE7" s="12"/>
      <c r="AF7" s="12"/>
      <c r="AG7" s="23"/>
      <c r="AH7" s="47" t="s">
        <v>500</v>
      </c>
      <c r="AI7" s="24"/>
      <c r="AJ7" s="24"/>
      <c r="AK7" s="24"/>
      <c r="AL7" s="24"/>
      <c r="AM7" s="24"/>
      <c r="AN7" s="24"/>
      <c r="AO7" s="26"/>
      <c r="AP7" s="26"/>
      <c r="AQ7" s="26"/>
      <c r="AR7" s="133"/>
      <c r="AS7" s="24" t="s">
        <v>17</v>
      </c>
      <c r="AT7" s="47" t="s">
        <v>502</v>
      </c>
      <c r="AU7" s="36"/>
      <c r="AV7" s="36"/>
      <c r="AW7" s="112"/>
      <c r="AX7" s="112"/>
      <c r="AY7" s="112"/>
      <c r="AZ7" s="112"/>
      <c r="BA7" s="112"/>
      <c r="BB7" s="112"/>
      <c r="BC7" s="112"/>
      <c r="BD7" s="112"/>
      <c r="BE7" s="138"/>
    </row>
    <row r="8" spans="1:57" x14ac:dyDescent="0.2">
      <c r="A8" s="47" t="s">
        <v>231</v>
      </c>
      <c r="B8" s="118"/>
      <c r="C8" s="12"/>
      <c r="D8" s="12"/>
      <c r="E8" s="12"/>
      <c r="F8" s="12"/>
      <c r="G8" s="12"/>
      <c r="H8" s="12"/>
      <c r="I8" s="12"/>
      <c r="J8" s="12"/>
      <c r="K8" s="23"/>
      <c r="L8" s="47" t="s">
        <v>184</v>
      </c>
      <c r="M8" s="12"/>
      <c r="N8" s="12"/>
      <c r="O8" s="12"/>
      <c r="P8" s="12"/>
      <c r="Q8" s="12"/>
      <c r="R8" s="12"/>
      <c r="S8" s="12"/>
      <c r="T8" s="12"/>
      <c r="U8" s="12"/>
      <c r="V8" s="23"/>
      <c r="W8" s="47" t="s">
        <v>495</v>
      </c>
      <c r="X8" s="12"/>
      <c r="Y8" s="12"/>
      <c r="Z8" s="12"/>
      <c r="AA8" s="12"/>
      <c r="AB8" s="12"/>
      <c r="AC8" s="12"/>
      <c r="AD8" s="12"/>
      <c r="AE8" s="12"/>
      <c r="AF8" s="12"/>
      <c r="AG8" s="23"/>
      <c r="AH8" s="47" t="s">
        <v>498</v>
      </c>
      <c r="AI8" s="24"/>
      <c r="AJ8" s="24"/>
      <c r="AK8" s="24"/>
      <c r="AL8" s="24"/>
      <c r="AM8" s="24"/>
      <c r="AN8" s="24"/>
      <c r="AO8" s="26"/>
      <c r="AP8" s="26"/>
      <c r="AQ8" s="26"/>
      <c r="AR8" s="133"/>
      <c r="AS8" s="24"/>
      <c r="AT8" s="47" t="s">
        <v>501</v>
      </c>
      <c r="AU8" s="36"/>
      <c r="AV8" s="36"/>
      <c r="AW8" s="112"/>
      <c r="AX8" s="112"/>
      <c r="AY8" s="112"/>
      <c r="AZ8" s="112"/>
      <c r="BA8" s="112"/>
      <c r="BB8" s="112"/>
      <c r="BC8" s="112"/>
      <c r="BD8" s="112"/>
      <c r="BE8" s="138"/>
    </row>
    <row r="9" spans="1:57" x14ac:dyDescent="0.2">
      <c r="A9" s="12"/>
      <c r="B9" s="7"/>
      <c r="C9" s="7"/>
      <c r="D9" s="7"/>
      <c r="E9" s="7"/>
      <c r="F9" s="7"/>
      <c r="G9" s="7"/>
      <c r="H9" s="7"/>
      <c r="I9" s="7"/>
      <c r="J9" s="7"/>
      <c r="K9" s="13"/>
      <c r="L9" s="7"/>
      <c r="M9" s="118"/>
      <c r="N9" s="7"/>
      <c r="O9" s="7"/>
      <c r="P9" s="7"/>
      <c r="Q9" s="7"/>
      <c r="R9" s="7"/>
      <c r="S9" s="7"/>
      <c r="T9" s="7"/>
      <c r="U9" s="7"/>
      <c r="V9" s="13"/>
      <c r="W9" s="47" t="s">
        <v>185</v>
      </c>
      <c r="X9" s="7"/>
      <c r="Y9" s="7"/>
      <c r="Z9" s="7"/>
      <c r="AA9" s="7"/>
      <c r="AB9" s="7"/>
      <c r="AC9" s="7"/>
      <c r="AD9" s="7"/>
      <c r="AE9" s="7"/>
      <c r="AF9" s="7"/>
      <c r="AG9" s="13"/>
      <c r="AH9" s="47" t="s">
        <v>186</v>
      </c>
      <c r="AI9" s="90"/>
      <c r="AJ9" s="90"/>
      <c r="AK9" s="90"/>
      <c r="AL9" s="90"/>
      <c r="AM9" s="90"/>
      <c r="AN9" s="90"/>
      <c r="AO9" s="26"/>
      <c r="AP9" s="26"/>
      <c r="AQ9" s="26"/>
      <c r="AR9" s="133"/>
      <c r="AS9" s="90"/>
      <c r="AT9" s="47" t="s">
        <v>186</v>
      </c>
      <c r="AU9" s="36"/>
      <c r="AV9" s="36"/>
      <c r="AW9" s="112"/>
      <c r="AX9" s="112"/>
      <c r="AY9" s="112"/>
      <c r="AZ9" s="112"/>
      <c r="BA9" s="112"/>
      <c r="BB9" s="112"/>
      <c r="BC9" s="112"/>
      <c r="BD9" s="112"/>
      <c r="BE9" s="138"/>
    </row>
    <row r="10" spans="1:57" x14ac:dyDescent="0.2">
      <c r="B10" s="12"/>
      <c r="C10" s="12"/>
      <c r="D10" s="12"/>
      <c r="E10" s="12"/>
      <c r="F10" s="12"/>
      <c r="G10" s="12"/>
      <c r="H10" s="12"/>
      <c r="I10" s="12"/>
      <c r="J10" s="12"/>
      <c r="K10" s="23"/>
      <c r="M10" s="12"/>
      <c r="N10" s="12"/>
      <c r="O10" s="12"/>
      <c r="P10" s="12"/>
      <c r="Q10" s="12"/>
      <c r="R10" s="12"/>
      <c r="S10" s="12"/>
      <c r="T10" s="12"/>
      <c r="U10" s="12"/>
      <c r="V10" s="23"/>
      <c r="W10" s="120"/>
      <c r="X10" s="12"/>
      <c r="Y10" s="12"/>
      <c r="Z10" s="12"/>
      <c r="AA10" s="12"/>
      <c r="AB10" s="12"/>
      <c r="AC10" s="12"/>
      <c r="AD10" s="12"/>
      <c r="AE10" s="12"/>
      <c r="AF10" s="12"/>
      <c r="AG10" s="23"/>
      <c r="AI10" s="24"/>
      <c r="AJ10" s="24"/>
      <c r="AK10" s="24"/>
      <c r="AL10" s="24"/>
      <c r="AM10" s="24"/>
      <c r="AN10" s="24"/>
      <c r="AO10" s="26"/>
      <c r="AP10" s="26"/>
      <c r="AQ10" s="26"/>
      <c r="AR10" s="133"/>
      <c r="AS10" s="120" t="s">
        <v>18</v>
      </c>
      <c r="AU10" s="119"/>
      <c r="AV10" s="119"/>
      <c r="AW10" s="66"/>
      <c r="AX10" s="66"/>
      <c r="AY10" s="66"/>
      <c r="AZ10" s="66"/>
      <c r="BA10" s="66"/>
      <c r="BB10" s="66"/>
      <c r="BC10" s="66"/>
      <c r="BD10" s="66"/>
      <c r="BE10" s="141"/>
    </row>
    <row r="11" spans="1:57" x14ac:dyDescent="0.2">
      <c r="A11" s="38" t="s">
        <v>169</v>
      </c>
      <c r="B11" s="12"/>
      <c r="C11" s="12"/>
      <c r="D11" s="12"/>
      <c r="E11" s="12"/>
      <c r="F11" s="12"/>
      <c r="G11" s="12"/>
      <c r="H11" s="12"/>
      <c r="I11" s="12"/>
      <c r="J11" s="12"/>
      <c r="K11" s="23"/>
      <c r="L11" s="38" t="s">
        <v>192</v>
      </c>
      <c r="M11" s="12"/>
      <c r="N11" s="12"/>
      <c r="O11" s="12"/>
      <c r="P11" s="12"/>
      <c r="Q11" s="12"/>
      <c r="R11" s="12"/>
      <c r="S11" s="12"/>
      <c r="T11" s="12"/>
      <c r="U11" s="12"/>
      <c r="V11" s="23"/>
      <c r="W11" s="120"/>
      <c r="X11" s="12"/>
      <c r="Y11" s="12"/>
      <c r="Z11" s="12"/>
      <c r="AA11" s="12"/>
      <c r="AB11" s="12"/>
      <c r="AC11" s="12"/>
      <c r="AD11" s="12"/>
      <c r="AE11" s="12"/>
      <c r="AF11" s="12"/>
      <c r="AG11" s="23"/>
      <c r="AH11" s="120"/>
      <c r="AT11" s="120"/>
      <c r="AU11" s="119"/>
      <c r="AV11" s="119"/>
      <c r="AW11" s="66"/>
      <c r="AX11" s="66"/>
      <c r="AY11" s="66"/>
      <c r="AZ11" s="66"/>
      <c r="BA11" s="66"/>
      <c r="BB11" s="66"/>
      <c r="BC11" s="66"/>
      <c r="BD11" s="66"/>
      <c r="BE11" s="141"/>
    </row>
    <row r="12" spans="1:57"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24"/>
      <c r="AJ12" s="24"/>
      <c r="AK12" s="24"/>
      <c r="AL12" s="24"/>
      <c r="AM12" s="24"/>
      <c r="AN12" s="24"/>
      <c r="AO12" s="12"/>
      <c r="AP12" s="12"/>
      <c r="AQ12" s="12"/>
      <c r="AR12" s="23"/>
      <c r="AS12" s="24"/>
      <c r="AU12" s="119"/>
      <c r="AV12" s="119"/>
      <c r="AW12" s="66"/>
      <c r="AX12" s="66"/>
      <c r="AY12" s="66"/>
      <c r="AZ12" s="66"/>
      <c r="BA12" s="66"/>
      <c r="BB12" s="66"/>
      <c r="BC12" s="66"/>
      <c r="BD12" s="66"/>
      <c r="BE12" s="141"/>
    </row>
    <row r="13" spans="1:57"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24"/>
      <c r="AI13" s="24"/>
      <c r="AJ13" s="24"/>
      <c r="AK13" s="24"/>
      <c r="AL13" s="24"/>
      <c r="AM13" s="24"/>
      <c r="AN13" s="24"/>
      <c r="AO13" s="12"/>
      <c r="AP13" s="12"/>
      <c r="AQ13" s="12"/>
      <c r="AR13" s="23"/>
      <c r="AS13" s="24"/>
      <c r="AT13" s="111"/>
      <c r="AU13" s="119"/>
      <c r="AV13" s="119"/>
      <c r="AW13" s="66"/>
      <c r="AX13" s="66"/>
      <c r="AY13" s="66"/>
      <c r="AZ13" s="66"/>
      <c r="BA13" s="66"/>
      <c r="BB13" s="66"/>
      <c r="BC13" s="66"/>
      <c r="BD13" s="66"/>
      <c r="BE13" s="141"/>
    </row>
    <row r="14" spans="1:57"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2"/>
      <c r="AI14" s="122"/>
      <c r="AJ14" s="122"/>
      <c r="AK14" s="122"/>
      <c r="AL14" s="122"/>
      <c r="AM14" s="122"/>
      <c r="AN14" s="122"/>
      <c r="AO14" s="121"/>
      <c r="AP14" s="121"/>
      <c r="AQ14" s="121"/>
      <c r="AR14" s="130"/>
      <c r="AS14" s="122"/>
      <c r="AT14" s="123"/>
      <c r="AU14" s="124"/>
      <c r="AV14" s="124"/>
      <c r="AW14" s="125"/>
      <c r="AX14" s="125"/>
      <c r="AY14" s="125"/>
      <c r="AZ14" s="125"/>
      <c r="BA14" s="125"/>
      <c r="BB14" s="125"/>
      <c r="BC14" s="125"/>
      <c r="BD14" s="125"/>
      <c r="BE14" s="142"/>
    </row>
    <row r="15" spans="1:57" x14ac:dyDescent="0.2">
      <c r="A15" s="96"/>
      <c r="B15" s="97"/>
      <c r="C15" s="97"/>
      <c r="D15" s="97"/>
      <c r="E15" s="97"/>
      <c r="F15" s="97"/>
      <c r="G15" s="97"/>
      <c r="H15" s="97"/>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81</v>
      </c>
      <c r="AH15" s="96"/>
      <c r="AI15" s="97"/>
      <c r="AJ15" s="97"/>
      <c r="AK15" s="97"/>
      <c r="AL15" s="97"/>
      <c r="AM15" s="97"/>
      <c r="AN15" s="97"/>
      <c r="AO15" s="93"/>
      <c r="AP15" s="93"/>
      <c r="AQ15" s="93"/>
      <c r="AR15" s="100" t="s">
        <v>81</v>
      </c>
      <c r="AS15" s="96"/>
      <c r="AT15" s="96"/>
      <c r="AU15" s="97" t="s">
        <v>170</v>
      </c>
      <c r="AV15" s="97"/>
      <c r="AW15" s="97"/>
      <c r="AX15" s="97"/>
      <c r="AY15" s="97"/>
      <c r="AZ15" s="97"/>
      <c r="BA15" s="97"/>
      <c r="BB15" s="93"/>
      <c r="BC15" s="93"/>
      <c r="BD15" s="93"/>
      <c r="BE15" s="100" t="s">
        <v>81</v>
      </c>
    </row>
    <row r="16" spans="1:57" x14ac:dyDescent="0.2">
      <c r="A16" s="6"/>
      <c r="B16" s="6"/>
      <c r="C16" s="6"/>
      <c r="BE16" s="74"/>
    </row>
    <row r="17" spans="2:57" x14ac:dyDescent="0.2">
      <c r="B17" s="43" t="s">
        <v>289</v>
      </c>
      <c r="C17" s="220" t="s">
        <v>34</v>
      </c>
      <c r="D17" s="220" t="s">
        <v>458</v>
      </c>
      <c r="E17" s="220" t="s">
        <v>460</v>
      </c>
      <c r="F17" s="220" t="s">
        <v>97</v>
      </c>
      <c r="G17" s="220" t="s">
        <v>269</v>
      </c>
      <c r="H17" s="221">
        <v>300000</v>
      </c>
      <c r="I17" s="222" t="s">
        <v>285</v>
      </c>
      <c r="J17" s="222" t="s">
        <v>285</v>
      </c>
      <c r="K17" s="222" t="s">
        <v>61</v>
      </c>
      <c r="M17" s="43" t="s">
        <v>289</v>
      </c>
      <c r="N17" s="220" t="s">
        <v>34</v>
      </c>
      <c r="O17" s="220" t="s">
        <v>458</v>
      </c>
      <c r="P17" s="220" t="s">
        <v>460</v>
      </c>
      <c r="Q17" s="220" t="s">
        <v>97</v>
      </c>
      <c r="R17" s="220" t="s">
        <v>269</v>
      </c>
      <c r="S17" s="221">
        <v>300000</v>
      </c>
      <c r="T17" s="222" t="s">
        <v>285</v>
      </c>
      <c r="U17" s="222" t="s">
        <v>285</v>
      </c>
      <c r="V17" s="222" t="s">
        <v>61</v>
      </c>
      <c r="X17" s="43" t="s">
        <v>289</v>
      </c>
      <c r="Y17" s="220" t="s">
        <v>34</v>
      </c>
      <c r="Z17" s="220" t="s">
        <v>458</v>
      </c>
      <c r="AA17" s="220" t="s">
        <v>460</v>
      </c>
      <c r="AB17" s="220" t="s">
        <v>97</v>
      </c>
      <c r="AC17" s="220" t="s">
        <v>269</v>
      </c>
      <c r="AD17" s="221">
        <v>300000</v>
      </c>
      <c r="AE17" s="222" t="s">
        <v>285</v>
      </c>
      <c r="AF17" s="222" t="s">
        <v>285</v>
      </c>
      <c r="AG17" s="222" t="s">
        <v>61</v>
      </c>
      <c r="AI17" s="43" t="s">
        <v>289</v>
      </c>
      <c r="AJ17" s="220" t="s">
        <v>34</v>
      </c>
      <c r="AK17" s="220" t="s">
        <v>458</v>
      </c>
      <c r="AL17" s="220" t="s">
        <v>460</v>
      </c>
      <c r="AM17" s="220" t="s">
        <v>97</v>
      </c>
      <c r="AN17" s="220" t="s">
        <v>269</v>
      </c>
      <c r="AO17" s="221">
        <v>300000</v>
      </c>
      <c r="AP17" s="222" t="s">
        <v>285</v>
      </c>
      <c r="AQ17" s="222" t="s">
        <v>285</v>
      </c>
      <c r="AR17" s="222" t="s">
        <v>61</v>
      </c>
      <c r="AU17" s="43" t="s">
        <v>308</v>
      </c>
      <c r="AV17" s="43" t="s">
        <v>289</v>
      </c>
      <c r="AW17" s="220" t="s">
        <v>34</v>
      </c>
      <c r="AX17" s="220" t="s">
        <v>458</v>
      </c>
      <c r="AY17" s="220" t="s">
        <v>460</v>
      </c>
      <c r="AZ17" s="220" t="s">
        <v>97</v>
      </c>
      <c r="BA17" s="220" t="s">
        <v>269</v>
      </c>
      <c r="BB17" s="221">
        <v>300000</v>
      </c>
      <c r="BC17" s="222" t="s">
        <v>285</v>
      </c>
      <c r="BD17" s="222" t="s">
        <v>285</v>
      </c>
      <c r="BE17" s="222" t="s">
        <v>61</v>
      </c>
    </row>
    <row r="18" spans="2:57" x14ac:dyDescent="0.2">
      <c r="B18" s="44"/>
      <c r="C18" s="219" t="s">
        <v>457</v>
      </c>
      <c r="D18" s="219" t="s">
        <v>35</v>
      </c>
      <c r="E18" s="219" t="s">
        <v>35</v>
      </c>
      <c r="F18" s="219" t="s">
        <v>35</v>
      </c>
      <c r="G18" s="219" t="s">
        <v>35</v>
      </c>
      <c r="H18" s="219" t="s">
        <v>36</v>
      </c>
      <c r="I18" s="11" t="s">
        <v>283</v>
      </c>
      <c r="J18" s="11" t="s">
        <v>284</v>
      </c>
      <c r="K18" s="11" t="s">
        <v>106</v>
      </c>
      <c r="M18" s="44"/>
      <c r="N18" s="219" t="s">
        <v>457</v>
      </c>
      <c r="O18" s="219" t="s">
        <v>35</v>
      </c>
      <c r="P18" s="219" t="s">
        <v>35</v>
      </c>
      <c r="Q18" s="219" t="s">
        <v>35</v>
      </c>
      <c r="R18" s="219" t="s">
        <v>35</v>
      </c>
      <c r="S18" s="219" t="s">
        <v>36</v>
      </c>
      <c r="T18" s="11" t="s">
        <v>283</v>
      </c>
      <c r="U18" s="11" t="s">
        <v>284</v>
      </c>
      <c r="V18" s="11" t="s">
        <v>106</v>
      </c>
      <c r="X18" s="44"/>
      <c r="Y18" s="219" t="s">
        <v>457</v>
      </c>
      <c r="Z18" s="219" t="s">
        <v>35</v>
      </c>
      <c r="AA18" s="219" t="s">
        <v>35</v>
      </c>
      <c r="AB18" s="219" t="s">
        <v>35</v>
      </c>
      <c r="AC18" s="219" t="s">
        <v>35</v>
      </c>
      <c r="AD18" s="219" t="s">
        <v>36</v>
      </c>
      <c r="AE18" s="11" t="s">
        <v>283</v>
      </c>
      <c r="AF18" s="11" t="s">
        <v>284</v>
      </c>
      <c r="AG18" s="11" t="s">
        <v>106</v>
      </c>
      <c r="AI18" s="44"/>
      <c r="AJ18" s="219" t="s">
        <v>457</v>
      </c>
      <c r="AK18" s="219" t="s">
        <v>35</v>
      </c>
      <c r="AL18" s="219" t="s">
        <v>35</v>
      </c>
      <c r="AM18" s="219" t="s">
        <v>35</v>
      </c>
      <c r="AN18" s="219" t="s">
        <v>35</v>
      </c>
      <c r="AO18" s="219" t="s">
        <v>36</v>
      </c>
      <c r="AP18" s="11" t="s">
        <v>283</v>
      </c>
      <c r="AQ18" s="11" t="s">
        <v>284</v>
      </c>
      <c r="AR18" s="11" t="s">
        <v>106</v>
      </c>
      <c r="AU18" s="44" t="s">
        <v>69</v>
      </c>
      <c r="AV18" s="44"/>
      <c r="AW18" s="219" t="s">
        <v>457</v>
      </c>
      <c r="AX18" s="219" t="s">
        <v>35</v>
      </c>
      <c r="AY18" s="219" t="s">
        <v>35</v>
      </c>
      <c r="AZ18" s="219" t="s">
        <v>35</v>
      </c>
      <c r="BA18" s="219" t="s">
        <v>35</v>
      </c>
      <c r="BB18" s="219" t="s">
        <v>36</v>
      </c>
      <c r="BC18" s="11" t="s">
        <v>283</v>
      </c>
      <c r="BD18" s="11" t="s">
        <v>284</v>
      </c>
      <c r="BE18" s="11" t="s">
        <v>106</v>
      </c>
    </row>
    <row r="19" spans="2:57" x14ac:dyDescent="0.2">
      <c r="B19" s="45"/>
      <c r="C19" s="223" t="s">
        <v>36</v>
      </c>
      <c r="D19" s="223" t="s">
        <v>459</v>
      </c>
      <c r="E19" s="223" t="s">
        <v>99</v>
      </c>
      <c r="F19" s="223" t="s">
        <v>100</v>
      </c>
      <c r="G19" s="223" t="s">
        <v>270</v>
      </c>
      <c r="H19" s="223" t="s">
        <v>101</v>
      </c>
      <c r="I19" s="224" t="s">
        <v>100</v>
      </c>
      <c r="J19" s="224" t="s">
        <v>101</v>
      </c>
      <c r="K19" s="224" t="s">
        <v>267</v>
      </c>
      <c r="M19" s="45"/>
      <c r="N19" s="223" t="s">
        <v>36</v>
      </c>
      <c r="O19" s="223" t="s">
        <v>459</v>
      </c>
      <c r="P19" s="223" t="s">
        <v>99</v>
      </c>
      <c r="Q19" s="223" t="s">
        <v>100</v>
      </c>
      <c r="R19" s="223" t="s">
        <v>270</v>
      </c>
      <c r="S19" s="223" t="s">
        <v>101</v>
      </c>
      <c r="T19" s="224" t="s">
        <v>100</v>
      </c>
      <c r="U19" s="224" t="s">
        <v>101</v>
      </c>
      <c r="V19" s="224" t="s">
        <v>267</v>
      </c>
      <c r="X19" s="45"/>
      <c r="Y19" s="223" t="s">
        <v>36</v>
      </c>
      <c r="Z19" s="223" t="s">
        <v>459</v>
      </c>
      <c r="AA19" s="223" t="s">
        <v>99</v>
      </c>
      <c r="AB19" s="223" t="s">
        <v>100</v>
      </c>
      <c r="AC19" s="223" t="s">
        <v>270</v>
      </c>
      <c r="AD19" s="223" t="s">
        <v>101</v>
      </c>
      <c r="AE19" s="224" t="s">
        <v>100</v>
      </c>
      <c r="AF19" s="224" t="s">
        <v>101</v>
      </c>
      <c r="AG19" s="224" t="s">
        <v>267</v>
      </c>
      <c r="AI19" s="45"/>
      <c r="AJ19" s="223" t="s">
        <v>36</v>
      </c>
      <c r="AK19" s="223" t="s">
        <v>459</v>
      </c>
      <c r="AL19" s="223" t="s">
        <v>99</v>
      </c>
      <c r="AM19" s="223" t="s">
        <v>100</v>
      </c>
      <c r="AN19" s="223" t="s">
        <v>270</v>
      </c>
      <c r="AO19" s="223" t="s">
        <v>101</v>
      </c>
      <c r="AP19" s="224" t="s">
        <v>100</v>
      </c>
      <c r="AQ19" s="224" t="s">
        <v>101</v>
      </c>
      <c r="AR19" s="224" t="s">
        <v>267</v>
      </c>
      <c r="AU19" s="45"/>
      <c r="AV19" s="45"/>
      <c r="AW19" s="223" t="s">
        <v>36</v>
      </c>
      <c r="AX19" s="223" t="s">
        <v>459</v>
      </c>
      <c r="AY19" s="223" t="s">
        <v>99</v>
      </c>
      <c r="AZ19" s="223" t="s">
        <v>100</v>
      </c>
      <c r="BA19" s="223" t="s">
        <v>270</v>
      </c>
      <c r="BB19" s="223" t="s">
        <v>101</v>
      </c>
      <c r="BC19" s="224" t="s">
        <v>100</v>
      </c>
      <c r="BD19" s="224" t="s">
        <v>101</v>
      </c>
      <c r="BE19" s="224" t="s">
        <v>267</v>
      </c>
    </row>
    <row r="20" spans="2:57" s="323" customFormat="1" ht="15.75" customHeight="1" x14ac:dyDescent="0.25">
      <c r="B20" s="352" t="s">
        <v>72</v>
      </c>
      <c r="C20" s="353">
        <v>106.88767245299999</v>
      </c>
      <c r="D20" s="353">
        <v>73.516097536999993</v>
      </c>
      <c r="E20" s="353">
        <v>66.937039885999994</v>
      </c>
      <c r="F20" s="353">
        <v>78.365673118000004</v>
      </c>
      <c r="G20" s="353">
        <v>122.611563508</v>
      </c>
      <c r="H20" s="353">
        <v>166.69877015599999</v>
      </c>
      <c r="I20" s="354">
        <v>77.116496826000002</v>
      </c>
      <c r="J20" s="354">
        <v>147.28305646699999</v>
      </c>
      <c r="K20" s="355">
        <v>115.891305276</v>
      </c>
      <c r="M20" s="352" t="s">
        <v>72</v>
      </c>
      <c r="N20" s="353">
        <v>72.863796597000004</v>
      </c>
      <c r="O20" s="353">
        <v>47.821426408000001</v>
      </c>
      <c r="P20" s="353">
        <v>42.883420973</v>
      </c>
      <c r="Q20" s="353">
        <v>50.900126342</v>
      </c>
      <c r="R20" s="353">
        <v>71.241609767</v>
      </c>
      <c r="S20" s="353">
        <v>87.972142597000001</v>
      </c>
      <c r="T20" s="354">
        <v>50.329816665000003</v>
      </c>
      <c r="U20" s="354">
        <v>80.604126793000006</v>
      </c>
      <c r="V20" s="355">
        <v>67.059731630000002</v>
      </c>
      <c r="X20" s="352" t="s">
        <v>72</v>
      </c>
      <c r="Y20" s="392">
        <v>41.732177100999998</v>
      </c>
      <c r="Z20" s="392">
        <v>36.613165412000001</v>
      </c>
      <c r="AA20" s="392">
        <v>34.520380424000003</v>
      </c>
      <c r="AB20" s="392">
        <v>30.945402405999999</v>
      </c>
      <c r="AC20" s="392">
        <v>31.510085345</v>
      </c>
      <c r="AD20" s="392">
        <v>30.172431241999998</v>
      </c>
      <c r="AE20" s="393">
        <v>34.938170425000003</v>
      </c>
      <c r="AF20" s="393">
        <v>30.662845676</v>
      </c>
      <c r="AG20" s="387">
        <v>31.935618541</v>
      </c>
      <c r="AI20" s="352" t="s">
        <v>72</v>
      </c>
      <c r="AJ20" s="392">
        <v>15.556911151</v>
      </c>
      <c r="AK20" s="392">
        <v>15.207626114</v>
      </c>
      <c r="AL20" s="392">
        <v>16.341474404</v>
      </c>
      <c r="AM20" s="392">
        <v>14.929601342</v>
      </c>
      <c r="AN20" s="392">
        <v>12.160235922</v>
      </c>
      <c r="AO20" s="392">
        <v>11.295056898</v>
      </c>
      <c r="AP20" s="393">
        <v>15.397664075</v>
      </c>
      <c r="AQ20" s="393">
        <v>11.612251216000001</v>
      </c>
      <c r="AR20" s="387">
        <v>12.739176316</v>
      </c>
      <c r="AU20" s="394" t="s">
        <v>72</v>
      </c>
      <c r="AV20" s="352" t="s">
        <v>72</v>
      </c>
      <c r="AW20" s="392">
        <v>10.879480606</v>
      </c>
      <c r="AX20" s="392">
        <v>13.228127023000001</v>
      </c>
      <c r="AY20" s="392">
        <v>13.203453477</v>
      </c>
      <c r="AZ20" s="392">
        <v>19.077065591</v>
      </c>
      <c r="BA20" s="392">
        <v>14.433178703999999</v>
      </c>
      <c r="BB20" s="392">
        <v>11.305632210000001</v>
      </c>
      <c r="BC20" s="393">
        <v>14.928821878000001</v>
      </c>
      <c r="BD20" s="393">
        <v>12.452261927</v>
      </c>
      <c r="BE20" s="387">
        <v>13.189538857000001</v>
      </c>
    </row>
    <row r="21" spans="2:57" s="323" customFormat="1" ht="15.75" customHeight="1" x14ac:dyDescent="0.25">
      <c r="B21" s="356" t="s">
        <v>171</v>
      </c>
      <c r="C21" s="357">
        <v>106.074766074</v>
      </c>
      <c r="D21" s="357">
        <v>73.516097536999993</v>
      </c>
      <c r="E21" s="357">
        <v>66.997176816000007</v>
      </c>
      <c r="F21" s="357">
        <v>81.404803244999997</v>
      </c>
      <c r="G21" s="357">
        <v>125.714488245</v>
      </c>
      <c r="H21" s="357">
        <v>166.69877015599999</v>
      </c>
      <c r="I21" s="358">
        <v>78.035003184999994</v>
      </c>
      <c r="J21" s="358">
        <v>149.52491081100001</v>
      </c>
      <c r="K21" s="359">
        <v>117.338241315</v>
      </c>
      <c r="M21" s="356" t="s">
        <v>171</v>
      </c>
      <c r="N21" s="357">
        <v>72.856873629999996</v>
      </c>
      <c r="O21" s="357">
        <v>47.821426408000001</v>
      </c>
      <c r="P21" s="357">
        <v>42.735231483</v>
      </c>
      <c r="Q21" s="357">
        <v>52.821565499000002</v>
      </c>
      <c r="R21" s="357">
        <v>73.792922598999994</v>
      </c>
      <c r="S21" s="357">
        <v>87.972142597000001</v>
      </c>
      <c r="T21" s="358">
        <v>50.925433771000002</v>
      </c>
      <c r="U21" s="358">
        <v>82.030549417000003</v>
      </c>
      <c r="V21" s="359">
        <v>68.026193974999998</v>
      </c>
      <c r="X21" s="356" t="s">
        <v>171</v>
      </c>
      <c r="Y21" s="380">
        <v>42.035573817</v>
      </c>
      <c r="Z21" s="380">
        <v>36.613165412000001</v>
      </c>
      <c r="AA21" s="380">
        <v>34.201207701000001</v>
      </c>
      <c r="AB21" s="380">
        <v>30.597375448000001</v>
      </c>
      <c r="AC21" s="380">
        <v>31.489209916</v>
      </c>
      <c r="AD21" s="380">
        <v>30.172431241999998</v>
      </c>
      <c r="AE21" s="388">
        <v>34.822571871999997</v>
      </c>
      <c r="AF21" s="388">
        <v>30.636342739</v>
      </c>
      <c r="AG21" s="381">
        <v>31.889784551999998</v>
      </c>
      <c r="AI21" s="356" t="s">
        <v>171</v>
      </c>
      <c r="AJ21" s="380">
        <v>15.722518871</v>
      </c>
      <c r="AK21" s="380">
        <v>15.207626114</v>
      </c>
      <c r="AL21" s="380">
        <v>16.229326422</v>
      </c>
      <c r="AM21" s="380">
        <v>14.842534348999999</v>
      </c>
      <c r="AN21" s="380">
        <v>12.065642505</v>
      </c>
      <c r="AO21" s="380">
        <v>11.295056898</v>
      </c>
      <c r="AP21" s="388">
        <v>15.370286927</v>
      </c>
      <c r="AQ21" s="388">
        <v>11.566540276</v>
      </c>
      <c r="AR21" s="381">
        <v>12.705459084999999</v>
      </c>
      <c r="AU21" s="329" t="s">
        <v>73</v>
      </c>
      <c r="AV21" s="356" t="s">
        <v>171</v>
      </c>
      <c r="AW21" s="380">
        <v>10.926361048</v>
      </c>
      <c r="AX21" s="380">
        <v>13.228127023000001</v>
      </c>
      <c r="AY21" s="380">
        <v>13.356081245</v>
      </c>
      <c r="AZ21" s="380">
        <v>19.447619431</v>
      </c>
      <c r="BA21" s="380">
        <v>15.143968716</v>
      </c>
      <c r="BB21" s="380">
        <v>11.305632210000001</v>
      </c>
      <c r="BC21" s="388">
        <v>15.066872978999999</v>
      </c>
      <c r="BD21" s="388">
        <v>12.657908389999999</v>
      </c>
      <c r="BE21" s="381">
        <v>13.379201192</v>
      </c>
    </row>
    <row r="22" spans="2:57" s="323" customFormat="1" ht="15.75" customHeight="1" x14ac:dyDescent="0.25">
      <c r="B22" s="360" t="s">
        <v>389</v>
      </c>
      <c r="C22" s="361"/>
      <c r="D22" s="361"/>
      <c r="E22" s="361"/>
      <c r="F22" s="361"/>
      <c r="G22" s="361"/>
      <c r="H22" s="361"/>
      <c r="I22" s="362"/>
      <c r="J22" s="362"/>
      <c r="K22" s="363"/>
      <c r="M22" s="360" t="s">
        <v>389</v>
      </c>
      <c r="N22" s="361"/>
      <c r="O22" s="361"/>
      <c r="P22" s="361"/>
      <c r="Q22" s="361"/>
      <c r="R22" s="361"/>
      <c r="S22" s="361"/>
      <c r="T22" s="362"/>
      <c r="U22" s="362"/>
      <c r="V22" s="363"/>
      <c r="X22" s="360" t="s">
        <v>389</v>
      </c>
      <c r="Y22" s="382"/>
      <c r="Z22" s="382"/>
      <c r="AA22" s="382"/>
      <c r="AB22" s="382"/>
      <c r="AC22" s="382"/>
      <c r="AD22" s="382"/>
      <c r="AE22" s="389"/>
      <c r="AF22" s="389"/>
      <c r="AG22" s="383"/>
      <c r="AI22" s="360" t="s">
        <v>389</v>
      </c>
      <c r="AJ22" s="382"/>
      <c r="AK22" s="382"/>
      <c r="AL22" s="382"/>
      <c r="AM22" s="382"/>
      <c r="AN22" s="382"/>
      <c r="AO22" s="382"/>
      <c r="AP22" s="389"/>
      <c r="AQ22" s="389"/>
      <c r="AR22" s="383"/>
      <c r="AU22" s="364" t="s">
        <v>37</v>
      </c>
      <c r="AV22" s="360" t="s">
        <v>389</v>
      </c>
      <c r="AW22" s="382"/>
      <c r="AX22" s="382"/>
      <c r="AY22" s="382"/>
      <c r="AZ22" s="382"/>
      <c r="BA22" s="382"/>
      <c r="BB22" s="382"/>
      <c r="BC22" s="389"/>
      <c r="BD22" s="389"/>
      <c r="BE22" s="383"/>
    </row>
    <row r="23" spans="2:57" s="351" customFormat="1" ht="15.75" customHeight="1" x14ac:dyDescent="0.25">
      <c r="B23" s="364" t="s">
        <v>596</v>
      </c>
      <c r="C23" s="365">
        <v>123.05134029</v>
      </c>
      <c r="D23" s="365">
        <v>89.731698601999994</v>
      </c>
      <c r="E23" s="365">
        <v>72.948388984000005</v>
      </c>
      <c r="F23" s="365">
        <v>89.384121461000007</v>
      </c>
      <c r="G23" s="365">
        <v>81.784583620000006</v>
      </c>
      <c r="H23" s="365">
        <v>204.56301779099999</v>
      </c>
      <c r="I23" s="366">
        <v>89.335177948999998</v>
      </c>
      <c r="J23" s="366">
        <v>164.55884964399999</v>
      </c>
      <c r="K23" s="367">
        <v>124.614189481</v>
      </c>
      <c r="M23" s="364" t="s">
        <v>596</v>
      </c>
      <c r="N23" s="365">
        <v>78.961458702000002</v>
      </c>
      <c r="O23" s="365">
        <v>52.596548857999998</v>
      </c>
      <c r="P23" s="365">
        <v>42.612564243999998</v>
      </c>
      <c r="Q23" s="365">
        <v>60.838966259999999</v>
      </c>
      <c r="R23" s="365">
        <v>55.758123765000001</v>
      </c>
      <c r="S23" s="365">
        <v>122.789786148</v>
      </c>
      <c r="T23" s="366">
        <v>56.664526977000001</v>
      </c>
      <c r="U23" s="366">
        <v>100.949257629</v>
      </c>
      <c r="V23" s="367">
        <v>77.433541413</v>
      </c>
      <c r="X23" s="364" t="s">
        <v>596</v>
      </c>
      <c r="Y23" s="384">
        <v>38.695115946999998</v>
      </c>
      <c r="Z23" s="384">
        <v>34.475492631000002</v>
      </c>
      <c r="AA23" s="384">
        <v>30.770801186</v>
      </c>
      <c r="AB23" s="384">
        <v>34.083495943000003</v>
      </c>
      <c r="AC23" s="384">
        <v>41.274766718000002</v>
      </c>
      <c r="AD23" s="384">
        <v>28.165376672000001</v>
      </c>
      <c r="AE23" s="390">
        <v>34.24307933</v>
      </c>
      <c r="AF23" s="390">
        <v>30.288209734999999</v>
      </c>
      <c r="AG23" s="385">
        <v>31.793746552999998</v>
      </c>
      <c r="AI23" s="364" t="s">
        <v>596</v>
      </c>
      <c r="AJ23" s="384">
        <v>15.039969674</v>
      </c>
      <c r="AK23" s="384">
        <v>13.178754955</v>
      </c>
      <c r="AL23" s="384">
        <v>17.08029432</v>
      </c>
      <c r="AM23" s="384">
        <v>12.935889355</v>
      </c>
      <c r="AN23" s="384">
        <v>13.439585562</v>
      </c>
      <c r="AO23" s="384">
        <v>13.187702545</v>
      </c>
      <c r="AP23" s="390">
        <v>14.122932615</v>
      </c>
      <c r="AQ23" s="390">
        <v>13.228490529</v>
      </c>
      <c r="AR23" s="385">
        <v>13.568986078</v>
      </c>
      <c r="AU23" s="368" t="s">
        <v>38</v>
      </c>
      <c r="AV23" s="364" t="s">
        <v>596</v>
      </c>
      <c r="AW23" s="384">
        <v>10.434437860999999</v>
      </c>
      <c r="AX23" s="384">
        <v>10.961102037</v>
      </c>
      <c r="AY23" s="384">
        <v>10.563579358</v>
      </c>
      <c r="AZ23" s="384">
        <v>21.045238782999999</v>
      </c>
      <c r="BA23" s="384">
        <v>13.462462098</v>
      </c>
      <c r="BB23" s="384">
        <v>18.672328833000002</v>
      </c>
      <c r="BC23" s="390">
        <v>15.063118973</v>
      </c>
      <c r="BD23" s="390">
        <v>17.828683376000001</v>
      </c>
      <c r="BE23" s="385">
        <v>16.775890374999999</v>
      </c>
    </row>
    <row r="24" spans="2:57" s="323" customFormat="1" ht="15.75" customHeight="1" x14ac:dyDescent="0.25">
      <c r="B24" s="368" t="s">
        <v>597</v>
      </c>
      <c r="C24" s="369">
        <v>72.400000062999993</v>
      </c>
      <c r="D24" s="369">
        <v>64.189358752999993</v>
      </c>
      <c r="E24" s="369">
        <v>84.030300479999994</v>
      </c>
      <c r="F24" s="369">
        <v>78.754884923999995</v>
      </c>
      <c r="G24" s="369">
        <v>134.70052803799999</v>
      </c>
      <c r="H24" s="369" t="s">
        <v>84</v>
      </c>
      <c r="I24" s="370">
        <v>71.569185899000004</v>
      </c>
      <c r="J24" s="370">
        <v>134.70052803799999</v>
      </c>
      <c r="K24" s="355">
        <v>89.680729878999998</v>
      </c>
      <c r="M24" s="368" t="s">
        <v>597</v>
      </c>
      <c r="N24" s="369">
        <v>55.545470942000001</v>
      </c>
      <c r="O24" s="369">
        <v>36.444752274999999</v>
      </c>
      <c r="P24" s="369">
        <v>47.986592790000003</v>
      </c>
      <c r="Q24" s="369">
        <v>49.227579929999997</v>
      </c>
      <c r="R24" s="369">
        <v>107.33459832</v>
      </c>
      <c r="S24" s="369" t="s">
        <v>84</v>
      </c>
      <c r="T24" s="370">
        <v>45.081350110000002</v>
      </c>
      <c r="U24" s="370">
        <v>107.33459832</v>
      </c>
      <c r="V24" s="355">
        <v>62.940980598000003</v>
      </c>
      <c r="X24" s="368" t="s">
        <v>597</v>
      </c>
      <c r="Y24" s="386">
        <v>45.320657355000002</v>
      </c>
      <c r="Z24" s="386">
        <v>33.114984702000001</v>
      </c>
      <c r="AA24" s="386">
        <v>38.337203228</v>
      </c>
      <c r="AB24" s="386">
        <v>41.550952000000002</v>
      </c>
      <c r="AC24" s="386">
        <v>53.423420542000002</v>
      </c>
      <c r="AD24" s="386" t="s">
        <v>84</v>
      </c>
      <c r="AE24" s="391">
        <v>38.798810304</v>
      </c>
      <c r="AF24" s="391">
        <v>53.423420542000002</v>
      </c>
      <c r="AG24" s="387">
        <v>45.100614673999999</v>
      </c>
      <c r="AI24" s="368" t="s">
        <v>597</v>
      </c>
      <c r="AJ24" s="386">
        <v>19.065310199999999</v>
      </c>
      <c r="AK24" s="386">
        <v>12.263749577</v>
      </c>
      <c r="AL24" s="386">
        <v>12.548396662</v>
      </c>
      <c r="AM24" s="386">
        <v>14.318165992999999</v>
      </c>
      <c r="AN24" s="386">
        <v>14.451787660000001</v>
      </c>
      <c r="AO24" s="386" t="s">
        <v>84</v>
      </c>
      <c r="AP24" s="391">
        <v>14.429418877</v>
      </c>
      <c r="AQ24" s="391">
        <v>14.451787660000001</v>
      </c>
      <c r="AR24" s="387">
        <v>14.439057676999999</v>
      </c>
      <c r="AU24" s="364" t="s">
        <v>39</v>
      </c>
      <c r="AV24" s="368" t="s">
        <v>597</v>
      </c>
      <c r="AW24" s="386">
        <v>12.33429611</v>
      </c>
      <c r="AX24" s="386">
        <v>11.398203492</v>
      </c>
      <c r="AY24" s="386">
        <v>6.2206969049999996</v>
      </c>
      <c r="AZ24" s="386">
        <v>6.6382172370000001</v>
      </c>
      <c r="BA24" s="386">
        <v>11.808665263</v>
      </c>
      <c r="BB24" s="386" t="s">
        <v>84</v>
      </c>
      <c r="BC24" s="391">
        <v>9.761658916</v>
      </c>
      <c r="BD24" s="391">
        <v>11.808665263</v>
      </c>
      <c r="BE24" s="387">
        <v>10.643722324000001</v>
      </c>
    </row>
    <row r="25" spans="2:57" s="351" customFormat="1" ht="15.75" customHeight="1" x14ac:dyDescent="0.25">
      <c r="B25" s="364" t="s">
        <v>41</v>
      </c>
      <c r="C25" s="365">
        <v>83.683522240000002</v>
      </c>
      <c r="D25" s="365">
        <v>79.379623218000006</v>
      </c>
      <c r="E25" s="365">
        <v>47.839783971000003</v>
      </c>
      <c r="F25" s="365">
        <v>80.127785736999996</v>
      </c>
      <c r="G25" s="365">
        <v>100.532477607</v>
      </c>
      <c r="H25" s="365">
        <v>215.62876945400001</v>
      </c>
      <c r="I25" s="366">
        <v>70.770326252999993</v>
      </c>
      <c r="J25" s="366">
        <v>135.55478126400001</v>
      </c>
      <c r="K25" s="367">
        <v>99.511098240999999</v>
      </c>
      <c r="M25" s="364" t="s">
        <v>41</v>
      </c>
      <c r="N25" s="365">
        <v>46.739529333999997</v>
      </c>
      <c r="O25" s="365">
        <v>40.110939406999996</v>
      </c>
      <c r="P25" s="365">
        <v>28.180129968999999</v>
      </c>
      <c r="Q25" s="365">
        <v>51.938165128999998</v>
      </c>
      <c r="R25" s="365">
        <v>71.914714739999994</v>
      </c>
      <c r="S25" s="365">
        <v>87.112235802000001</v>
      </c>
      <c r="T25" s="366">
        <v>41.767339032000002</v>
      </c>
      <c r="U25" s="366">
        <v>76.539122606999996</v>
      </c>
      <c r="V25" s="367">
        <v>57.193383801000003</v>
      </c>
      <c r="X25" s="364" t="s">
        <v>41</v>
      </c>
      <c r="Y25" s="384">
        <v>44.377980332999996</v>
      </c>
      <c r="Z25" s="384">
        <v>28.324872126999999</v>
      </c>
      <c r="AA25" s="384">
        <v>30.274155699000001</v>
      </c>
      <c r="AB25" s="384">
        <v>30.473845704999999</v>
      </c>
      <c r="AC25" s="384">
        <v>33.290965638000003</v>
      </c>
      <c r="AD25" s="384">
        <v>22.010275235000002</v>
      </c>
      <c r="AE25" s="390">
        <v>29.860642234</v>
      </c>
      <c r="AF25" s="390">
        <v>27.830735829000002</v>
      </c>
      <c r="AG25" s="385">
        <v>28.633917971999999</v>
      </c>
      <c r="AI25" s="364" t="s">
        <v>41</v>
      </c>
      <c r="AJ25" s="384">
        <v>9.4165347199999996</v>
      </c>
      <c r="AK25" s="384">
        <v>12.99870024</v>
      </c>
      <c r="AL25" s="384">
        <v>11.730181207999999</v>
      </c>
      <c r="AM25" s="384">
        <v>13.660385444999999</v>
      </c>
      <c r="AN25" s="384">
        <v>10.995115561</v>
      </c>
      <c r="AO25" s="384">
        <v>8.5796722110000001</v>
      </c>
      <c r="AP25" s="390">
        <v>13.041979123999999</v>
      </c>
      <c r="AQ25" s="390">
        <v>9.8259605440000009</v>
      </c>
      <c r="AR25" s="385">
        <v>11.098456993999999</v>
      </c>
      <c r="AU25" s="368" t="s">
        <v>40</v>
      </c>
      <c r="AV25" s="364" t="s">
        <v>41</v>
      </c>
      <c r="AW25" s="384">
        <v>2.0582120819999998</v>
      </c>
      <c r="AX25" s="384">
        <v>9.2069514389999991</v>
      </c>
      <c r="AY25" s="384">
        <v>16.900883038</v>
      </c>
      <c r="AZ25" s="384">
        <v>20.684938194000001</v>
      </c>
      <c r="BA25" s="384">
        <v>27.247732004</v>
      </c>
      <c r="BB25" s="384">
        <v>9.8092237890000007</v>
      </c>
      <c r="BC25" s="390">
        <v>16.115531084000001</v>
      </c>
      <c r="BD25" s="390">
        <v>18.806913314999999</v>
      </c>
      <c r="BE25" s="385">
        <v>17.742002073999998</v>
      </c>
    </row>
    <row r="26" spans="2:57" s="323" customFormat="1" ht="15.75" customHeight="1" x14ac:dyDescent="0.25">
      <c r="B26" s="368" t="s">
        <v>598</v>
      </c>
      <c r="C26" s="369">
        <v>47.781801993999999</v>
      </c>
      <c r="D26" s="369">
        <v>88.171655756999996</v>
      </c>
      <c r="E26" s="369">
        <v>54.963318663999999</v>
      </c>
      <c r="F26" s="369">
        <v>76.606176607999998</v>
      </c>
      <c r="G26" s="369">
        <v>208.51823559499999</v>
      </c>
      <c r="H26" s="369">
        <v>164.64743338900001</v>
      </c>
      <c r="I26" s="370">
        <v>71.840236847</v>
      </c>
      <c r="J26" s="370">
        <v>196.11113228900001</v>
      </c>
      <c r="K26" s="355">
        <v>122.12301934</v>
      </c>
      <c r="M26" s="368" t="s">
        <v>598</v>
      </c>
      <c r="N26" s="369">
        <v>42.875189362</v>
      </c>
      <c r="O26" s="369">
        <v>60.122757071000002</v>
      </c>
      <c r="P26" s="369">
        <v>32.357312088</v>
      </c>
      <c r="Q26" s="369">
        <v>53.127791191999997</v>
      </c>
      <c r="R26" s="369">
        <v>95.718118236999999</v>
      </c>
      <c r="S26" s="369">
        <v>119.930639748</v>
      </c>
      <c r="T26" s="370">
        <v>49.827446733000002</v>
      </c>
      <c r="U26" s="370">
        <v>102.565662402</v>
      </c>
      <c r="V26" s="355">
        <v>71.166507807000002</v>
      </c>
      <c r="X26" s="368" t="s">
        <v>598</v>
      </c>
      <c r="Y26" s="386">
        <v>61.244059295</v>
      </c>
      <c r="Z26" s="386">
        <v>37.301882401999997</v>
      </c>
      <c r="AA26" s="386">
        <v>39.017908370000001</v>
      </c>
      <c r="AB26" s="386">
        <v>40.531856976999997</v>
      </c>
      <c r="AC26" s="386">
        <v>22.744981906</v>
      </c>
      <c r="AD26" s="386">
        <v>57.256469140999997</v>
      </c>
      <c r="AE26" s="391">
        <v>41.009937098999998</v>
      </c>
      <c r="AF26" s="391">
        <v>30.939269750000001</v>
      </c>
      <c r="AG26" s="387">
        <v>34.466395927999997</v>
      </c>
      <c r="AI26" s="368" t="s">
        <v>598</v>
      </c>
      <c r="AJ26" s="386">
        <v>20.567439323999999</v>
      </c>
      <c r="AK26" s="386">
        <v>15.856800345</v>
      </c>
      <c r="AL26" s="386">
        <v>13.574920709000001</v>
      </c>
      <c r="AM26" s="386">
        <v>19.757047806999999</v>
      </c>
      <c r="AN26" s="386">
        <v>7.796177964</v>
      </c>
      <c r="AO26" s="386">
        <v>10.659963303</v>
      </c>
      <c r="AP26" s="391">
        <v>16.942965544</v>
      </c>
      <c r="AQ26" s="391">
        <v>8.4761452229999996</v>
      </c>
      <c r="AR26" s="387">
        <v>11.441543897000001</v>
      </c>
      <c r="AU26" s="364" t="s">
        <v>41</v>
      </c>
      <c r="AV26" s="368" t="s">
        <v>598</v>
      </c>
      <c r="AW26" s="386">
        <v>7.9197119520000001</v>
      </c>
      <c r="AX26" s="386">
        <v>15.029621709000001</v>
      </c>
      <c r="AY26" s="386">
        <v>6.2779103049999998</v>
      </c>
      <c r="AZ26" s="386">
        <v>9.0629328149999999</v>
      </c>
      <c r="BA26" s="386">
        <v>15.362795707</v>
      </c>
      <c r="BB26" s="386">
        <v>4.9244477809999996</v>
      </c>
      <c r="BC26" s="391">
        <v>11.405786749000001</v>
      </c>
      <c r="BD26" s="391">
        <v>12.884350574999999</v>
      </c>
      <c r="BE26" s="387">
        <v>12.366501956</v>
      </c>
    </row>
    <row r="27" spans="2:57" s="351" customFormat="1" ht="15.75" customHeight="1" x14ac:dyDescent="0.25">
      <c r="B27" s="364" t="s">
        <v>44</v>
      </c>
      <c r="C27" s="365">
        <v>67.943477904000005</v>
      </c>
      <c r="D27" s="365">
        <v>17.984625802</v>
      </c>
      <c r="E27" s="365" t="s">
        <v>84</v>
      </c>
      <c r="F27" s="365">
        <v>38.352318627000002</v>
      </c>
      <c r="G27" s="365" t="s">
        <v>84</v>
      </c>
      <c r="H27" s="365" t="s">
        <v>84</v>
      </c>
      <c r="I27" s="366">
        <v>48.318766195000002</v>
      </c>
      <c r="J27" s="366" t="s">
        <v>84</v>
      </c>
      <c r="K27" s="367">
        <v>48.318766195000002</v>
      </c>
      <c r="M27" s="364" t="s">
        <v>44</v>
      </c>
      <c r="N27" s="365">
        <v>57.876841517000003</v>
      </c>
      <c r="O27" s="365">
        <v>17.984625802</v>
      </c>
      <c r="P27" s="365" t="s">
        <v>84</v>
      </c>
      <c r="Q27" s="365">
        <v>38.214686035</v>
      </c>
      <c r="R27" s="365" t="s">
        <v>84</v>
      </c>
      <c r="S27" s="365" t="s">
        <v>84</v>
      </c>
      <c r="T27" s="366">
        <v>43.961466678999997</v>
      </c>
      <c r="U27" s="366" t="s">
        <v>84</v>
      </c>
      <c r="V27" s="367">
        <v>43.961466678999997</v>
      </c>
      <c r="X27" s="364" t="s">
        <v>44</v>
      </c>
      <c r="Y27" s="384">
        <v>63.431455614000001</v>
      </c>
      <c r="Z27" s="384">
        <v>70.726911348000002</v>
      </c>
      <c r="AA27" s="384" t="s">
        <v>84</v>
      </c>
      <c r="AB27" s="384">
        <v>52.460266183999998</v>
      </c>
      <c r="AC27" s="384" t="s">
        <v>84</v>
      </c>
      <c r="AD27" s="384" t="s">
        <v>84</v>
      </c>
      <c r="AE27" s="390">
        <v>59.933440285000003</v>
      </c>
      <c r="AF27" s="390" t="s">
        <v>84</v>
      </c>
      <c r="AG27" s="385">
        <v>59.933440285000003</v>
      </c>
      <c r="AI27" s="364" t="s">
        <v>44</v>
      </c>
      <c r="AJ27" s="384">
        <v>20.127008032999999</v>
      </c>
      <c r="AK27" s="384">
        <v>24.392595460999999</v>
      </c>
      <c r="AL27" s="384" t="s">
        <v>84</v>
      </c>
      <c r="AM27" s="384">
        <v>20.273189531</v>
      </c>
      <c r="AN27" s="384" t="s">
        <v>84</v>
      </c>
      <c r="AO27" s="384" t="s">
        <v>84</v>
      </c>
      <c r="AP27" s="390">
        <v>20.385926310999999</v>
      </c>
      <c r="AQ27" s="390" t="s">
        <v>84</v>
      </c>
      <c r="AR27" s="385">
        <v>20.385926310999999</v>
      </c>
      <c r="AU27" s="368" t="s">
        <v>42</v>
      </c>
      <c r="AV27" s="364" t="s">
        <v>44</v>
      </c>
      <c r="AW27" s="384">
        <v>1.625343985</v>
      </c>
      <c r="AX27" s="384">
        <v>4.8804931910000002</v>
      </c>
      <c r="AY27" s="384" t="s">
        <v>84</v>
      </c>
      <c r="AZ27" s="384">
        <v>26.907680473999999</v>
      </c>
      <c r="BA27" s="384" t="s">
        <v>84</v>
      </c>
      <c r="BB27" s="384" t="s">
        <v>84</v>
      </c>
      <c r="BC27" s="390">
        <v>10.662813085</v>
      </c>
      <c r="BD27" s="390" t="s">
        <v>84</v>
      </c>
      <c r="BE27" s="385">
        <v>10.662813085</v>
      </c>
    </row>
    <row r="28" spans="2:57" s="323" customFormat="1" ht="15.75" customHeight="1" x14ac:dyDescent="0.25">
      <c r="B28" s="368" t="s">
        <v>102</v>
      </c>
      <c r="C28" s="369">
        <v>112.667462507</v>
      </c>
      <c r="D28" s="369">
        <v>89.239105795</v>
      </c>
      <c r="E28" s="369">
        <v>69.753813433000005</v>
      </c>
      <c r="F28" s="369">
        <v>86.816395263999993</v>
      </c>
      <c r="G28" s="369">
        <v>111.846123522</v>
      </c>
      <c r="H28" s="369">
        <v>235.78626572499999</v>
      </c>
      <c r="I28" s="370">
        <v>86.511630953999997</v>
      </c>
      <c r="J28" s="370">
        <v>159.464168766</v>
      </c>
      <c r="K28" s="355">
        <v>113.72561731099999</v>
      </c>
      <c r="M28" s="368" t="s">
        <v>102</v>
      </c>
      <c r="N28" s="369">
        <v>83.944442463000001</v>
      </c>
      <c r="O28" s="369">
        <v>59.887116876999997</v>
      </c>
      <c r="P28" s="369">
        <v>46.842238790000003</v>
      </c>
      <c r="Q28" s="369">
        <v>59.162308191999998</v>
      </c>
      <c r="R28" s="369">
        <v>66.826724099000003</v>
      </c>
      <c r="S28" s="369">
        <v>134.747821402</v>
      </c>
      <c r="T28" s="370">
        <v>59.274804430000003</v>
      </c>
      <c r="U28" s="370">
        <v>92.922142636999993</v>
      </c>
      <c r="V28" s="355">
        <v>71.826502155</v>
      </c>
      <c r="X28" s="368" t="s">
        <v>102</v>
      </c>
      <c r="Y28" s="386">
        <v>48.157830167</v>
      </c>
      <c r="Z28" s="386">
        <v>38.056933534000002</v>
      </c>
      <c r="AA28" s="386">
        <v>32.531492245000003</v>
      </c>
      <c r="AB28" s="386">
        <v>30.167077838000001</v>
      </c>
      <c r="AC28" s="386">
        <v>30.917680716</v>
      </c>
      <c r="AD28" s="386">
        <v>34.679110446000003</v>
      </c>
      <c r="AE28" s="391">
        <v>36.318069154</v>
      </c>
      <c r="AF28" s="391">
        <v>33.054500603000001</v>
      </c>
      <c r="AG28" s="387">
        <v>34.611007100999998</v>
      </c>
      <c r="AI28" s="368" t="s">
        <v>102</v>
      </c>
      <c r="AJ28" s="386">
        <v>13.665874484</v>
      </c>
      <c r="AK28" s="386">
        <v>12.937030879</v>
      </c>
      <c r="AL28" s="386">
        <v>10.485223295999999</v>
      </c>
      <c r="AM28" s="386">
        <v>12.32320668</v>
      </c>
      <c r="AN28" s="386">
        <v>16.601063899</v>
      </c>
      <c r="AO28" s="386">
        <v>10.070476635</v>
      </c>
      <c r="AP28" s="391">
        <v>12.393870701999999</v>
      </c>
      <c r="AQ28" s="391">
        <v>12.891121204999999</v>
      </c>
      <c r="AR28" s="387">
        <v>12.653965579999999</v>
      </c>
      <c r="AU28" s="364" t="s">
        <v>43</v>
      </c>
      <c r="AV28" s="368" t="s">
        <v>102</v>
      </c>
      <c r="AW28" s="386">
        <v>12.682670655000001</v>
      </c>
      <c r="AX28" s="386">
        <v>16.114638193000001</v>
      </c>
      <c r="AY28" s="386">
        <v>24.136944574000001</v>
      </c>
      <c r="AZ28" s="386">
        <v>25.656184836000001</v>
      </c>
      <c r="BA28" s="386">
        <v>12.230062045</v>
      </c>
      <c r="BB28" s="386">
        <v>12.398703974</v>
      </c>
      <c r="BC28" s="391">
        <v>19.804632742999999</v>
      </c>
      <c r="BD28" s="391">
        <v>12.325865357</v>
      </c>
      <c r="BE28" s="387">
        <v>15.892743102000001</v>
      </c>
    </row>
    <row r="29" spans="2:57" s="351" customFormat="1" ht="15.75" customHeight="1" x14ac:dyDescent="0.25">
      <c r="B29" s="364" t="s">
        <v>599</v>
      </c>
      <c r="C29" s="365">
        <v>114.96653753</v>
      </c>
      <c r="D29" s="365">
        <v>55.179121219999999</v>
      </c>
      <c r="E29" s="365">
        <v>63.480577078000003</v>
      </c>
      <c r="F29" s="365">
        <v>61.969564204000001</v>
      </c>
      <c r="G29" s="365">
        <v>158.65570763299999</v>
      </c>
      <c r="H29" s="365">
        <v>194.04779531400001</v>
      </c>
      <c r="I29" s="366">
        <v>60.856208358000003</v>
      </c>
      <c r="J29" s="366">
        <v>170.67668796000001</v>
      </c>
      <c r="K29" s="367">
        <v>124.15733582</v>
      </c>
      <c r="M29" s="364" t="s">
        <v>599</v>
      </c>
      <c r="N29" s="365">
        <v>102.850217312</v>
      </c>
      <c r="O29" s="365">
        <v>43.354654072000002</v>
      </c>
      <c r="P29" s="365">
        <v>39.363132471999997</v>
      </c>
      <c r="Q29" s="365">
        <v>38.910103855000003</v>
      </c>
      <c r="R29" s="365">
        <v>90.822652835</v>
      </c>
      <c r="S29" s="365">
        <v>79.999458435999998</v>
      </c>
      <c r="T29" s="366">
        <v>41.307646108</v>
      </c>
      <c r="U29" s="366">
        <v>87.146537198000004</v>
      </c>
      <c r="V29" s="367">
        <v>67.729434631999993</v>
      </c>
      <c r="X29" s="364" t="s">
        <v>599</v>
      </c>
      <c r="Y29" s="384">
        <v>48.349970978000002</v>
      </c>
      <c r="Z29" s="384">
        <v>43.111000662000002</v>
      </c>
      <c r="AA29" s="384">
        <v>34.206573753999997</v>
      </c>
      <c r="AB29" s="384">
        <v>32.493002292</v>
      </c>
      <c r="AC29" s="384">
        <v>28.201362717999999</v>
      </c>
      <c r="AD29" s="384">
        <v>21.928182984999999</v>
      </c>
      <c r="AE29" s="390">
        <v>36.518820935999997</v>
      </c>
      <c r="AF29" s="390">
        <v>25.778906469999999</v>
      </c>
      <c r="AG29" s="385">
        <v>28.008797547</v>
      </c>
      <c r="AI29" s="364" t="s">
        <v>599</v>
      </c>
      <c r="AJ29" s="384">
        <v>14.116959604</v>
      </c>
      <c r="AK29" s="384">
        <v>19.100398359</v>
      </c>
      <c r="AL29" s="384">
        <v>18.495301557000001</v>
      </c>
      <c r="AM29" s="384">
        <v>16.769030201</v>
      </c>
      <c r="AN29" s="384">
        <v>9.9498797939999992</v>
      </c>
      <c r="AO29" s="384">
        <v>9.6221877449999997</v>
      </c>
      <c r="AP29" s="390">
        <v>17.897971986000002</v>
      </c>
      <c r="AQ29" s="390">
        <v>9.8233379630000002</v>
      </c>
      <c r="AR29" s="385">
        <v>11.499846134</v>
      </c>
      <c r="AU29" s="368" t="s">
        <v>44</v>
      </c>
      <c r="AV29" s="364" t="s">
        <v>599</v>
      </c>
      <c r="AW29" s="384">
        <v>26.994072178</v>
      </c>
      <c r="AX29" s="384">
        <v>16.359359472000001</v>
      </c>
      <c r="AY29" s="384">
        <v>9.3062762899999996</v>
      </c>
      <c r="AZ29" s="384">
        <v>13.527022673999999</v>
      </c>
      <c r="BA29" s="384">
        <v>19.093879135000002</v>
      </c>
      <c r="BB29" s="384">
        <v>9.676306598</v>
      </c>
      <c r="BC29" s="390">
        <v>13.460663172</v>
      </c>
      <c r="BD29" s="390">
        <v>15.457181574</v>
      </c>
      <c r="BE29" s="385">
        <v>15.042651404000001</v>
      </c>
    </row>
    <row r="30" spans="2:57" s="323" customFormat="1" ht="15.75" customHeight="1" x14ac:dyDescent="0.25">
      <c r="B30" s="368" t="s">
        <v>103</v>
      </c>
      <c r="C30" s="369">
        <v>119.179325123</v>
      </c>
      <c r="D30" s="369">
        <v>56.031806134</v>
      </c>
      <c r="E30" s="369">
        <v>53.618569977999996</v>
      </c>
      <c r="F30" s="369">
        <v>68.030617264</v>
      </c>
      <c r="G30" s="369">
        <v>198.87835822599999</v>
      </c>
      <c r="H30" s="369">
        <v>115.369869194</v>
      </c>
      <c r="I30" s="370">
        <v>62.76875982</v>
      </c>
      <c r="J30" s="370">
        <v>169.985765878</v>
      </c>
      <c r="K30" s="355">
        <v>108.29410947</v>
      </c>
      <c r="M30" s="368" t="s">
        <v>103</v>
      </c>
      <c r="N30" s="369">
        <v>71.041824110999997</v>
      </c>
      <c r="O30" s="369">
        <v>42.368108040000003</v>
      </c>
      <c r="P30" s="369">
        <v>34.607779909999998</v>
      </c>
      <c r="Q30" s="369">
        <v>47.774546180000002</v>
      </c>
      <c r="R30" s="369">
        <v>102.07307239799999</v>
      </c>
      <c r="S30" s="369">
        <v>72.403028831</v>
      </c>
      <c r="T30" s="370">
        <v>43.445574510999997</v>
      </c>
      <c r="U30" s="370">
        <v>91.807715142999996</v>
      </c>
      <c r="V30" s="355">
        <v>63.980594494999998</v>
      </c>
      <c r="X30" s="368" t="s">
        <v>103</v>
      </c>
      <c r="Y30" s="386">
        <v>35.968493385000002</v>
      </c>
      <c r="Z30" s="386">
        <v>49.688055710999997</v>
      </c>
      <c r="AA30" s="386">
        <v>37.432882317999997</v>
      </c>
      <c r="AB30" s="386">
        <v>27.311700989999999</v>
      </c>
      <c r="AC30" s="386">
        <v>27.158856827000001</v>
      </c>
      <c r="AD30" s="386">
        <v>38.567554090999998</v>
      </c>
      <c r="AE30" s="391">
        <v>37.289203723999996</v>
      </c>
      <c r="AF30" s="391">
        <v>29.837851094000001</v>
      </c>
      <c r="AG30" s="387">
        <v>32.322909414999998</v>
      </c>
      <c r="AI30" s="368" t="s">
        <v>103</v>
      </c>
      <c r="AJ30" s="386">
        <v>17.185243921000001</v>
      </c>
      <c r="AK30" s="386">
        <v>18.116977829</v>
      </c>
      <c r="AL30" s="386">
        <v>16.976465095999998</v>
      </c>
      <c r="AM30" s="386">
        <v>19.402571715000001</v>
      </c>
      <c r="AN30" s="386">
        <v>11.90961983</v>
      </c>
      <c r="AO30" s="386">
        <v>19.487028422000002</v>
      </c>
      <c r="AP30" s="391">
        <v>18.179172948000001</v>
      </c>
      <c r="AQ30" s="391">
        <v>13.688949556000001</v>
      </c>
      <c r="AR30" s="387">
        <v>15.186458473</v>
      </c>
      <c r="AU30" s="364" t="s">
        <v>45</v>
      </c>
      <c r="AV30" s="368" t="s">
        <v>103</v>
      </c>
      <c r="AW30" s="386">
        <v>6.4554474559999999</v>
      </c>
      <c r="AX30" s="386">
        <v>7.809355794</v>
      </c>
      <c r="AY30" s="386">
        <v>10.135044434999999</v>
      </c>
      <c r="AZ30" s="386">
        <v>23.510793744000001</v>
      </c>
      <c r="BA30" s="386">
        <v>12.255897351</v>
      </c>
      <c r="BB30" s="386">
        <v>4.7027295450000004</v>
      </c>
      <c r="BC30" s="391">
        <v>13.746905955000001</v>
      </c>
      <c r="BD30" s="391">
        <v>10.482259855000001</v>
      </c>
      <c r="BE30" s="387">
        <v>11.571033444999999</v>
      </c>
    </row>
    <row r="31" spans="2:57" s="351" customFormat="1" ht="15.75" customHeight="1" x14ac:dyDescent="0.25">
      <c r="B31" s="364" t="s">
        <v>600</v>
      </c>
      <c r="C31" s="365">
        <v>94.332819811999997</v>
      </c>
      <c r="D31" s="365">
        <v>75.725200920999995</v>
      </c>
      <c r="E31" s="365">
        <v>69.227209717999997</v>
      </c>
      <c r="F31" s="365">
        <v>93.251197253000001</v>
      </c>
      <c r="G31" s="365">
        <v>155.77771350399999</v>
      </c>
      <c r="H31" s="365">
        <v>269.42116062000002</v>
      </c>
      <c r="I31" s="366">
        <v>82.546306344000001</v>
      </c>
      <c r="J31" s="366">
        <v>208.067690099</v>
      </c>
      <c r="K31" s="367">
        <v>133.47949554300001</v>
      </c>
      <c r="M31" s="364" t="s">
        <v>600</v>
      </c>
      <c r="N31" s="365">
        <v>71.940936730999994</v>
      </c>
      <c r="O31" s="365">
        <v>48.025291072999998</v>
      </c>
      <c r="P31" s="365">
        <v>40.675717708000001</v>
      </c>
      <c r="Q31" s="365">
        <v>49.888082910999998</v>
      </c>
      <c r="R31" s="365">
        <v>92.074550596999998</v>
      </c>
      <c r="S31" s="365">
        <v>181.48525524900001</v>
      </c>
      <c r="T31" s="366">
        <v>50.419788238999999</v>
      </c>
      <c r="U31" s="366">
        <v>133.214482307</v>
      </c>
      <c r="V31" s="367">
        <v>84.015640129000005</v>
      </c>
      <c r="X31" s="364" t="s">
        <v>600</v>
      </c>
      <c r="Y31" s="384">
        <v>49.476827665000002</v>
      </c>
      <c r="Z31" s="384">
        <v>33.793722533</v>
      </c>
      <c r="AA31" s="384">
        <v>27.164503414999999</v>
      </c>
      <c r="AB31" s="384">
        <v>24.752070836000001</v>
      </c>
      <c r="AC31" s="384">
        <v>32.100784038</v>
      </c>
      <c r="AD31" s="384">
        <v>31.967087951</v>
      </c>
      <c r="AE31" s="390">
        <v>31.875264167000001</v>
      </c>
      <c r="AF31" s="390">
        <v>32.021127798000002</v>
      </c>
      <c r="AG31" s="385">
        <v>31.967525613999999</v>
      </c>
      <c r="AI31" s="364" t="s">
        <v>600</v>
      </c>
      <c r="AJ31" s="384">
        <v>17.520942778999999</v>
      </c>
      <c r="AK31" s="384">
        <v>16.295301402</v>
      </c>
      <c r="AL31" s="384">
        <v>19.764753311</v>
      </c>
      <c r="AM31" s="384">
        <v>15.0142969</v>
      </c>
      <c r="AN31" s="384">
        <v>11.411072731999999</v>
      </c>
      <c r="AO31" s="384">
        <v>11.815049234</v>
      </c>
      <c r="AP31" s="390">
        <v>16.658097015999999</v>
      </c>
      <c r="AQ31" s="390">
        <v>11.651762268000001</v>
      </c>
      <c r="AR31" s="385">
        <v>13.491497604999999</v>
      </c>
      <c r="AU31" s="368" t="s">
        <v>74</v>
      </c>
      <c r="AV31" s="364" t="s">
        <v>600</v>
      </c>
      <c r="AW31" s="384">
        <v>9.265121809</v>
      </c>
      <c r="AX31" s="384">
        <v>13.331462890999999</v>
      </c>
      <c r="AY31" s="384">
        <v>11.827578734999999</v>
      </c>
      <c r="AZ31" s="384">
        <v>13.732230009</v>
      </c>
      <c r="BA31" s="384">
        <v>15.594512508999999</v>
      </c>
      <c r="BB31" s="384">
        <v>23.579036240000001</v>
      </c>
      <c r="BC31" s="390">
        <v>12.547249776999999</v>
      </c>
      <c r="BD31" s="390">
        <v>20.351698395</v>
      </c>
      <c r="BE31" s="385">
        <v>17.483708013000001</v>
      </c>
    </row>
    <row r="32" spans="2:57" s="323" customFormat="1" ht="15.75" customHeight="1" x14ac:dyDescent="0.25">
      <c r="B32" s="368" t="s">
        <v>104</v>
      </c>
      <c r="C32" s="369">
        <v>147.35858895600001</v>
      </c>
      <c r="D32" s="369">
        <v>70.305776528999999</v>
      </c>
      <c r="E32" s="369">
        <v>103.321091846</v>
      </c>
      <c r="F32" s="369">
        <v>107.94343207999999</v>
      </c>
      <c r="G32" s="369">
        <v>121.16768135700001</v>
      </c>
      <c r="H32" s="369">
        <v>374.77547374199997</v>
      </c>
      <c r="I32" s="370">
        <v>102.150400061</v>
      </c>
      <c r="J32" s="370">
        <v>242.086077784</v>
      </c>
      <c r="K32" s="355">
        <v>165.78053868200001</v>
      </c>
      <c r="M32" s="368" t="s">
        <v>104</v>
      </c>
      <c r="N32" s="369">
        <v>86.920518216000005</v>
      </c>
      <c r="O32" s="369">
        <v>45.400037759999996</v>
      </c>
      <c r="P32" s="369">
        <v>66.797831470000006</v>
      </c>
      <c r="Q32" s="369">
        <v>63.644770366000003</v>
      </c>
      <c r="R32" s="369">
        <v>68.741859939999998</v>
      </c>
      <c r="S32" s="369">
        <v>157.66906647299999</v>
      </c>
      <c r="T32" s="370">
        <v>63.036120566000001</v>
      </c>
      <c r="U32" s="370">
        <v>111.141721205</v>
      </c>
      <c r="V32" s="355">
        <v>84.910213627000005</v>
      </c>
      <c r="X32" s="368" t="s">
        <v>104</v>
      </c>
      <c r="Y32" s="386">
        <v>32.331214527999997</v>
      </c>
      <c r="Z32" s="386">
        <v>36.490511667</v>
      </c>
      <c r="AA32" s="386">
        <v>34.142712664999998</v>
      </c>
      <c r="AB32" s="386">
        <v>28.266865784</v>
      </c>
      <c r="AC32" s="386">
        <v>31.677934304000001</v>
      </c>
      <c r="AD32" s="386">
        <v>25.968324160000002</v>
      </c>
      <c r="AE32" s="391">
        <v>32.692094488999999</v>
      </c>
      <c r="AF32" s="391">
        <v>27.463516495</v>
      </c>
      <c r="AG32" s="387">
        <v>29.220297898999998</v>
      </c>
      <c r="AI32" s="368" t="s">
        <v>104</v>
      </c>
      <c r="AJ32" s="386">
        <v>15.095301558999999</v>
      </c>
      <c r="AK32" s="386">
        <v>17.018640056999999</v>
      </c>
      <c r="AL32" s="386">
        <v>15.007561231</v>
      </c>
      <c r="AM32" s="386">
        <v>12.88991161</v>
      </c>
      <c r="AN32" s="386">
        <v>12.631350814999999</v>
      </c>
      <c r="AO32" s="386">
        <v>9.0055367159999999</v>
      </c>
      <c r="AP32" s="391">
        <v>14.930775735999999</v>
      </c>
      <c r="AQ32" s="391">
        <v>9.9550392760000008</v>
      </c>
      <c r="AR32" s="387">
        <v>11.62686693</v>
      </c>
      <c r="AU32" s="364" t="s">
        <v>46</v>
      </c>
      <c r="AV32" s="368" t="s">
        <v>104</v>
      </c>
      <c r="AW32" s="386">
        <v>11.559199528000001</v>
      </c>
      <c r="AX32" s="386">
        <v>11.065965715000001</v>
      </c>
      <c r="AY32" s="386">
        <v>15.500447729999999</v>
      </c>
      <c r="AZ32" s="386">
        <v>17.804448075</v>
      </c>
      <c r="BA32" s="386">
        <v>12.423549223</v>
      </c>
      <c r="BB32" s="386">
        <v>7.0964125339999997</v>
      </c>
      <c r="BC32" s="391">
        <v>14.086257225000001</v>
      </c>
      <c r="BD32" s="391">
        <v>8.4914454250000002</v>
      </c>
      <c r="BE32" s="387">
        <v>10.37127993</v>
      </c>
    </row>
    <row r="33" spans="2:57" s="351" customFormat="1" ht="15.75" customHeight="1" x14ac:dyDescent="0.25">
      <c r="B33" s="364" t="s">
        <v>53</v>
      </c>
      <c r="C33" s="365">
        <v>207.37901429999999</v>
      </c>
      <c r="D33" s="365">
        <v>74.151349236000001</v>
      </c>
      <c r="E33" s="365">
        <v>57.634189759999998</v>
      </c>
      <c r="F33" s="365">
        <v>70.815180710999996</v>
      </c>
      <c r="G33" s="365">
        <v>114.490091552</v>
      </c>
      <c r="H33" s="365">
        <v>201.03911684299999</v>
      </c>
      <c r="I33" s="366">
        <v>69.048689359999997</v>
      </c>
      <c r="J33" s="366">
        <v>159.902709354</v>
      </c>
      <c r="K33" s="367">
        <v>113.19085278999999</v>
      </c>
      <c r="M33" s="364" t="s">
        <v>53</v>
      </c>
      <c r="N33" s="365">
        <v>92.651063776000001</v>
      </c>
      <c r="O33" s="365">
        <v>51.864586048</v>
      </c>
      <c r="P33" s="365">
        <v>41.372875372999999</v>
      </c>
      <c r="Q33" s="365">
        <v>54.645616095999998</v>
      </c>
      <c r="R33" s="365">
        <v>76.990429779999999</v>
      </c>
      <c r="S33" s="365">
        <v>102.966504427</v>
      </c>
      <c r="T33" s="366">
        <v>49.600699507000002</v>
      </c>
      <c r="U33" s="366">
        <v>90.620179461999996</v>
      </c>
      <c r="V33" s="367">
        <v>69.530346957999996</v>
      </c>
      <c r="X33" s="364" t="s">
        <v>53</v>
      </c>
      <c r="Y33" s="384">
        <v>32.616162068999998</v>
      </c>
      <c r="Z33" s="384">
        <v>34.767187214000003</v>
      </c>
      <c r="AA33" s="384">
        <v>42.951049218999998</v>
      </c>
      <c r="AB33" s="384">
        <v>35.093705499999999</v>
      </c>
      <c r="AC33" s="384">
        <v>34.238263048999997</v>
      </c>
      <c r="AD33" s="384">
        <v>24.638757145</v>
      </c>
      <c r="AE33" s="390">
        <v>37.134568602000002</v>
      </c>
      <c r="AF33" s="390">
        <v>27.905576654000001</v>
      </c>
      <c r="AG33" s="385">
        <v>30.800128648000001</v>
      </c>
      <c r="AI33" s="364" t="s">
        <v>53</v>
      </c>
      <c r="AJ33" s="384">
        <v>11.345670216</v>
      </c>
      <c r="AK33" s="384">
        <v>16.227393126999999</v>
      </c>
      <c r="AL33" s="384">
        <v>20.638048017999999</v>
      </c>
      <c r="AM33" s="384">
        <v>17.798272198999999</v>
      </c>
      <c r="AN33" s="384">
        <v>15.565057002</v>
      </c>
      <c r="AO33" s="384">
        <v>15.742513450000001</v>
      </c>
      <c r="AP33" s="390">
        <v>17.807790997000001</v>
      </c>
      <c r="AQ33" s="390">
        <v>15.682123031</v>
      </c>
      <c r="AR33" s="385">
        <v>16.348810842999999</v>
      </c>
      <c r="AU33" s="368" t="s">
        <v>47</v>
      </c>
      <c r="AV33" s="364" t="s">
        <v>53</v>
      </c>
      <c r="AW33" s="384">
        <v>0.71533241700000005</v>
      </c>
      <c r="AX33" s="384">
        <v>18.949643981000001</v>
      </c>
      <c r="AY33" s="384">
        <v>8.1962016379999998</v>
      </c>
      <c r="AZ33" s="384">
        <v>24.274550082000001</v>
      </c>
      <c r="BA33" s="384">
        <v>17.443049251000001</v>
      </c>
      <c r="BB33" s="384">
        <v>10.835878606</v>
      </c>
      <c r="BC33" s="390">
        <v>16.892022729000001</v>
      </c>
      <c r="BD33" s="390">
        <v>13.084372869999999</v>
      </c>
      <c r="BE33" s="385">
        <v>14.278592189999999</v>
      </c>
    </row>
    <row r="34" spans="2:57" s="323" customFormat="1" ht="15.75" customHeight="1" x14ac:dyDescent="0.25">
      <c r="B34" s="368" t="s">
        <v>75</v>
      </c>
      <c r="C34" s="369">
        <v>135.65257273500001</v>
      </c>
      <c r="D34" s="369">
        <v>64.189962033</v>
      </c>
      <c r="E34" s="369">
        <v>49.646180098999999</v>
      </c>
      <c r="F34" s="369">
        <v>79.521272937000006</v>
      </c>
      <c r="G34" s="369">
        <v>80.662421054000006</v>
      </c>
      <c r="H34" s="369">
        <v>242.77319578000001</v>
      </c>
      <c r="I34" s="370">
        <v>75.271702060999999</v>
      </c>
      <c r="J34" s="370">
        <v>202.301232685</v>
      </c>
      <c r="K34" s="355">
        <v>170.31995213100001</v>
      </c>
      <c r="M34" s="368" t="s">
        <v>75</v>
      </c>
      <c r="N34" s="369">
        <v>89.433548482999996</v>
      </c>
      <c r="O34" s="369">
        <v>46.543103590999998</v>
      </c>
      <c r="P34" s="369">
        <v>36.828271927000003</v>
      </c>
      <c r="Q34" s="369">
        <v>49.494148807000002</v>
      </c>
      <c r="R34" s="369">
        <v>47.891059990000002</v>
      </c>
      <c r="S34" s="369">
        <v>124.812531091</v>
      </c>
      <c r="T34" s="370">
        <v>49.971652640999999</v>
      </c>
      <c r="U34" s="370">
        <v>105.608607448</v>
      </c>
      <c r="V34" s="355">
        <v>91.601304956000007</v>
      </c>
      <c r="X34" s="368" t="s">
        <v>75</v>
      </c>
      <c r="Y34" s="386">
        <v>38.508881934999998</v>
      </c>
      <c r="Z34" s="386">
        <v>45.681537765999998</v>
      </c>
      <c r="AA34" s="386">
        <v>41.781536443999997</v>
      </c>
      <c r="AB34" s="386">
        <v>24.613511999</v>
      </c>
      <c r="AC34" s="386">
        <v>45.362790758999999</v>
      </c>
      <c r="AD34" s="386">
        <v>33.710184499</v>
      </c>
      <c r="AE34" s="391">
        <v>33.222863203000003</v>
      </c>
      <c r="AF34" s="391">
        <v>34.870131602999997</v>
      </c>
      <c r="AG34" s="387">
        <v>34.686848793999999</v>
      </c>
      <c r="AI34" s="368" t="s">
        <v>75</v>
      </c>
      <c r="AJ34" s="386">
        <v>9.3931540330000001</v>
      </c>
      <c r="AK34" s="386">
        <v>14.604686116</v>
      </c>
      <c r="AL34" s="386">
        <v>24.012000495999999</v>
      </c>
      <c r="AM34" s="386">
        <v>15.82802708</v>
      </c>
      <c r="AN34" s="386">
        <v>8.1783272910000004</v>
      </c>
      <c r="AO34" s="386">
        <v>11.279970283999999</v>
      </c>
      <c r="AP34" s="391">
        <v>15.577580513999999</v>
      </c>
      <c r="AQ34" s="391">
        <v>10.971220316</v>
      </c>
      <c r="AR34" s="387">
        <v>11.483745559999999</v>
      </c>
      <c r="AU34" s="364" t="s">
        <v>48</v>
      </c>
      <c r="AV34" s="368" t="s">
        <v>75</v>
      </c>
      <c r="AW34" s="386">
        <v>18.026347607999998</v>
      </c>
      <c r="AX34" s="386">
        <v>12.222159229000001</v>
      </c>
      <c r="AY34" s="386">
        <v>8.3879446029999993</v>
      </c>
      <c r="AZ34" s="386">
        <v>21.798597400999999</v>
      </c>
      <c r="BA34" s="386">
        <v>5.8310894339999999</v>
      </c>
      <c r="BB34" s="386">
        <v>6.4210113839999998</v>
      </c>
      <c r="BC34" s="391">
        <v>17.587921728000001</v>
      </c>
      <c r="BD34" s="391">
        <v>6.3622881900000001</v>
      </c>
      <c r="BE34" s="387">
        <v>7.6113048360000004</v>
      </c>
    </row>
    <row r="35" spans="2:57" s="351" customFormat="1" ht="15.75" customHeight="1" x14ac:dyDescent="0.25">
      <c r="B35" s="364" t="s">
        <v>105</v>
      </c>
      <c r="C35" s="365" t="s">
        <v>84</v>
      </c>
      <c r="D35" s="365">
        <v>53.925286745999998</v>
      </c>
      <c r="E35" s="365">
        <v>40.074174589000002</v>
      </c>
      <c r="F35" s="365">
        <v>62.788250183999999</v>
      </c>
      <c r="G35" s="365">
        <v>80.932654968999998</v>
      </c>
      <c r="H35" s="365">
        <v>74.060562546</v>
      </c>
      <c r="I35" s="366">
        <v>53.052065628999998</v>
      </c>
      <c r="J35" s="366">
        <v>75.394234205999993</v>
      </c>
      <c r="K35" s="367">
        <v>73.089055630000004</v>
      </c>
      <c r="M35" s="364" t="s">
        <v>105</v>
      </c>
      <c r="N35" s="365" t="s">
        <v>84</v>
      </c>
      <c r="O35" s="365">
        <v>35.507859017000001</v>
      </c>
      <c r="P35" s="365">
        <v>34.741672248</v>
      </c>
      <c r="Q35" s="365">
        <v>45.307418501999997</v>
      </c>
      <c r="R35" s="365">
        <v>40.339568071000002</v>
      </c>
      <c r="S35" s="365">
        <v>38.688050156000003</v>
      </c>
      <c r="T35" s="366">
        <v>38.858250695999999</v>
      </c>
      <c r="U35" s="366">
        <v>39.008561362999998</v>
      </c>
      <c r="V35" s="367">
        <v>38.993052890000001</v>
      </c>
      <c r="X35" s="364" t="s">
        <v>105</v>
      </c>
      <c r="Y35" s="384" t="s">
        <v>84</v>
      </c>
      <c r="Z35" s="384">
        <v>33.415338097000003</v>
      </c>
      <c r="AA35" s="384">
        <v>44.122481442000002</v>
      </c>
      <c r="AB35" s="384">
        <v>17.890930909000001</v>
      </c>
      <c r="AC35" s="384">
        <v>21.921057085000001</v>
      </c>
      <c r="AD35" s="384">
        <v>31.951940219000001</v>
      </c>
      <c r="AE35" s="390">
        <v>29.106736753</v>
      </c>
      <c r="AF35" s="390">
        <v>29.862236313</v>
      </c>
      <c r="AG35" s="385">
        <v>29.805656251999999</v>
      </c>
      <c r="AI35" s="364" t="s">
        <v>105</v>
      </c>
      <c r="AJ35" s="384" t="s">
        <v>84</v>
      </c>
      <c r="AK35" s="384">
        <v>19.978488011</v>
      </c>
      <c r="AL35" s="384">
        <v>18.626772034999998</v>
      </c>
      <c r="AM35" s="384">
        <v>18.728668148000001</v>
      </c>
      <c r="AN35" s="384">
        <v>15.060970177</v>
      </c>
      <c r="AO35" s="384">
        <v>10.592586647999999</v>
      </c>
      <c r="AP35" s="390">
        <v>19.135559445999998</v>
      </c>
      <c r="AQ35" s="390">
        <v>11.523471635</v>
      </c>
      <c r="AR35" s="385">
        <v>12.093547936</v>
      </c>
      <c r="AU35" s="368" t="s">
        <v>49</v>
      </c>
      <c r="AV35" s="364" t="s">
        <v>105</v>
      </c>
      <c r="AW35" s="384" t="s">
        <v>84</v>
      </c>
      <c r="AX35" s="384">
        <v>12.452572047</v>
      </c>
      <c r="AY35" s="384">
        <v>23.944165922</v>
      </c>
      <c r="AZ35" s="384">
        <v>35.539472693999997</v>
      </c>
      <c r="BA35" s="384">
        <v>12.861349414999999</v>
      </c>
      <c r="BB35" s="384">
        <v>9.6938694210000005</v>
      </c>
      <c r="BC35" s="390">
        <v>25.003203736</v>
      </c>
      <c r="BD35" s="390">
        <v>10.353741061999999</v>
      </c>
      <c r="BE35" s="385">
        <v>11.450852880999999</v>
      </c>
    </row>
    <row r="36" spans="2:57" s="325" customFormat="1" ht="15.75" customHeight="1" x14ac:dyDescent="0.25">
      <c r="B36" s="761" t="s">
        <v>660</v>
      </c>
      <c r="C36" s="762">
        <v>250.492513782</v>
      </c>
      <c r="D36" s="763" t="s">
        <v>84</v>
      </c>
      <c r="E36" s="763">
        <v>62.188337406000002</v>
      </c>
      <c r="F36" s="763">
        <v>33.915050968999999</v>
      </c>
      <c r="G36" s="763">
        <v>88.543941622000006</v>
      </c>
      <c r="H36" s="763" t="s">
        <v>84</v>
      </c>
      <c r="I36" s="764">
        <v>42.226066584999998</v>
      </c>
      <c r="J36" s="764">
        <v>88.543941622000006</v>
      </c>
      <c r="K36" s="765">
        <v>71.824733428000002</v>
      </c>
      <c r="M36" s="761" t="s">
        <v>660</v>
      </c>
      <c r="N36" s="762">
        <v>74.086780594999993</v>
      </c>
      <c r="O36" s="763" t="s">
        <v>84</v>
      </c>
      <c r="P36" s="763">
        <v>54.585178837000001</v>
      </c>
      <c r="Q36" s="763">
        <v>22.796964458000001</v>
      </c>
      <c r="R36" s="763">
        <v>43.230243635999997</v>
      </c>
      <c r="S36" s="763" t="s">
        <v>84</v>
      </c>
      <c r="T36" s="764">
        <v>27.704674321999999</v>
      </c>
      <c r="U36" s="764">
        <v>43.230243635999997</v>
      </c>
      <c r="V36" s="765">
        <v>37.626030888999999</v>
      </c>
      <c r="X36" s="761" t="s">
        <v>660</v>
      </c>
      <c r="Y36" s="771">
        <v>19.035788633999999</v>
      </c>
      <c r="Z36" s="763" t="s">
        <v>84</v>
      </c>
      <c r="AA36" s="772">
        <v>61.672705790999998</v>
      </c>
      <c r="AB36" s="772">
        <v>43.163370620999999</v>
      </c>
      <c r="AC36" s="772">
        <v>31.835496522</v>
      </c>
      <c r="AD36" s="763" t="s">
        <v>84</v>
      </c>
      <c r="AE36" s="773">
        <v>43.053111690999998</v>
      </c>
      <c r="AF36" s="773">
        <v>31.835496522</v>
      </c>
      <c r="AG36" s="774">
        <v>34.216029605999999</v>
      </c>
      <c r="AI36" s="761" t="s">
        <v>660</v>
      </c>
      <c r="AJ36" s="771">
        <v>3.1681904639999998</v>
      </c>
      <c r="AK36" s="763" t="s">
        <v>84</v>
      </c>
      <c r="AL36" s="772">
        <v>25.882009273000001</v>
      </c>
      <c r="AM36" s="772">
        <v>17.986208656999999</v>
      </c>
      <c r="AN36" s="772">
        <v>13.634780707999999</v>
      </c>
      <c r="AO36" s="763" t="s">
        <v>84</v>
      </c>
      <c r="AP36" s="773">
        <v>17.319521584</v>
      </c>
      <c r="AQ36" s="773">
        <v>13.634780707999999</v>
      </c>
      <c r="AR36" s="774">
        <v>14.416733684</v>
      </c>
      <c r="AU36" s="782" t="s">
        <v>50</v>
      </c>
      <c r="AV36" s="761" t="s">
        <v>660</v>
      </c>
      <c r="AW36" s="771">
        <v>7.3724659130000001</v>
      </c>
      <c r="AX36" s="763" t="s">
        <v>84</v>
      </c>
      <c r="AY36" s="772">
        <v>0.21926493599999999</v>
      </c>
      <c r="AZ36" s="772">
        <v>6.0682600200000003</v>
      </c>
      <c r="BA36" s="772">
        <v>3.3532140720000001</v>
      </c>
      <c r="BB36" s="763" t="s">
        <v>84</v>
      </c>
      <c r="BC36" s="773">
        <v>5.2377267769999998</v>
      </c>
      <c r="BD36" s="773">
        <v>3.3532140720000001</v>
      </c>
      <c r="BE36" s="774">
        <v>3.7531337319999998</v>
      </c>
    </row>
    <row r="37" spans="2:57" s="323" customFormat="1" ht="15.75" customHeight="1" x14ac:dyDescent="0.25">
      <c r="B37" s="790" t="s">
        <v>671</v>
      </c>
      <c r="C37" s="365">
        <v>374.08718084100002</v>
      </c>
      <c r="D37" s="365" t="s">
        <v>84</v>
      </c>
      <c r="E37" s="365" t="s">
        <v>84</v>
      </c>
      <c r="F37" s="365">
        <v>48.756926405000002</v>
      </c>
      <c r="G37" s="365">
        <v>98.697642049999999</v>
      </c>
      <c r="H37" s="365" t="s">
        <v>84</v>
      </c>
      <c r="I37" s="366">
        <v>60.893396371999998</v>
      </c>
      <c r="J37" s="366">
        <v>98.697642049999999</v>
      </c>
      <c r="K37" s="367">
        <v>70.650021795000001</v>
      </c>
      <c r="M37" s="790" t="s">
        <v>671</v>
      </c>
      <c r="N37" s="365">
        <v>77.626183991000005</v>
      </c>
      <c r="O37" s="365" t="s">
        <v>84</v>
      </c>
      <c r="P37" s="365" t="s">
        <v>84</v>
      </c>
      <c r="Q37" s="365">
        <v>21.831778316000001</v>
      </c>
      <c r="R37" s="365">
        <v>41.569545955999999</v>
      </c>
      <c r="S37" s="365" t="s">
        <v>84</v>
      </c>
      <c r="T37" s="366">
        <v>23.913192878</v>
      </c>
      <c r="U37" s="366">
        <v>41.569545955999999</v>
      </c>
      <c r="V37" s="367">
        <v>28.469993846000001</v>
      </c>
      <c r="X37" s="790" t="s">
        <v>671</v>
      </c>
      <c r="Y37" s="384">
        <v>17.298253393</v>
      </c>
      <c r="Z37" s="365" t="s">
        <v>84</v>
      </c>
      <c r="AA37" s="384" t="s">
        <v>84</v>
      </c>
      <c r="AB37" s="384">
        <v>27.689428047</v>
      </c>
      <c r="AC37" s="384">
        <v>18.141009466</v>
      </c>
      <c r="AD37" s="365" t="s">
        <v>84</v>
      </c>
      <c r="AE37" s="390">
        <v>25.308012386000001</v>
      </c>
      <c r="AF37" s="390">
        <v>18.141009466</v>
      </c>
      <c r="AG37" s="385">
        <v>22.724020691</v>
      </c>
      <c r="AI37" s="790" t="s">
        <v>671</v>
      </c>
      <c r="AJ37" s="384">
        <v>3.4525736779999998</v>
      </c>
      <c r="AK37" s="365" t="s">
        <v>84</v>
      </c>
      <c r="AL37" s="384" t="s">
        <v>84</v>
      </c>
      <c r="AM37" s="384">
        <v>12.082054042999999</v>
      </c>
      <c r="AN37" s="384">
        <v>11.363410808999999</v>
      </c>
      <c r="AO37" s="365" t="s">
        <v>84</v>
      </c>
      <c r="AP37" s="390">
        <v>10.104377757</v>
      </c>
      <c r="AQ37" s="390">
        <v>11.363410808999999</v>
      </c>
      <c r="AR37" s="385">
        <v>10.558309615000001</v>
      </c>
      <c r="AU37" s="364"/>
      <c r="AV37" s="790" t="s">
        <v>671</v>
      </c>
      <c r="AW37" s="384">
        <v>0</v>
      </c>
      <c r="AX37" s="365" t="s">
        <v>84</v>
      </c>
      <c r="AY37" s="384" t="s">
        <v>84</v>
      </c>
      <c r="AZ37" s="384">
        <v>5.0052910290000003</v>
      </c>
      <c r="BA37" s="384">
        <v>12.613653766000001</v>
      </c>
      <c r="BB37" s="365" t="s">
        <v>84</v>
      </c>
      <c r="BC37" s="390">
        <v>3.858194686</v>
      </c>
      <c r="BD37" s="390">
        <v>12.613653766000001</v>
      </c>
      <c r="BE37" s="385">
        <v>7.0148884669999996</v>
      </c>
    </row>
    <row r="38" spans="2:57" s="323" customFormat="1" ht="15.75" customHeight="1" x14ac:dyDescent="0.25">
      <c r="B38" s="791" t="s">
        <v>672</v>
      </c>
      <c r="C38" s="369" t="s">
        <v>84</v>
      </c>
      <c r="D38" s="369" t="s">
        <v>84</v>
      </c>
      <c r="E38" s="369" t="s">
        <v>84</v>
      </c>
      <c r="F38" s="369">
        <v>31.927779790999999</v>
      </c>
      <c r="G38" s="369">
        <v>41.325703912000002</v>
      </c>
      <c r="H38" s="369" t="s">
        <v>84</v>
      </c>
      <c r="I38" s="370">
        <v>31.927779790999999</v>
      </c>
      <c r="J38" s="370">
        <v>41.325703912000002</v>
      </c>
      <c r="K38" s="355">
        <v>38.812245253</v>
      </c>
      <c r="M38" s="791" t="s">
        <v>672</v>
      </c>
      <c r="N38" s="369" t="s">
        <v>84</v>
      </c>
      <c r="O38" s="369" t="s">
        <v>84</v>
      </c>
      <c r="P38" s="369" t="s">
        <v>84</v>
      </c>
      <c r="Q38" s="369">
        <v>31.927779790999999</v>
      </c>
      <c r="R38" s="369">
        <v>19.153492345</v>
      </c>
      <c r="S38" s="369" t="s">
        <v>84</v>
      </c>
      <c r="T38" s="370">
        <v>31.927779790999999</v>
      </c>
      <c r="U38" s="370">
        <v>19.153492345</v>
      </c>
      <c r="V38" s="355">
        <v>22.569953573999999</v>
      </c>
      <c r="X38" s="791" t="s">
        <v>672</v>
      </c>
      <c r="Y38" s="386" t="s">
        <v>84</v>
      </c>
      <c r="Z38" s="369" t="s">
        <v>84</v>
      </c>
      <c r="AA38" s="386" t="s">
        <v>84</v>
      </c>
      <c r="AB38" s="386">
        <v>43.189368158000001</v>
      </c>
      <c r="AC38" s="386">
        <v>16.527959200000002</v>
      </c>
      <c r="AD38" s="369" t="s">
        <v>84</v>
      </c>
      <c r="AE38" s="391">
        <v>43.189368158000001</v>
      </c>
      <c r="AF38" s="391">
        <v>16.527959200000002</v>
      </c>
      <c r="AG38" s="387">
        <v>22.393699905999998</v>
      </c>
      <c r="AI38" s="791" t="s">
        <v>672</v>
      </c>
      <c r="AJ38" s="386" t="s">
        <v>84</v>
      </c>
      <c r="AK38" s="369" t="s">
        <v>84</v>
      </c>
      <c r="AL38" s="386" t="s">
        <v>84</v>
      </c>
      <c r="AM38" s="386">
        <v>38.239671817999998</v>
      </c>
      <c r="AN38" s="386">
        <v>29.543380554999999</v>
      </c>
      <c r="AO38" s="369" t="s">
        <v>84</v>
      </c>
      <c r="AP38" s="391">
        <v>38.239671817999998</v>
      </c>
      <c r="AQ38" s="391">
        <v>29.543380554999999</v>
      </c>
      <c r="AR38" s="387">
        <v>31.456639892999998</v>
      </c>
      <c r="AU38" s="364"/>
      <c r="AV38" s="791" t="s">
        <v>672</v>
      </c>
      <c r="AW38" s="386" t="s">
        <v>84</v>
      </c>
      <c r="AX38" s="369" t="s">
        <v>84</v>
      </c>
      <c r="AY38" s="386" t="s">
        <v>84</v>
      </c>
      <c r="AZ38" s="386">
        <v>18.570960024000001</v>
      </c>
      <c r="BA38" s="386">
        <v>0.27630960599999999</v>
      </c>
      <c r="BB38" s="369" t="s">
        <v>84</v>
      </c>
      <c r="BC38" s="391">
        <v>18.570960024000001</v>
      </c>
      <c r="BD38" s="391">
        <v>0.27630960599999999</v>
      </c>
      <c r="BE38" s="387">
        <v>4.3012910250000003</v>
      </c>
    </row>
    <row r="39" spans="2:57" s="323" customFormat="1" ht="15.75" customHeight="1" x14ac:dyDescent="0.25">
      <c r="B39" s="790" t="s">
        <v>673</v>
      </c>
      <c r="C39" s="365">
        <v>68.886083583000001</v>
      </c>
      <c r="D39" s="365" t="s">
        <v>84</v>
      </c>
      <c r="E39" s="365">
        <v>26.907653824</v>
      </c>
      <c r="F39" s="365">
        <v>41.707925500000002</v>
      </c>
      <c r="G39" s="365">
        <v>56.437035172999998</v>
      </c>
      <c r="H39" s="365" t="s">
        <v>84</v>
      </c>
      <c r="I39" s="366">
        <v>39.887139288</v>
      </c>
      <c r="J39" s="366">
        <v>56.437035172999998</v>
      </c>
      <c r="K39" s="367">
        <v>48.579410140999997</v>
      </c>
      <c r="M39" s="790" t="s">
        <v>673</v>
      </c>
      <c r="N39" s="365">
        <v>68.886083583000001</v>
      </c>
      <c r="O39" s="365" t="s">
        <v>84</v>
      </c>
      <c r="P39" s="365">
        <v>26.907653824</v>
      </c>
      <c r="Q39" s="365">
        <v>41.578833658000001</v>
      </c>
      <c r="R39" s="365">
        <v>56.437035172999998</v>
      </c>
      <c r="S39" s="365" t="s">
        <v>84</v>
      </c>
      <c r="T39" s="366">
        <v>39.793870505999998</v>
      </c>
      <c r="U39" s="366">
        <v>56.437035172999998</v>
      </c>
      <c r="V39" s="367">
        <v>48.535127619999997</v>
      </c>
      <c r="X39" s="790" t="s">
        <v>673</v>
      </c>
      <c r="Y39" s="384">
        <v>32.900359868999999</v>
      </c>
      <c r="Z39" s="365" t="s">
        <v>84</v>
      </c>
      <c r="AA39" s="384">
        <v>65.135779223</v>
      </c>
      <c r="AB39" s="384">
        <v>75.845411114000001</v>
      </c>
      <c r="AC39" s="384">
        <v>77.288756685999999</v>
      </c>
      <c r="AD39" s="365" t="s">
        <v>84</v>
      </c>
      <c r="AE39" s="390">
        <v>70.194631221999998</v>
      </c>
      <c r="AF39" s="390">
        <v>77.288756685999999</v>
      </c>
      <c r="AG39" s="385">
        <v>74.523244657000006</v>
      </c>
      <c r="AI39" s="790" t="s">
        <v>673</v>
      </c>
      <c r="AJ39" s="384">
        <v>0.89896953599999996</v>
      </c>
      <c r="AK39" s="365" t="s">
        <v>84</v>
      </c>
      <c r="AL39" s="384">
        <v>34.864220777</v>
      </c>
      <c r="AM39" s="384">
        <v>21.138673280999999</v>
      </c>
      <c r="AN39" s="384">
        <v>22.711243314000001</v>
      </c>
      <c r="AO39" s="365" t="s">
        <v>84</v>
      </c>
      <c r="AP39" s="390">
        <v>21.300065447000001</v>
      </c>
      <c r="AQ39" s="390">
        <v>22.711243314000001</v>
      </c>
      <c r="AR39" s="385">
        <v>22.161122035999998</v>
      </c>
      <c r="AU39" s="364"/>
      <c r="AV39" s="790" t="s">
        <v>673</v>
      </c>
      <c r="AW39" s="384">
        <v>66.200670595000005</v>
      </c>
      <c r="AX39" s="365" t="s">
        <v>84</v>
      </c>
      <c r="AY39" s="384">
        <v>0</v>
      </c>
      <c r="AZ39" s="384">
        <v>2.7064016689999999</v>
      </c>
      <c r="BA39" s="384">
        <v>0</v>
      </c>
      <c r="BB39" s="365" t="s">
        <v>84</v>
      </c>
      <c r="BC39" s="390">
        <v>8.2714716169999996</v>
      </c>
      <c r="BD39" s="390">
        <v>0</v>
      </c>
      <c r="BE39" s="385">
        <v>3.2244783899999998</v>
      </c>
    </row>
    <row r="40" spans="2:57" s="323" customFormat="1" ht="15.75" customHeight="1" x14ac:dyDescent="0.25">
      <c r="B40" s="791" t="s">
        <v>674</v>
      </c>
      <c r="C40" s="369" t="s">
        <v>84</v>
      </c>
      <c r="D40" s="369" t="s">
        <v>84</v>
      </c>
      <c r="E40" s="369" t="s">
        <v>84</v>
      </c>
      <c r="F40" s="369" t="s">
        <v>84</v>
      </c>
      <c r="G40" s="369">
        <v>107.543612146</v>
      </c>
      <c r="H40" s="369" t="s">
        <v>84</v>
      </c>
      <c r="I40" s="370" t="s">
        <v>84</v>
      </c>
      <c r="J40" s="370">
        <v>107.543612146</v>
      </c>
      <c r="K40" s="355">
        <v>107.543612146</v>
      </c>
      <c r="M40" s="791" t="s">
        <v>674</v>
      </c>
      <c r="N40" s="369" t="s">
        <v>84</v>
      </c>
      <c r="O40" s="369" t="s">
        <v>84</v>
      </c>
      <c r="P40" s="369" t="s">
        <v>84</v>
      </c>
      <c r="Q40" s="369" t="s">
        <v>84</v>
      </c>
      <c r="R40" s="369">
        <v>48.640929427000003</v>
      </c>
      <c r="S40" s="369" t="s">
        <v>84</v>
      </c>
      <c r="T40" s="370" t="s">
        <v>84</v>
      </c>
      <c r="U40" s="370">
        <v>48.640929427000003</v>
      </c>
      <c r="V40" s="355">
        <v>48.640929427000003</v>
      </c>
      <c r="X40" s="791" t="s">
        <v>674</v>
      </c>
      <c r="Y40" s="386" t="s">
        <v>84</v>
      </c>
      <c r="Z40" s="369" t="s">
        <v>84</v>
      </c>
      <c r="AA40" s="386" t="s">
        <v>84</v>
      </c>
      <c r="AB40" s="386" t="s">
        <v>84</v>
      </c>
      <c r="AC40" s="386">
        <v>31.029111668999999</v>
      </c>
      <c r="AD40" s="369" t="s">
        <v>84</v>
      </c>
      <c r="AE40" s="391" t="s">
        <v>84</v>
      </c>
      <c r="AF40" s="391">
        <v>31.029111668999999</v>
      </c>
      <c r="AG40" s="387">
        <v>31.029111668999999</v>
      </c>
      <c r="AI40" s="791" t="s">
        <v>674</v>
      </c>
      <c r="AJ40" s="386" t="s">
        <v>84</v>
      </c>
      <c r="AK40" s="369" t="s">
        <v>84</v>
      </c>
      <c r="AL40" s="386" t="s">
        <v>84</v>
      </c>
      <c r="AM40" s="386" t="s">
        <v>84</v>
      </c>
      <c r="AN40" s="386">
        <v>11.160053252999999</v>
      </c>
      <c r="AO40" s="369" t="s">
        <v>84</v>
      </c>
      <c r="AP40" s="391" t="s">
        <v>84</v>
      </c>
      <c r="AQ40" s="391">
        <v>11.160053252999999</v>
      </c>
      <c r="AR40" s="387">
        <v>11.160053252999999</v>
      </c>
      <c r="AU40" s="364"/>
      <c r="AV40" s="791" t="s">
        <v>674</v>
      </c>
      <c r="AW40" s="386" t="s">
        <v>84</v>
      </c>
      <c r="AX40" s="369" t="s">
        <v>84</v>
      </c>
      <c r="AY40" s="386" t="s">
        <v>84</v>
      </c>
      <c r="AZ40" s="386" t="s">
        <v>84</v>
      </c>
      <c r="BA40" s="386">
        <v>3.0398621260000001</v>
      </c>
      <c r="BB40" s="369" t="s">
        <v>84</v>
      </c>
      <c r="BC40" s="391" t="s">
        <v>84</v>
      </c>
      <c r="BD40" s="391">
        <v>3.0398621260000001</v>
      </c>
      <c r="BE40" s="387">
        <v>3.0398621260000001</v>
      </c>
    </row>
    <row r="41" spans="2:57" s="323" customFormat="1" ht="15.75" customHeight="1" x14ac:dyDescent="0.25">
      <c r="B41" s="790" t="s">
        <v>675</v>
      </c>
      <c r="C41" s="365" t="s">
        <v>84</v>
      </c>
      <c r="D41" s="365" t="s">
        <v>84</v>
      </c>
      <c r="E41" s="365">
        <v>79.311285331999997</v>
      </c>
      <c r="F41" s="365">
        <v>10.535128540000001</v>
      </c>
      <c r="G41" s="365" t="s">
        <v>84</v>
      </c>
      <c r="H41" s="365" t="s">
        <v>84</v>
      </c>
      <c r="I41" s="366">
        <v>26.750808954</v>
      </c>
      <c r="J41" s="366" t="s">
        <v>84</v>
      </c>
      <c r="K41" s="367">
        <v>26.750808954</v>
      </c>
      <c r="M41" s="790" t="s">
        <v>675</v>
      </c>
      <c r="N41" s="365" t="s">
        <v>84</v>
      </c>
      <c r="O41" s="365" t="s">
        <v>84</v>
      </c>
      <c r="P41" s="365">
        <v>68.018048367000006</v>
      </c>
      <c r="Q41" s="365">
        <v>10.535128540000001</v>
      </c>
      <c r="R41" s="365" t="s">
        <v>84</v>
      </c>
      <c r="S41" s="365" t="s">
        <v>84</v>
      </c>
      <c r="T41" s="366">
        <v>24.088148957000001</v>
      </c>
      <c r="U41" s="366" t="s">
        <v>84</v>
      </c>
      <c r="V41" s="367">
        <v>24.088148957000001</v>
      </c>
      <c r="X41" s="790" t="s">
        <v>675</v>
      </c>
      <c r="Y41" s="384" t="s">
        <v>84</v>
      </c>
      <c r="Z41" s="365" t="s">
        <v>84</v>
      </c>
      <c r="AA41" s="384">
        <v>61.102483634000002</v>
      </c>
      <c r="AB41" s="384">
        <v>79.655101674999997</v>
      </c>
      <c r="AC41" s="384" t="s">
        <v>84</v>
      </c>
      <c r="AD41" s="365" t="s">
        <v>84</v>
      </c>
      <c r="AE41" s="390">
        <v>66.686279225000007</v>
      </c>
      <c r="AF41" s="390" t="s">
        <v>84</v>
      </c>
      <c r="AG41" s="385">
        <v>66.686279225000007</v>
      </c>
      <c r="AI41" s="790" t="s">
        <v>675</v>
      </c>
      <c r="AJ41" s="384" t="s">
        <v>84</v>
      </c>
      <c r="AK41" s="365" t="s">
        <v>84</v>
      </c>
      <c r="AL41" s="384">
        <v>24.403017815999998</v>
      </c>
      <c r="AM41" s="384">
        <v>19.633107019000001</v>
      </c>
      <c r="AN41" s="384" t="s">
        <v>84</v>
      </c>
      <c r="AO41" s="365" t="s">
        <v>84</v>
      </c>
      <c r="AP41" s="390">
        <v>22.967414128000001</v>
      </c>
      <c r="AQ41" s="390" t="s">
        <v>84</v>
      </c>
      <c r="AR41" s="385">
        <v>22.967414128000001</v>
      </c>
      <c r="AU41" s="364"/>
      <c r="AV41" s="790" t="s">
        <v>675</v>
      </c>
      <c r="AW41" s="384" t="s">
        <v>84</v>
      </c>
      <c r="AX41" s="365" t="s">
        <v>84</v>
      </c>
      <c r="AY41" s="384">
        <v>0.25536862399999999</v>
      </c>
      <c r="AZ41" s="384">
        <v>0.71179130599999996</v>
      </c>
      <c r="BA41" s="384" t="s">
        <v>84</v>
      </c>
      <c r="BB41" s="365" t="s">
        <v>84</v>
      </c>
      <c r="BC41" s="390">
        <v>0.39273850700000001</v>
      </c>
      <c r="BD41" s="390" t="s">
        <v>84</v>
      </c>
      <c r="BE41" s="385">
        <v>0.39273850700000001</v>
      </c>
    </row>
    <row r="42" spans="2:57"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U42" s="368" t="s">
        <v>51</v>
      </c>
      <c r="AV42" s="766" t="s">
        <v>773</v>
      </c>
      <c r="AW42" s="775"/>
      <c r="AX42" s="775"/>
      <c r="AY42" s="775"/>
      <c r="AZ42" s="775"/>
      <c r="BA42" s="775"/>
      <c r="BB42" s="775"/>
      <c r="BC42" s="776"/>
      <c r="BD42" s="776"/>
      <c r="BE42" s="777"/>
    </row>
    <row r="43" spans="2:57" s="323" customFormat="1" ht="15.75" customHeight="1" x14ac:dyDescent="0.25">
      <c r="B43" s="681" t="s">
        <v>436</v>
      </c>
      <c r="C43" s="682" t="s">
        <v>84</v>
      </c>
      <c r="D43" s="682" t="s">
        <v>84</v>
      </c>
      <c r="E43" s="682" t="s">
        <v>84</v>
      </c>
      <c r="F43" s="682">
        <v>112.386949427</v>
      </c>
      <c r="G43" s="682">
        <v>201.060092403</v>
      </c>
      <c r="H43" s="682">
        <v>171.936093511</v>
      </c>
      <c r="I43" s="683">
        <v>112.386949427</v>
      </c>
      <c r="J43" s="683">
        <v>176.05893024</v>
      </c>
      <c r="K43" s="684">
        <v>175.63558732999999</v>
      </c>
      <c r="M43" s="681" t="s">
        <v>436</v>
      </c>
      <c r="N43" s="682" t="s">
        <v>84</v>
      </c>
      <c r="O43" s="682" t="s">
        <v>84</v>
      </c>
      <c r="P43" s="682" t="s">
        <v>84</v>
      </c>
      <c r="Q43" s="682">
        <v>72.876005136000003</v>
      </c>
      <c r="R43" s="682">
        <v>112.324729687</v>
      </c>
      <c r="S43" s="682">
        <v>91.561185351000006</v>
      </c>
      <c r="T43" s="683">
        <v>72.876005136000003</v>
      </c>
      <c r="U43" s="683">
        <v>94.500503660999996</v>
      </c>
      <c r="V43" s="684">
        <v>94.356726476000006</v>
      </c>
      <c r="X43" s="681" t="s">
        <v>436</v>
      </c>
      <c r="Y43" s="687" t="s">
        <v>84</v>
      </c>
      <c r="Z43" s="687" t="s">
        <v>84</v>
      </c>
      <c r="AA43" s="687" t="s">
        <v>84</v>
      </c>
      <c r="AB43" s="687">
        <v>34.231380221000002</v>
      </c>
      <c r="AC43" s="687">
        <v>32.598223720999997</v>
      </c>
      <c r="AD43" s="687">
        <v>31.050138132000001</v>
      </c>
      <c r="AE43" s="688">
        <v>34.231380221000002</v>
      </c>
      <c r="AF43" s="688">
        <v>31.300407626999998</v>
      </c>
      <c r="AG43" s="689">
        <v>31.312877414999999</v>
      </c>
      <c r="AI43" s="681" t="s">
        <v>436</v>
      </c>
      <c r="AJ43" s="687" t="s">
        <v>84</v>
      </c>
      <c r="AK43" s="687" t="s">
        <v>84</v>
      </c>
      <c r="AL43" s="687" t="s">
        <v>84</v>
      </c>
      <c r="AM43" s="687">
        <v>21.578091204</v>
      </c>
      <c r="AN43" s="687">
        <v>12.287249846</v>
      </c>
      <c r="AO43" s="687">
        <v>11.251692807</v>
      </c>
      <c r="AP43" s="688">
        <v>21.578091204</v>
      </c>
      <c r="AQ43" s="688">
        <v>11.419104958</v>
      </c>
      <c r="AR43" s="689">
        <v>11.462326242</v>
      </c>
      <c r="AU43" s="364" t="s">
        <v>52</v>
      </c>
      <c r="AV43" s="681" t="s">
        <v>436</v>
      </c>
      <c r="AW43" s="687" t="s">
        <v>84</v>
      </c>
      <c r="AX43" s="687" t="s">
        <v>84</v>
      </c>
      <c r="AY43" s="687" t="s">
        <v>84</v>
      </c>
      <c r="AZ43" s="687">
        <v>9.0343609839999992</v>
      </c>
      <c r="BA43" s="687">
        <v>10.980774351000001</v>
      </c>
      <c r="BB43" s="687">
        <v>10.951202488</v>
      </c>
      <c r="BC43" s="688">
        <v>9.0343609839999992</v>
      </c>
      <c r="BD43" s="688">
        <v>10.955983188999999</v>
      </c>
      <c r="BE43" s="689">
        <v>10.947807671</v>
      </c>
    </row>
    <row r="44" spans="2:57" s="351" customFormat="1" ht="15.75" customHeight="1" x14ac:dyDescent="0.25">
      <c r="B44" s="371" t="s">
        <v>290</v>
      </c>
      <c r="C44" s="369" t="s">
        <v>84</v>
      </c>
      <c r="D44" s="369">
        <v>205.02341704200001</v>
      </c>
      <c r="E44" s="369">
        <v>80.854868776999993</v>
      </c>
      <c r="F44" s="369">
        <v>84.085132244999997</v>
      </c>
      <c r="G44" s="369">
        <v>104.130530097</v>
      </c>
      <c r="H44" s="369">
        <v>106.77687682600001</v>
      </c>
      <c r="I44" s="370">
        <v>84.617120688</v>
      </c>
      <c r="J44" s="370">
        <v>104.431907892</v>
      </c>
      <c r="K44" s="355">
        <v>97.073572756000004</v>
      </c>
      <c r="M44" s="371" t="s">
        <v>290</v>
      </c>
      <c r="N44" s="369" t="s">
        <v>84</v>
      </c>
      <c r="O44" s="369">
        <v>170.656702607</v>
      </c>
      <c r="P44" s="369">
        <v>51.136202261000001</v>
      </c>
      <c r="Q44" s="369">
        <v>52.764644922999999</v>
      </c>
      <c r="R44" s="369">
        <v>61.513516236000001</v>
      </c>
      <c r="S44" s="369">
        <v>46.908755346</v>
      </c>
      <c r="T44" s="370">
        <v>53.408917842000001</v>
      </c>
      <c r="U44" s="370">
        <v>59.850260781000003</v>
      </c>
      <c r="V44" s="355">
        <v>57.458231052000002</v>
      </c>
      <c r="X44" s="371" t="s">
        <v>290</v>
      </c>
      <c r="Y44" s="386" t="s">
        <v>84</v>
      </c>
      <c r="Z44" s="386">
        <v>53.287300766000001</v>
      </c>
      <c r="AA44" s="386">
        <v>39.535722882999998</v>
      </c>
      <c r="AB44" s="386">
        <v>29.741141055</v>
      </c>
      <c r="AC44" s="386">
        <v>31.111232561000001</v>
      </c>
      <c r="AD44" s="386">
        <v>14.002227654</v>
      </c>
      <c r="AE44" s="391">
        <v>30.891708694999998</v>
      </c>
      <c r="AF44" s="391">
        <v>29.119031084</v>
      </c>
      <c r="AG44" s="387">
        <v>29.692853012</v>
      </c>
      <c r="AI44" s="371" t="s">
        <v>290</v>
      </c>
      <c r="AJ44" s="386" t="s">
        <v>84</v>
      </c>
      <c r="AK44" s="386">
        <v>20.066049047</v>
      </c>
      <c r="AL44" s="386">
        <v>15.466702806000001</v>
      </c>
      <c r="AM44" s="386">
        <v>14.499867236</v>
      </c>
      <c r="AN44" s="386">
        <v>11.944796286000001</v>
      </c>
      <c r="AO44" s="386">
        <v>12.093963886999999</v>
      </c>
      <c r="AP44" s="391">
        <v>14.665337276000001</v>
      </c>
      <c r="AQ44" s="391">
        <v>11.962165614</v>
      </c>
      <c r="AR44" s="387">
        <v>12.837191711999999</v>
      </c>
      <c r="AU44" s="368" t="s">
        <v>53</v>
      </c>
      <c r="AV44" s="371" t="s">
        <v>290</v>
      </c>
      <c r="AW44" s="386" t="s">
        <v>84</v>
      </c>
      <c r="AX44" s="386">
        <v>9.8843139949999994</v>
      </c>
      <c r="AY44" s="386">
        <v>8.2420060119999992</v>
      </c>
      <c r="AZ44" s="386">
        <v>18.510447898999999</v>
      </c>
      <c r="BA44" s="386">
        <v>16.017439979999999</v>
      </c>
      <c r="BB44" s="386">
        <v>17.835375611</v>
      </c>
      <c r="BC44" s="391">
        <v>17.561289194</v>
      </c>
      <c r="BD44" s="391">
        <v>16.229123480999998</v>
      </c>
      <c r="BE44" s="387">
        <v>16.660350170000001</v>
      </c>
    </row>
    <row r="45" spans="2:57" s="323" customFormat="1" ht="15.75" customHeight="1" x14ac:dyDescent="0.25">
      <c r="B45" s="685" t="s">
        <v>79</v>
      </c>
      <c r="C45" s="682">
        <v>107.970194531</v>
      </c>
      <c r="D45" s="682">
        <v>75.154115938999993</v>
      </c>
      <c r="E45" s="682">
        <v>67.036392743999997</v>
      </c>
      <c r="F45" s="682">
        <v>58.316837565</v>
      </c>
      <c r="G45" s="682">
        <v>88.452685188999993</v>
      </c>
      <c r="H45" s="682" t="s">
        <v>84</v>
      </c>
      <c r="I45" s="683">
        <v>74.609929471000001</v>
      </c>
      <c r="J45" s="683">
        <v>88.452685188999993</v>
      </c>
      <c r="K45" s="684">
        <v>74.760348260000001</v>
      </c>
      <c r="M45" s="685" t="s">
        <v>79</v>
      </c>
      <c r="N45" s="682">
        <v>74.837375957999996</v>
      </c>
      <c r="O45" s="682">
        <v>48.406421934999997</v>
      </c>
      <c r="P45" s="682">
        <v>43.052617908999999</v>
      </c>
      <c r="Q45" s="682">
        <v>44.316855752000002</v>
      </c>
      <c r="R45" s="682">
        <v>56.485028116999999</v>
      </c>
      <c r="S45" s="682" t="s">
        <v>84</v>
      </c>
      <c r="T45" s="683">
        <v>49.490234588</v>
      </c>
      <c r="U45" s="683">
        <v>56.485028116999999</v>
      </c>
      <c r="V45" s="684">
        <v>49.566241734999998</v>
      </c>
      <c r="X45" s="685" t="s">
        <v>79</v>
      </c>
      <c r="Y45" s="687">
        <v>42.162572975000003</v>
      </c>
      <c r="Z45" s="687">
        <v>36.399990907999999</v>
      </c>
      <c r="AA45" s="687">
        <v>33.626861359000003</v>
      </c>
      <c r="AB45" s="687">
        <v>36.557639037000001</v>
      </c>
      <c r="AC45" s="687">
        <v>23.297147194000001</v>
      </c>
      <c r="AD45" s="687" t="s">
        <v>84</v>
      </c>
      <c r="AE45" s="688">
        <v>36.650778881000001</v>
      </c>
      <c r="AF45" s="688">
        <v>23.297147194000001</v>
      </c>
      <c r="AG45" s="689">
        <v>36.479099306000002</v>
      </c>
      <c r="AI45" s="685" t="s">
        <v>79</v>
      </c>
      <c r="AJ45" s="687">
        <v>15.374522269</v>
      </c>
      <c r="AK45" s="687">
        <v>14.961755757000001</v>
      </c>
      <c r="AL45" s="687">
        <v>16.551248535999999</v>
      </c>
      <c r="AM45" s="687">
        <v>16.269135414000001</v>
      </c>
      <c r="AN45" s="687">
        <v>23.740614879999999</v>
      </c>
      <c r="AO45" s="687" t="s">
        <v>84</v>
      </c>
      <c r="AP45" s="688">
        <v>15.623609107</v>
      </c>
      <c r="AQ45" s="688">
        <v>23.740614879999999</v>
      </c>
      <c r="AR45" s="689">
        <v>15.727964546999999</v>
      </c>
      <c r="AU45" s="364" t="s">
        <v>54</v>
      </c>
      <c r="AV45" s="685" t="s">
        <v>79</v>
      </c>
      <c r="AW45" s="687">
        <v>11.775900146</v>
      </c>
      <c r="AX45" s="687">
        <v>13.047795422</v>
      </c>
      <c r="AY45" s="687">
        <v>14.044644563</v>
      </c>
      <c r="AZ45" s="687">
        <v>23.166467985000001</v>
      </c>
      <c r="BA45" s="687">
        <v>16.821269447999999</v>
      </c>
      <c r="BB45" s="687" t="s">
        <v>84</v>
      </c>
      <c r="BC45" s="688">
        <v>14.057580074000001</v>
      </c>
      <c r="BD45" s="688">
        <v>16.821269447999999</v>
      </c>
      <c r="BE45" s="689">
        <v>14.093111158999999</v>
      </c>
    </row>
    <row r="46" spans="2:57" s="351" customFormat="1" ht="15.75" customHeight="1" x14ac:dyDescent="0.25">
      <c r="B46" s="678" t="s">
        <v>78</v>
      </c>
      <c r="C46" s="679">
        <v>103.74082710099999</v>
      </c>
      <c r="D46" s="679">
        <v>56.318585120000002</v>
      </c>
      <c r="E46" s="679">
        <v>41.137437028000001</v>
      </c>
      <c r="F46" s="679">
        <v>4.9290176780000001</v>
      </c>
      <c r="G46" s="679" t="s">
        <v>84</v>
      </c>
      <c r="H46" s="679" t="s">
        <v>84</v>
      </c>
      <c r="I46" s="546">
        <v>67.801216177000001</v>
      </c>
      <c r="J46" s="546" t="s">
        <v>84</v>
      </c>
      <c r="K46" s="680">
        <v>67.801216177000001</v>
      </c>
      <c r="M46" s="678" t="s">
        <v>78</v>
      </c>
      <c r="N46" s="679">
        <v>67.126685850000001</v>
      </c>
      <c r="O46" s="679">
        <v>38.075533133</v>
      </c>
      <c r="P46" s="679">
        <v>25.944292441999998</v>
      </c>
      <c r="Q46" s="679">
        <v>4.9290176780000001</v>
      </c>
      <c r="R46" s="679" t="s">
        <v>84</v>
      </c>
      <c r="S46" s="679" t="s">
        <v>84</v>
      </c>
      <c r="T46" s="546">
        <v>44.598493834999999</v>
      </c>
      <c r="U46" s="546" t="s">
        <v>84</v>
      </c>
      <c r="V46" s="680">
        <v>44.598493834999999</v>
      </c>
      <c r="X46" s="678" t="s">
        <v>78</v>
      </c>
      <c r="Y46" s="690">
        <v>40.430027402</v>
      </c>
      <c r="Z46" s="690">
        <v>35.631410791999997</v>
      </c>
      <c r="AA46" s="690">
        <v>38.958349535000004</v>
      </c>
      <c r="AB46" s="690">
        <v>51.423044298999997</v>
      </c>
      <c r="AC46" s="690" t="s">
        <v>84</v>
      </c>
      <c r="AD46" s="690" t="s">
        <v>84</v>
      </c>
      <c r="AE46" s="691">
        <v>38.378648188</v>
      </c>
      <c r="AF46" s="691" t="s">
        <v>84</v>
      </c>
      <c r="AG46" s="692">
        <v>38.378648188</v>
      </c>
      <c r="AI46" s="678" t="s">
        <v>78</v>
      </c>
      <c r="AJ46" s="690">
        <v>16.108723195</v>
      </c>
      <c r="AK46" s="690">
        <v>16.560868032999998</v>
      </c>
      <c r="AL46" s="690">
        <v>14.259899569</v>
      </c>
      <c r="AM46" s="690">
        <v>8.6335418149999992</v>
      </c>
      <c r="AN46" s="690" t="s">
        <v>84</v>
      </c>
      <c r="AO46" s="690" t="s">
        <v>84</v>
      </c>
      <c r="AP46" s="691">
        <v>16.090854314000001</v>
      </c>
      <c r="AQ46" s="691" t="s">
        <v>84</v>
      </c>
      <c r="AR46" s="692">
        <v>16.090854314000001</v>
      </c>
      <c r="AU46" s="368" t="s">
        <v>55</v>
      </c>
      <c r="AV46" s="678" t="s">
        <v>78</v>
      </c>
      <c r="AW46" s="690">
        <v>8.167390395</v>
      </c>
      <c r="AX46" s="690">
        <v>15.415124755000001</v>
      </c>
      <c r="AY46" s="690">
        <v>9.8491034499999994</v>
      </c>
      <c r="AZ46" s="690">
        <v>39.943413886999998</v>
      </c>
      <c r="BA46" s="690" t="s">
        <v>84</v>
      </c>
      <c r="BB46" s="690" t="s">
        <v>84</v>
      </c>
      <c r="BC46" s="691">
        <v>11.308807018</v>
      </c>
      <c r="BD46" s="691" t="s">
        <v>84</v>
      </c>
      <c r="BE46" s="692">
        <v>11.308807018</v>
      </c>
    </row>
    <row r="47" spans="2:57" s="148" customFormat="1" x14ac:dyDescent="0.2">
      <c r="B47" s="22" t="s">
        <v>268</v>
      </c>
      <c r="C47" s="395"/>
      <c r="D47" s="395"/>
      <c r="E47" s="395"/>
      <c r="F47" s="395"/>
      <c r="G47" s="395"/>
      <c r="H47" s="395"/>
      <c r="I47" s="395"/>
      <c r="J47" s="395"/>
      <c r="K47" s="396"/>
      <c r="M47" s="22" t="s">
        <v>268</v>
      </c>
      <c r="N47" s="395"/>
      <c r="O47" s="395"/>
      <c r="P47" s="395"/>
      <c r="Q47" s="395"/>
      <c r="R47" s="395"/>
      <c r="S47" s="395"/>
      <c r="T47" s="395"/>
      <c r="U47" s="395"/>
      <c r="V47" s="396"/>
      <c r="X47" s="22" t="s">
        <v>268</v>
      </c>
      <c r="Y47" s="395"/>
      <c r="Z47" s="395"/>
      <c r="AA47" s="395"/>
      <c r="AB47" s="395"/>
      <c r="AC47" s="395"/>
      <c r="AD47" s="395"/>
      <c r="AE47" s="395"/>
      <c r="AF47" s="395"/>
      <c r="AG47" s="396"/>
      <c r="AI47" s="22" t="s">
        <v>268</v>
      </c>
      <c r="AJ47" s="395"/>
      <c r="AK47" s="395"/>
      <c r="AL47" s="395"/>
      <c r="AM47" s="395"/>
      <c r="AN47" s="395"/>
      <c r="AO47" s="395"/>
      <c r="AP47" s="395"/>
      <c r="AQ47" s="395"/>
      <c r="AR47" s="396"/>
      <c r="AU47" s="215" t="s">
        <v>56</v>
      </c>
      <c r="AV47" s="22" t="s">
        <v>268</v>
      </c>
      <c r="AW47" s="395"/>
      <c r="AX47" s="395"/>
      <c r="AY47" s="395"/>
      <c r="AZ47" s="395"/>
      <c r="BA47" s="395"/>
      <c r="BB47" s="395"/>
      <c r="BC47" s="395"/>
      <c r="BD47" s="395"/>
      <c r="BE47" s="396"/>
    </row>
    <row r="48" spans="2:57" s="22" customFormat="1" x14ac:dyDescent="0.2">
      <c r="B48" s="22" t="s">
        <v>406</v>
      </c>
      <c r="C48" s="395"/>
      <c r="D48" s="395"/>
      <c r="E48" s="395"/>
      <c r="F48" s="395"/>
      <c r="G48" s="395"/>
      <c r="H48" s="395"/>
      <c r="I48" s="395"/>
      <c r="J48" s="395"/>
      <c r="K48" s="396"/>
      <c r="M48" s="22" t="s">
        <v>406</v>
      </c>
      <c r="N48" s="395"/>
      <c r="O48" s="395"/>
      <c r="P48" s="395"/>
      <c r="Q48" s="395"/>
      <c r="R48" s="395"/>
      <c r="S48" s="395"/>
      <c r="T48" s="395"/>
      <c r="U48" s="395"/>
      <c r="V48" s="396"/>
      <c r="X48" s="22" t="s">
        <v>406</v>
      </c>
      <c r="Y48" s="395"/>
      <c r="Z48" s="395"/>
      <c r="AA48" s="395"/>
      <c r="AB48" s="395"/>
      <c r="AC48" s="395"/>
      <c r="AD48" s="395"/>
      <c r="AE48" s="395"/>
      <c r="AF48" s="395"/>
      <c r="AG48" s="396"/>
      <c r="AI48" s="22" t="s">
        <v>406</v>
      </c>
      <c r="AJ48" s="395"/>
      <c r="AK48" s="395"/>
      <c r="AL48" s="395"/>
      <c r="AM48" s="395"/>
      <c r="AN48" s="395"/>
      <c r="AO48" s="395"/>
      <c r="AP48" s="395"/>
      <c r="AQ48" s="395"/>
      <c r="AR48" s="396"/>
      <c r="AU48" s="397" t="s">
        <v>76</v>
      </c>
      <c r="AV48" s="22" t="s">
        <v>406</v>
      </c>
      <c r="AW48" s="395"/>
      <c r="AX48" s="395"/>
      <c r="AY48" s="395"/>
      <c r="AZ48" s="395"/>
      <c r="BA48" s="395"/>
      <c r="BB48" s="395"/>
      <c r="BC48" s="395"/>
      <c r="BD48" s="395"/>
      <c r="BE48" s="396"/>
    </row>
    <row r="49" spans="2:57" s="22" customFormat="1" x14ac:dyDescent="0.2">
      <c r="B49" s="47" t="s">
        <v>423</v>
      </c>
      <c r="C49" s="395"/>
      <c r="D49" s="395"/>
      <c r="E49" s="395"/>
      <c r="F49" s="395"/>
      <c r="G49" s="395"/>
      <c r="H49" s="395"/>
      <c r="I49" s="395"/>
      <c r="J49" s="395"/>
      <c r="K49" s="396"/>
      <c r="M49" s="47" t="s">
        <v>423</v>
      </c>
      <c r="N49" s="395"/>
      <c r="O49" s="395"/>
      <c r="P49" s="395"/>
      <c r="Q49" s="395"/>
      <c r="R49" s="395"/>
      <c r="S49" s="395"/>
      <c r="T49" s="395"/>
      <c r="U49" s="395"/>
      <c r="V49" s="396"/>
      <c r="X49" s="47" t="s">
        <v>423</v>
      </c>
      <c r="Y49" s="395"/>
      <c r="Z49" s="395"/>
      <c r="AA49" s="395"/>
      <c r="AB49" s="395"/>
      <c r="AC49" s="395"/>
      <c r="AD49" s="395"/>
      <c r="AE49" s="395"/>
      <c r="AF49" s="395"/>
      <c r="AG49" s="396"/>
      <c r="AI49" s="47" t="s">
        <v>423</v>
      </c>
      <c r="AJ49" s="395"/>
      <c r="AK49" s="395"/>
      <c r="AL49" s="395"/>
      <c r="AM49" s="395"/>
      <c r="AN49" s="395"/>
      <c r="AO49" s="395"/>
      <c r="AP49" s="395"/>
      <c r="AQ49" s="395"/>
      <c r="AR49" s="396"/>
      <c r="AU49" s="213" t="s">
        <v>309</v>
      </c>
      <c r="AV49" s="47" t="s">
        <v>423</v>
      </c>
      <c r="AW49" s="395"/>
      <c r="AX49" s="395"/>
      <c r="AY49" s="395"/>
      <c r="AZ49" s="395"/>
      <c r="BA49" s="395"/>
      <c r="BB49" s="395"/>
      <c r="BC49" s="395"/>
      <c r="BD49" s="395"/>
      <c r="BE49" s="396"/>
    </row>
    <row r="50" spans="2:57"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U50" s="400" t="s">
        <v>77</v>
      </c>
      <c r="AV50" s="372" t="s">
        <v>774</v>
      </c>
      <c r="AW50" s="398"/>
      <c r="AX50" s="398"/>
      <c r="AY50" s="398"/>
      <c r="AZ50" s="398"/>
      <c r="BA50" s="398"/>
      <c r="BB50" s="398"/>
      <c r="BC50" s="398"/>
      <c r="BD50" s="398"/>
      <c r="BE50" s="399"/>
    </row>
  </sheetData>
  <phoneticPr fontId="3" type="noConversion"/>
  <pageMargins left="0.59055118110236227" right="0.59055118110236227" top="0.59055118110236227" bottom="0.59055118110236227" header="0.39370078740157483" footer="0.39370078740157483"/>
  <pageSetup paperSize="9" scale="70" firstPageNumber="66" fitToWidth="0" fitToHeight="0" orientation="landscape" useFirstPageNumber="1" r:id="rId1"/>
  <headerFooter differentFirst="1">
    <oddHeader>&amp;R&amp;12Les finances des groupements à fiscalité propre en 2022</oddHeader>
    <oddFooter>&amp;L&amp;12Direction Générale des Collectivités Locales / DESL&amp;C&amp;12&amp;P&amp;R&amp;12Mise en ligne : janvier 2024</oddFooter>
    <firstHeader>&amp;R&amp;12Les finances des groupements à fiscalité propre en 2022</firstHeader>
    <firstFooter>&amp;L&amp;12Direction Générale des Collectivités Locales / DESL&amp;C&amp;12&amp;P&amp;R&amp;12Mise en ligne : janvier 2024</firstFooter>
  </headerFooter>
  <colBreaks count="4" manualBreakCount="4">
    <brk id="11" max="45" man="1"/>
    <brk id="22" max="45" man="1"/>
    <brk id="33" max="45" man="1"/>
    <brk id="44"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N109"/>
  <sheetViews>
    <sheetView zoomScaleNormal="100" zoomScaleSheetLayoutView="85" workbookViewId="0"/>
  </sheetViews>
  <sheetFormatPr baseColWidth="10" defaultRowHeight="12.75" x14ac:dyDescent="0.2"/>
  <cols>
    <col min="1" max="1" width="3.85546875" customWidth="1"/>
    <col min="2" max="2" width="28.28515625" customWidth="1"/>
    <col min="3" max="10" width="15.7109375" customWidth="1"/>
    <col min="11" max="11" width="15.7109375" style="74" customWidth="1"/>
    <col min="12" max="12" width="3.85546875" customWidth="1"/>
    <col min="13" max="13" width="28.28515625" customWidth="1"/>
    <col min="14" max="21" width="15.7109375" customWidth="1"/>
    <col min="22" max="22" width="15.7109375" style="74" customWidth="1"/>
    <col min="23" max="23" width="3.85546875" customWidth="1"/>
    <col min="24" max="24" width="28.28515625" customWidth="1"/>
    <col min="25" max="32" width="15.7109375" customWidth="1"/>
    <col min="33" max="33" width="15.7109375" style="74" customWidth="1"/>
    <col min="34" max="34" width="3.85546875" customWidth="1"/>
    <col min="35" max="35" width="28.28515625" customWidth="1"/>
    <col min="36" max="43" width="15.7109375" customWidth="1"/>
    <col min="44" max="44" width="15.7109375" style="74" customWidth="1"/>
    <col min="45" max="45" width="3.85546875" customWidth="1"/>
    <col min="46" max="46" width="28.28515625" customWidth="1"/>
    <col min="47" max="54" width="15.7109375" customWidth="1"/>
    <col min="55" max="55" width="15.7109375" style="74" customWidth="1"/>
    <col min="56" max="56" width="3.85546875" customWidth="1"/>
    <col min="57" max="57" width="28.28515625" customWidth="1"/>
    <col min="58" max="65" width="15.7109375" customWidth="1"/>
    <col min="66" max="66" width="15.7109375" style="74" customWidth="1"/>
  </cols>
  <sheetData>
    <row r="1" spans="1:66" ht="20.25" x14ac:dyDescent="0.3">
      <c r="A1" s="149" t="s">
        <v>781</v>
      </c>
      <c r="B1" s="107"/>
      <c r="C1" s="107"/>
      <c r="D1" s="107"/>
      <c r="E1" s="107"/>
      <c r="F1" s="107"/>
      <c r="G1" s="107"/>
      <c r="H1" s="107"/>
      <c r="I1" s="107"/>
      <c r="J1" s="107"/>
      <c r="K1" s="134"/>
      <c r="L1" s="143"/>
      <c r="M1" s="107"/>
      <c r="N1" s="107"/>
      <c r="O1" s="107"/>
      <c r="P1" s="107"/>
      <c r="Q1" s="107"/>
      <c r="R1" s="107"/>
      <c r="S1" s="107"/>
      <c r="T1" s="107"/>
      <c r="U1" s="107"/>
      <c r="V1" s="134"/>
      <c r="W1" s="143"/>
      <c r="X1" s="107"/>
      <c r="Y1" s="107"/>
      <c r="Z1" s="107"/>
      <c r="AA1" s="107"/>
      <c r="AB1" s="107"/>
      <c r="AC1" s="107"/>
      <c r="AD1" s="107"/>
      <c r="AE1" s="107"/>
      <c r="AF1" s="107"/>
      <c r="AG1" s="127"/>
      <c r="AH1" s="143"/>
      <c r="AI1" s="107"/>
      <c r="AJ1" s="107"/>
      <c r="AK1" s="107"/>
      <c r="AL1" s="107"/>
      <c r="AM1" s="107"/>
      <c r="AN1" s="107"/>
      <c r="AO1" s="107"/>
      <c r="AP1" s="107"/>
      <c r="AQ1" s="107"/>
      <c r="AR1" s="127"/>
      <c r="AS1" s="48"/>
      <c r="AT1" s="56"/>
      <c r="AU1" s="59"/>
      <c r="AV1" s="59"/>
      <c r="AW1" s="59"/>
      <c r="AX1" s="59"/>
      <c r="AY1" s="59"/>
      <c r="AZ1" s="59"/>
      <c r="BA1" s="59"/>
      <c r="BB1" s="59"/>
      <c r="BC1" s="78"/>
      <c r="BD1" s="143"/>
      <c r="BE1" s="84"/>
      <c r="BF1" s="84"/>
      <c r="BG1" s="84"/>
      <c r="BH1" s="84"/>
      <c r="BI1" s="84"/>
      <c r="BJ1" s="84"/>
      <c r="BK1" s="84"/>
      <c r="BL1" s="84"/>
      <c r="BM1" s="84"/>
      <c r="BN1" s="150"/>
    </row>
    <row r="2" spans="1:66" ht="12.75" customHeight="1" x14ac:dyDescent="0.3">
      <c r="A2" s="8"/>
      <c r="B2" s="107"/>
      <c r="C2" s="107"/>
      <c r="D2" s="107"/>
      <c r="E2" s="107"/>
      <c r="F2" s="107"/>
      <c r="G2" s="107"/>
      <c r="H2" s="107"/>
      <c r="I2" s="107"/>
      <c r="J2" s="107"/>
      <c r="K2" s="134"/>
      <c r="L2" s="143"/>
      <c r="M2" s="107"/>
      <c r="N2" s="107"/>
      <c r="O2" s="107"/>
      <c r="P2" s="107"/>
      <c r="Q2" s="107"/>
      <c r="R2" s="107"/>
      <c r="S2" s="107"/>
      <c r="T2" s="107"/>
      <c r="U2" s="107"/>
      <c r="V2" s="134"/>
      <c r="W2" s="143"/>
      <c r="X2" s="107"/>
      <c r="Y2" s="107"/>
      <c r="Z2" s="107"/>
      <c r="AA2" s="107"/>
      <c r="AB2" s="107"/>
      <c r="AC2" s="107"/>
      <c r="AD2" s="107"/>
      <c r="AE2" s="107"/>
      <c r="AF2" s="107"/>
      <c r="AG2" s="127"/>
      <c r="AH2" s="143"/>
      <c r="AI2" s="107"/>
      <c r="AJ2" s="107"/>
      <c r="AK2" s="107"/>
      <c r="AL2" s="107"/>
      <c r="AM2" s="107"/>
      <c r="AN2" s="107"/>
      <c r="AO2" s="107"/>
      <c r="AP2" s="107"/>
      <c r="AQ2" s="107"/>
      <c r="AR2" s="127"/>
      <c r="AS2" s="48"/>
      <c r="AT2" s="56"/>
      <c r="AU2" s="59"/>
      <c r="AV2" s="59"/>
      <c r="AW2" s="59"/>
      <c r="AX2" s="59"/>
      <c r="AY2" s="59"/>
      <c r="AZ2" s="59"/>
      <c r="BA2" s="59"/>
      <c r="BB2" s="59"/>
      <c r="BC2" s="78"/>
      <c r="BD2" s="143"/>
      <c r="BE2" s="84"/>
      <c r="BF2" s="84"/>
      <c r="BG2" s="84"/>
      <c r="BH2" s="84"/>
      <c r="BI2" s="84"/>
      <c r="BJ2" s="84"/>
      <c r="BK2" s="84"/>
      <c r="BL2" s="84"/>
      <c r="BM2" s="84"/>
      <c r="BN2" s="150"/>
    </row>
    <row r="3" spans="1:66" ht="16.5" x14ac:dyDescent="0.25">
      <c r="A3" s="24"/>
      <c r="B3" s="24"/>
      <c r="C3" s="24"/>
      <c r="D3" s="24"/>
      <c r="E3" s="24"/>
      <c r="F3" s="24"/>
      <c r="G3" s="24"/>
      <c r="H3" s="24"/>
      <c r="I3" s="24"/>
      <c r="J3" s="24"/>
      <c r="K3" s="135"/>
      <c r="L3" s="144"/>
      <c r="M3" s="24"/>
      <c r="N3" s="24"/>
      <c r="O3" s="24"/>
      <c r="P3" s="24"/>
      <c r="Q3" s="24"/>
      <c r="R3" s="24"/>
      <c r="S3" s="24"/>
      <c r="T3" s="24"/>
      <c r="U3" s="24"/>
      <c r="V3" s="135"/>
      <c r="W3" s="24"/>
      <c r="X3" s="24"/>
      <c r="Y3" s="24"/>
      <c r="Z3" s="24"/>
      <c r="AA3" s="24"/>
      <c r="AB3" s="24"/>
      <c r="AC3" s="24"/>
      <c r="AD3" s="24"/>
      <c r="AE3" s="24"/>
      <c r="AF3" s="24"/>
      <c r="AG3" s="133"/>
      <c r="AH3" s="24"/>
      <c r="AI3" s="24"/>
      <c r="AJ3" s="24"/>
      <c r="AK3" s="24"/>
      <c r="AL3" s="24"/>
      <c r="AM3" s="24"/>
      <c r="AN3" s="24"/>
      <c r="AO3" s="24"/>
      <c r="AP3" s="24"/>
      <c r="AQ3" s="24"/>
      <c r="AR3" s="133"/>
      <c r="AS3" s="89" t="s">
        <v>321</v>
      </c>
      <c r="AT3" s="12"/>
      <c r="AU3" s="51"/>
      <c r="AV3" s="51"/>
      <c r="AW3" s="51"/>
      <c r="AX3" s="51"/>
      <c r="AY3" s="51"/>
      <c r="AZ3" s="51"/>
      <c r="BA3" s="51"/>
      <c r="BB3" s="51"/>
      <c r="BC3" s="75"/>
      <c r="BD3" s="145"/>
      <c r="BN3" s="151"/>
    </row>
    <row r="4" spans="1:66" ht="16.5" x14ac:dyDescent="0.25">
      <c r="A4" s="33" t="s">
        <v>782</v>
      </c>
      <c r="B4" s="33"/>
      <c r="C4" s="33"/>
      <c r="D4" s="33"/>
      <c r="E4" s="33"/>
      <c r="F4" s="33"/>
      <c r="G4" s="33"/>
      <c r="H4" s="33"/>
      <c r="I4" s="33"/>
      <c r="J4" s="33"/>
      <c r="K4" s="131"/>
      <c r="L4" s="33" t="s">
        <v>322</v>
      </c>
      <c r="M4" s="33"/>
      <c r="N4" s="33"/>
      <c r="O4" s="33"/>
      <c r="P4" s="33"/>
      <c r="Q4" s="33"/>
      <c r="R4" s="33"/>
      <c r="S4" s="33"/>
      <c r="T4" s="33"/>
      <c r="U4" s="33"/>
      <c r="V4" s="131"/>
      <c r="W4" s="33" t="s">
        <v>783</v>
      </c>
      <c r="X4" s="33"/>
      <c r="Y4" s="33"/>
      <c r="Z4" s="33"/>
      <c r="AA4" s="33"/>
      <c r="AB4" s="33"/>
      <c r="AC4" s="33"/>
      <c r="AD4" s="33"/>
      <c r="AE4" s="33"/>
      <c r="AF4" s="33"/>
      <c r="AG4" s="131"/>
      <c r="AH4" s="33" t="s">
        <v>784</v>
      </c>
      <c r="AI4" s="33"/>
      <c r="AJ4" s="33"/>
      <c r="AK4" s="33"/>
      <c r="AL4" s="33"/>
      <c r="AM4" s="33"/>
      <c r="AN4" s="33"/>
      <c r="AO4" s="33"/>
      <c r="AP4" s="33"/>
      <c r="AQ4" s="33"/>
      <c r="AR4" s="131"/>
      <c r="AS4" s="33" t="s">
        <v>166</v>
      </c>
      <c r="AT4" s="61"/>
      <c r="AU4" s="60"/>
      <c r="AV4" s="60"/>
      <c r="AW4" s="60"/>
      <c r="AX4" s="60"/>
      <c r="AY4" s="60"/>
      <c r="AZ4" s="60"/>
      <c r="BA4" s="60"/>
      <c r="BB4" s="60"/>
      <c r="BC4" s="79"/>
      <c r="BD4" s="33" t="s">
        <v>785</v>
      </c>
      <c r="BE4" s="146"/>
      <c r="BF4" s="146"/>
      <c r="BG4" s="146"/>
      <c r="BH4" s="146"/>
      <c r="BI4" s="146"/>
      <c r="BJ4" s="146"/>
      <c r="BK4" s="146"/>
      <c r="BL4" s="146"/>
      <c r="BM4" s="146"/>
      <c r="BN4" s="152"/>
    </row>
    <row r="5" spans="1:66" ht="16.5" x14ac:dyDescent="0.25">
      <c r="A5" s="86"/>
      <c r="B5" s="86"/>
      <c r="C5" s="86"/>
      <c r="D5" s="86"/>
      <c r="E5" s="86"/>
      <c r="F5" s="86"/>
      <c r="G5" s="86"/>
      <c r="H5" s="86"/>
      <c r="I5" s="86"/>
      <c r="J5" s="86"/>
      <c r="K5" s="132"/>
      <c r="L5" s="225" t="s">
        <v>412</v>
      </c>
      <c r="M5" s="86"/>
      <c r="N5" s="86"/>
      <c r="O5" s="86"/>
      <c r="P5" s="86"/>
      <c r="Q5" s="86"/>
      <c r="R5" s="86"/>
      <c r="S5" s="86"/>
      <c r="T5" s="86"/>
      <c r="U5" s="86"/>
      <c r="V5" s="132"/>
      <c r="W5" s="89"/>
      <c r="X5" s="86"/>
      <c r="Y5" s="86"/>
      <c r="Z5" s="86"/>
      <c r="AA5" s="86"/>
      <c r="AB5" s="86"/>
      <c r="AC5" s="86"/>
      <c r="AD5" s="86"/>
      <c r="AE5" s="86"/>
      <c r="AF5" s="86"/>
      <c r="AG5" s="132"/>
      <c r="AH5" s="86"/>
      <c r="AI5" s="86"/>
      <c r="AJ5" s="86"/>
      <c r="AK5" s="86"/>
      <c r="AL5" s="86"/>
      <c r="AM5" s="86"/>
      <c r="AN5" s="86"/>
      <c r="AO5" s="86"/>
      <c r="AP5" s="86"/>
      <c r="AQ5" s="86"/>
      <c r="AR5" s="132"/>
      <c r="AS5" s="68" t="s">
        <v>504</v>
      </c>
      <c r="AT5" s="63"/>
      <c r="AU5" s="37"/>
      <c r="AV5" s="37"/>
      <c r="AW5" s="37"/>
      <c r="AX5" s="37"/>
      <c r="AY5" s="37"/>
      <c r="AZ5" s="37"/>
      <c r="BA5" s="37"/>
      <c r="BB5" s="37"/>
      <c r="BC5" s="80"/>
      <c r="BD5" s="86"/>
      <c r="BE5" s="89"/>
      <c r="BF5" s="89"/>
      <c r="BG5" s="89"/>
      <c r="BH5" s="89"/>
      <c r="BI5" s="89"/>
      <c r="BJ5" s="89"/>
      <c r="BK5" s="89"/>
      <c r="BL5" s="89"/>
      <c r="BM5" s="89"/>
      <c r="BN5" s="153"/>
    </row>
    <row r="6" spans="1:66" x14ac:dyDescent="0.2">
      <c r="A6" s="68" t="s">
        <v>484</v>
      </c>
      <c r="B6" s="24"/>
      <c r="C6" s="24"/>
      <c r="D6" s="24"/>
      <c r="E6" s="24"/>
      <c r="F6" s="24"/>
      <c r="G6" s="24"/>
      <c r="H6" s="24"/>
      <c r="I6" s="24"/>
      <c r="J6" s="24"/>
      <c r="K6" s="135"/>
      <c r="L6" s="68" t="s">
        <v>484</v>
      </c>
      <c r="M6" s="24"/>
      <c r="N6" s="24"/>
      <c r="O6" s="24"/>
      <c r="P6" s="24"/>
      <c r="Q6" s="24"/>
      <c r="R6" s="24"/>
      <c r="S6" s="24"/>
      <c r="T6" s="24"/>
      <c r="U6" s="24"/>
      <c r="V6" s="135"/>
      <c r="W6" s="68" t="s">
        <v>484</v>
      </c>
      <c r="X6" s="24"/>
      <c r="Y6" s="24"/>
      <c r="Z6" s="24"/>
      <c r="AA6" s="24"/>
      <c r="AB6" s="24"/>
      <c r="AC6" s="24"/>
      <c r="AD6" s="24"/>
      <c r="AE6" s="24"/>
      <c r="AF6" s="24"/>
      <c r="AG6" s="133"/>
      <c r="AH6" s="68" t="s">
        <v>484</v>
      </c>
      <c r="AI6" s="24"/>
      <c r="AJ6" s="24"/>
      <c r="AK6" s="24"/>
      <c r="AL6" s="24"/>
      <c r="AM6" s="24"/>
      <c r="AN6" s="24"/>
      <c r="AO6" s="24"/>
      <c r="AP6" s="24"/>
      <c r="AQ6" s="24"/>
      <c r="AR6" s="133"/>
      <c r="AS6" s="68" t="s">
        <v>484</v>
      </c>
      <c r="AT6" s="12"/>
      <c r="AU6" s="51"/>
      <c r="AV6" s="51"/>
      <c r="AW6" s="51"/>
      <c r="AX6" s="51"/>
      <c r="AY6" s="51"/>
      <c r="AZ6" s="51"/>
      <c r="BA6" s="51"/>
      <c r="BB6" s="51"/>
      <c r="BC6" s="75"/>
      <c r="BD6" s="68" t="s">
        <v>484</v>
      </c>
      <c r="BF6" s="6"/>
      <c r="BG6" s="6"/>
      <c r="BH6" s="6"/>
      <c r="BI6" s="6"/>
      <c r="BJ6" s="6"/>
      <c r="BK6" s="6"/>
      <c r="BL6" s="6"/>
      <c r="BM6" s="6"/>
      <c r="BN6" s="151"/>
    </row>
    <row r="7" spans="1:66" x14ac:dyDescent="0.2">
      <c r="A7" s="47" t="s">
        <v>503</v>
      </c>
      <c r="B7" s="24"/>
      <c r="C7" s="24"/>
      <c r="D7" s="24"/>
      <c r="E7" s="24"/>
      <c r="F7" s="24"/>
      <c r="G7" s="24"/>
      <c r="H7" s="24"/>
      <c r="I7" s="24"/>
      <c r="J7" s="24"/>
      <c r="K7" s="135"/>
      <c r="L7" s="68" t="s">
        <v>213</v>
      </c>
      <c r="M7" s="24"/>
      <c r="N7" s="24"/>
      <c r="O7" s="24"/>
      <c r="P7" s="24"/>
      <c r="Q7" s="24"/>
      <c r="R7" s="24"/>
      <c r="S7" s="24"/>
      <c r="T7" s="24"/>
      <c r="U7" s="24"/>
      <c r="V7" s="135"/>
      <c r="W7" s="47" t="s">
        <v>503</v>
      </c>
      <c r="X7" s="24"/>
      <c r="Y7" s="24"/>
      <c r="Z7" s="24"/>
      <c r="AA7" s="24"/>
      <c r="AB7" s="24"/>
      <c r="AC7" s="24"/>
      <c r="AD7" s="24"/>
      <c r="AE7" s="24"/>
      <c r="AF7" s="24"/>
      <c r="AG7" s="133"/>
      <c r="AH7" s="47" t="s">
        <v>503</v>
      </c>
      <c r="AI7" s="24"/>
      <c r="AJ7" s="24"/>
      <c r="AK7" s="24"/>
      <c r="AL7" s="24"/>
      <c r="AM7" s="24"/>
      <c r="AN7" s="24"/>
      <c r="AO7" s="24"/>
      <c r="AP7" s="24"/>
      <c r="AQ7" s="24"/>
      <c r="AR7" s="133"/>
      <c r="AS7" s="226" t="s">
        <v>786</v>
      </c>
      <c r="AT7" s="12"/>
      <c r="AU7" s="51"/>
      <c r="AV7" s="51"/>
      <c r="AW7" s="51"/>
      <c r="AX7" s="51"/>
      <c r="AY7" s="51"/>
      <c r="AZ7" s="51"/>
      <c r="BA7" s="51"/>
      <c r="BB7" s="51"/>
      <c r="BC7" s="75"/>
      <c r="BD7" s="47" t="s">
        <v>214</v>
      </c>
      <c r="BN7" s="151"/>
    </row>
    <row r="8" spans="1:66" x14ac:dyDescent="0.2">
      <c r="A8" s="147"/>
      <c r="B8" s="24"/>
      <c r="C8" s="24"/>
      <c r="D8" s="24"/>
      <c r="E8" s="24"/>
      <c r="F8" s="24"/>
      <c r="G8" s="24"/>
      <c r="H8" s="24"/>
      <c r="I8" s="24"/>
      <c r="J8" s="24"/>
      <c r="K8" s="135"/>
      <c r="L8" s="68" t="s">
        <v>215</v>
      </c>
      <c r="M8" s="24"/>
      <c r="N8" s="24"/>
      <c r="O8" s="24"/>
      <c r="P8" s="24"/>
      <c r="Q8" s="24"/>
      <c r="R8" s="24"/>
      <c r="S8" s="24"/>
      <c r="T8" s="24"/>
      <c r="U8" s="24"/>
      <c r="V8" s="135"/>
      <c r="W8" s="47" t="s">
        <v>708</v>
      </c>
      <c r="X8" s="24"/>
      <c r="Y8" s="24"/>
      <c r="Z8" s="24"/>
      <c r="AA8" s="24"/>
      <c r="AB8" s="24"/>
      <c r="AC8" s="24"/>
      <c r="AD8" s="24"/>
      <c r="AE8" s="24"/>
      <c r="AF8" s="24"/>
      <c r="AG8" s="133"/>
      <c r="AH8" s="47" t="s">
        <v>14</v>
      </c>
      <c r="AI8" s="24"/>
      <c r="AJ8" s="24"/>
      <c r="AK8" s="24"/>
      <c r="AL8" s="24"/>
      <c r="AM8" s="24"/>
      <c r="AN8" s="24"/>
      <c r="AO8" s="24"/>
      <c r="AP8" s="24"/>
      <c r="AQ8" s="24"/>
      <c r="AR8" s="133"/>
      <c r="AS8" s="47" t="s">
        <v>787</v>
      </c>
      <c r="AT8" s="12"/>
      <c r="AU8" s="51"/>
      <c r="AV8" s="51"/>
      <c r="AW8" s="51"/>
      <c r="AX8" s="51"/>
      <c r="AY8" s="51"/>
      <c r="AZ8" s="51"/>
      <c r="BA8" s="51"/>
      <c r="BB8" s="51"/>
      <c r="BC8" s="75"/>
      <c r="BD8" s="47" t="s">
        <v>503</v>
      </c>
      <c r="BN8" s="151"/>
    </row>
    <row r="9" spans="1:66" x14ac:dyDescent="0.2">
      <c r="A9" s="90"/>
      <c r="B9" s="90"/>
      <c r="C9" s="90"/>
      <c r="D9" s="90"/>
      <c r="E9" s="90"/>
      <c r="F9" s="90"/>
      <c r="G9" s="90"/>
      <c r="H9" s="90"/>
      <c r="I9" s="90"/>
      <c r="J9" s="90"/>
      <c r="K9" s="136"/>
      <c r="L9" s="90"/>
      <c r="M9" s="90"/>
      <c r="N9" s="90"/>
      <c r="O9" s="90"/>
      <c r="P9" s="90"/>
      <c r="Q9" s="90"/>
      <c r="R9" s="90"/>
      <c r="S9" s="90"/>
      <c r="T9" s="90"/>
      <c r="U9" s="90"/>
      <c r="V9" s="136"/>
      <c r="X9" s="90"/>
      <c r="Y9" s="90"/>
      <c r="Z9" s="90"/>
      <c r="AA9" s="90"/>
      <c r="AB9" s="90"/>
      <c r="AC9" s="90"/>
      <c r="AD9" s="90"/>
      <c r="AE9" s="90"/>
      <c r="AF9" s="90"/>
      <c r="AG9" s="133"/>
      <c r="AH9" s="24"/>
      <c r="AI9" s="90"/>
      <c r="AJ9" s="90"/>
      <c r="AK9" s="90"/>
      <c r="AL9" s="90"/>
      <c r="AM9" s="90"/>
      <c r="AN9" s="90"/>
      <c r="AO9" s="90"/>
      <c r="AP9" s="90"/>
      <c r="AQ9" s="90"/>
      <c r="AR9" s="133"/>
      <c r="AS9" s="47" t="s">
        <v>709</v>
      </c>
      <c r="AT9" s="7"/>
      <c r="AU9" s="64"/>
      <c r="AV9" s="64"/>
      <c r="AW9" s="64"/>
      <c r="AX9" s="64"/>
      <c r="AY9" s="64"/>
      <c r="AZ9" s="64"/>
      <c r="BA9" s="64"/>
      <c r="BB9" s="64"/>
      <c r="BC9" s="69"/>
      <c r="BN9" s="151"/>
    </row>
    <row r="10" spans="1:66" x14ac:dyDescent="0.2">
      <c r="A10" s="120" t="s">
        <v>83</v>
      </c>
      <c r="B10" s="24"/>
      <c r="C10" s="24"/>
      <c r="D10" s="24"/>
      <c r="E10" s="24"/>
      <c r="F10" s="24"/>
      <c r="G10" s="24"/>
      <c r="H10" s="24"/>
      <c r="I10" s="24"/>
      <c r="J10" s="24"/>
      <c r="K10" s="135"/>
      <c r="L10" s="120" t="s">
        <v>15</v>
      </c>
      <c r="M10" s="24"/>
      <c r="N10" s="24"/>
      <c r="O10" s="24"/>
      <c r="P10" s="24"/>
      <c r="Q10" s="24"/>
      <c r="R10" s="24"/>
      <c r="S10" s="24"/>
      <c r="T10" s="24"/>
      <c r="U10" s="24"/>
      <c r="V10" s="135"/>
      <c r="X10" s="24"/>
      <c r="Y10" s="24"/>
      <c r="Z10" s="24"/>
      <c r="AA10" s="24"/>
      <c r="AB10" s="24"/>
      <c r="AC10" s="24"/>
      <c r="AD10" s="24"/>
      <c r="AE10" s="24"/>
      <c r="AF10" s="24"/>
      <c r="AG10" s="133"/>
      <c r="AH10" s="120" t="s">
        <v>16</v>
      </c>
      <c r="AI10" s="24"/>
      <c r="AJ10" s="24"/>
      <c r="AK10" s="24"/>
      <c r="AL10" s="24"/>
      <c r="AM10" s="24"/>
      <c r="AN10" s="24"/>
      <c r="AO10" s="24"/>
      <c r="AP10" s="24"/>
      <c r="AQ10" s="24"/>
      <c r="AR10" s="133"/>
      <c r="AS10" s="120" t="s">
        <v>505</v>
      </c>
      <c r="AT10" s="12"/>
      <c r="AU10" s="51"/>
      <c r="AV10" s="51"/>
      <c r="AW10" s="51"/>
      <c r="AX10" s="51"/>
      <c r="AY10" s="51"/>
      <c r="AZ10" s="51"/>
      <c r="BA10" s="51"/>
      <c r="BB10" s="51"/>
      <c r="BC10" s="75"/>
      <c r="BN10" s="154"/>
    </row>
    <row r="11" spans="1:66" x14ac:dyDescent="0.2">
      <c r="A11" s="24"/>
      <c r="B11" s="24"/>
      <c r="C11" s="24"/>
      <c r="D11" s="24"/>
      <c r="E11" s="24"/>
      <c r="F11" s="24"/>
      <c r="G11" s="24"/>
      <c r="H11" s="24"/>
      <c r="I11" s="24"/>
      <c r="J11" s="24"/>
      <c r="K11" s="135"/>
      <c r="L11" s="24"/>
      <c r="M11" s="24"/>
      <c r="N11" s="24"/>
      <c r="O11" s="24"/>
      <c r="P11" s="24"/>
      <c r="Q11" s="24"/>
      <c r="R11" s="24"/>
      <c r="S11" s="24"/>
      <c r="T11" s="24"/>
      <c r="U11" s="24"/>
      <c r="V11" s="135"/>
      <c r="W11" s="120"/>
      <c r="X11" s="24"/>
      <c r="Y11" s="24"/>
      <c r="Z11" s="24"/>
      <c r="AA11" s="24"/>
      <c r="AB11" s="24"/>
      <c r="AC11" s="24"/>
      <c r="AD11" s="24"/>
      <c r="AE11" s="24"/>
      <c r="AF11" s="24"/>
      <c r="AG11" s="133"/>
      <c r="AH11" s="120"/>
      <c r="AI11" s="24"/>
      <c r="AJ11" s="24"/>
      <c r="AK11" s="24"/>
      <c r="AL11" s="24"/>
      <c r="AM11" s="24"/>
      <c r="AN11" s="24"/>
      <c r="AO11" s="24"/>
      <c r="AP11" s="24"/>
      <c r="AQ11" s="24"/>
      <c r="AR11" s="133"/>
      <c r="AS11" s="148" t="s">
        <v>506</v>
      </c>
      <c r="AT11" s="12"/>
      <c r="AU11" s="51"/>
      <c r="AV11" s="51"/>
      <c r="AW11" s="51"/>
      <c r="AX11" s="51"/>
      <c r="AY11" s="51"/>
      <c r="AZ11" s="51"/>
      <c r="BA11" s="51"/>
      <c r="BB11" s="51"/>
      <c r="BC11" s="75"/>
      <c r="BN11" s="154"/>
    </row>
    <row r="12" spans="1:66" x14ac:dyDescent="0.2">
      <c r="A12" s="7" t="s">
        <v>196</v>
      </c>
      <c r="B12" s="24"/>
      <c r="C12" s="24"/>
      <c r="D12" s="24"/>
      <c r="E12" s="24"/>
      <c r="F12" s="24"/>
      <c r="G12" s="24"/>
      <c r="H12" s="24"/>
      <c r="I12" s="24"/>
      <c r="J12" s="24"/>
      <c r="K12" s="135"/>
      <c r="L12" s="24"/>
      <c r="M12" s="24"/>
      <c r="N12" s="24"/>
      <c r="O12" s="24"/>
      <c r="P12" s="24"/>
      <c r="Q12" s="24"/>
      <c r="R12" s="24"/>
      <c r="S12" s="24"/>
      <c r="T12" s="24"/>
      <c r="U12" s="24"/>
      <c r="V12" s="135"/>
      <c r="W12" s="7" t="s">
        <v>188</v>
      </c>
      <c r="X12" s="24"/>
      <c r="Y12" s="24"/>
      <c r="Z12" s="24"/>
      <c r="AA12" s="24"/>
      <c r="AB12" s="24"/>
      <c r="AC12" s="24"/>
      <c r="AD12" s="24"/>
      <c r="AE12" s="24"/>
      <c r="AF12" s="24"/>
      <c r="AG12" s="133"/>
      <c r="AI12" s="24"/>
      <c r="AJ12" s="24"/>
      <c r="AK12" s="24"/>
      <c r="AL12" s="24"/>
      <c r="AM12" s="24"/>
      <c r="AN12" s="24"/>
      <c r="AO12" s="24"/>
      <c r="AP12" s="24"/>
      <c r="AQ12" s="24"/>
      <c r="AR12" s="133"/>
      <c r="AS12" s="12"/>
      <c r="AT12" s="12"/>
      <c r="AU12" s="51"/>
      <c r="AV12" s="51"/>
      <c r="AW12" s="51"/>
      <c r="AX12" s="51"/>
      <c r="AY12" s="51"/>
      <c r="AZ12" s="51"/>
      <c r="BA12" s="51"/>
      <c r="BB12" s="51"/>
      <c r="BC12" s="75"/>
      <c r="BN12" s="154"/>
    </row>
    <row r="13" spans="1:66" x14ac:dyDescent="0.2">
      <c r="A13" s="24"/>
      <c r="B13" s="24"/>
      <c r="C13" s="24"/>
      <c r="D13" s="24"/>
      <c r="E13" s="24"/>
      <c r="F13" s="24"/>
      <c r="G13" s="24"/>
      <c r="H13" s="24"/>
      <c r="I13" s="24"/>
      <c r="J13" s="24"/>
      <c r="K13" s="135"/>
      <c r="L13" s="24"/>
      <c r="M13" s="24"/>
      <c r="N13" s="24"/>
      <c r="O13" s="24"/>
      <c r="P13" s="24"/>
      <c r="Q13" s="24"/>
      <c r="R13" s="24"/>
      <c r="S13" s="24"/>
      <c r="T13" s="24"/>
      <c r="U13" s="24"/>
      <c r="V13" s="135"/>
      <c r="X13" s="24"/>
      <c r="Y13" s="24"/>
      <c r="Z13" s="24"/>
      <c r="AA13" s="24"/>
      <c r="AB13" s="24"/>
      <c r="AC13" s="24"/>
      <c r="AD13" s="24"/>
      <c r="AE13" s="24"/>
      <c r="AF13" s="24"/>
      <c r="AG13" s="133"/>
      <c r="AI13" s="24"/>
      <c r="AJ13" s="24"/>
      <c r="AK13" s="24"/>
      <c r="AL13" s="24"/>
      <c r="AM13" s="24"/>
      <c r="AN13" s="24"/>
      <c r="AO13" s="24"/>
      <c r="AP13" s="24"/>
      <c r="AQ13" s="24"/>
      <c r="AR13" s="133"/>
      <c r="AS13" s="7" t="s">
        <v>187</v>
      </c>
      <c r="AT13" s="12"/>
      <c r="AU13" s="51"/>
      <c r="AV13" s="51"/>
      <c r="AW13" s="51"/>
      <c r="AX13" s="51"/>
      <c r="AY13" s="51"/>
      <c r="AZ13" s="51"/>
      <c r="BA13" s="51"/>
      <c r="BB13" s="51"/>
      <c r="BC13" s="75"/>
      <c r="BN13" s="154"/>
    </row>
    <row r="14" spans="1:66" x14ac:dyDescent="0.2">
      <c r="A14" s="24"/>
      <c r="B14" s="24"/>
      <c r="C14" s="24"/>
      <c r="D14" s="24"/>
      <c r="E14" s="24"/>
      <c r="F14" s="24"/>
      <c r="G14" s="24"/>
      <c r="H14" s="24"/>
      <c r="I14" s="24"/>
      <c r="J14" s="24"/>
      <c r="K14" s="135"/>
      <c r="L14" s="24"/>
      <c r="M14" s="24"/>
      <c r="N14" s="24"/>
      <c r="O14" s="24"/>
      <c r="P14" s="24"/>
      <c r="Q14" s="24"/>
      <c r="R14" s="24"/>
      <c r="S14" s="24"/>
      <c r="T14" s="24"/>
      <c r="U14" s="24"/>
      <c r="V14" s="135"/>
      <c r="W14" s="24"/>
      <c r="X14" s="24"/>
      <c r="Y14" s="24"/>
      <c r="Z14" s="24"/>
      <c r="AA14" s="24"/>
      <c r="AB14" s="24"/>
      <c r="AC14" s="24"/>
      <c r="AD14" s="24"/>
      <c r="AE14" s="24"/>
      <c r="AF14" s="24"/>
      <c r="AG14" s="133"/>
      <c r="AH14" s="24"/>
      <c r="AI14" s="24"/>
      <c r="AJ14" s="24"/>
      <c r="AK14" s="24"/>
      <c r="AL14" s="24"/>
      <c r="AM14" s="24"/>
      <c r="AN14" s="24"/>
      <c r="AO14" s="24"/>
      <c r="AP14" s="24"/>
      <c r="AQ14" s="24"/>
      <c r="AR14" s="133"/>
      <c r="AS14" s="12"/>
      <c r="AT14" s="12"/>
      <c r="AU14" s="51"/>
      <c r="AV14" s="51"/>
      <c r="AW14" s="51"/>
      <c r="AX14" s="51"/>
      <c r="AY14" s="51"/>
      <c r="AZ14" s="51"/>
      <c r="BA14" s="51"/>
      <c r="BB14" s="51"/>
      <c r="BC14" s="75"/>
      <c r="BN14" s="154"/>
    </row>
    <row r="15" spans="1:66" x14ac:dyDescent="0.2">
      <c r="A15" s="96"/>
      <c r="B15" s="97"/>
      <c r="C15" s="97"/>
      <c r="D15" s="97"/>
      <c r="E15" s="97"/>
      <c r="F15" s="97"/>
      <c r="G15" s="97"/>
      <c r="H15" s="91"/>
      <c r="I15" s="91"/>
      <c r="J15" s="91"/>
      <c r="K15" s="94" t="s">
        <v>80</v>
      </c>
      <c r="L15" s="96"/>
      <c r="M15" s="97"/>
      <c r="N15" s="97"/>
      <c r="O15" s="97"/>
      <c r="P15" s="97"/>
      <c r="Q15" s="97"/>
      <c r="R15" s="97"/>
      <c r="S15" s="91"/>
      <c r="T15" s="91"/>
      <c r="U15" s="91"/>
      <c r="V15" s="94" t="s">
        <v>80</v>
      </c>
      <c r="W15" s="96"/>
      <c r="X15" s="97"/>
      <c r="Y15" s="97"/>
      <c r="Z15" s="97"/>
      <c r="AA15" s="97"/>
      <c r="AB15" s="97"/>
      <c r="AC15" s="97"/>
      <c r="AD15" s="91"/>
      <c r="AE15" s="91"/>
      <c r="AF15" s="91"/>
      <c r="AG15" s="100" t="s">
        <v>81</v>
      </c>
      <c r="AH15" s="96"/>
      <c r="AI15" s="97"/>
      <c r="AJ15" s="97"/>
      <c r="AK15" s="97"/>
      <c r="AL15" s="97"/>
      <c r="AM15" s="97"/>
      <c r="AN15" s="97"/>
      <c r="AO15" s="91"/>
      <c r="AP15" s="91"/>
      <c r="AQ15" s="91"/>
      <c r="AR15" s="162" t="s">
        <v>6</v>
      </c>
      <c r="AS15" s="6"/>
      <c r="AT15" s="67"/>
      <c r="AU15" s="42"/>
      <c r="AV15" s="42"/>
      <c r="AW15" s="42"/>
      <c r="AX15" s="42"/>
      <c r="AY15" s="42"/>
      <c r="AZ15" s="42"/>
      <c r="BA15" s="42"/>
      <c r="BB15" s="42"/>
      <c r="BC15" s="40" t="s">
        <v>81</v>
      </c>
      <c r="BD15" s="96"/>
      <c r="BE15" s="97"/>
      <c r="BF15" s="97"/>
      <c r="BG15" s="97"/>
      <c r="BH15" s="97"/>
      <c r="BI15" s="97"/>
      <c r="BJ15" s="97"/>
      <c r="BK15" s="93"/>
      <c r="BL15" s="93"/>
      <c r="BM15" s="93"/>
      <c r="BN15" s="100" t="s">
        <v>81</v>
      </c>
    </row>
    <row r="16" spans="1:66" x14ac:dyDescent="0.2">
      <c r="A16" s="6"/>
      <c r="B16" s="6"/>
      <c r="C16" s="6"/>
      <c r="AS16" s="6"/>
      <c r="AT16" s="67"/>
      <c r="AU16" s="42"/>
      <c r="AV16" s="42"/>
      <c r="AW16" s="42"/>
      <c r="AX16" s="42"/>
      <c r="AY16" s="42"/>
      <c r="AZ16" s="42"/>
      <c r="BA16" s="42"/>
      <c r="BB16" s="42"/>
      <c r="BC16" s="41"/>
    </row>
    <row r="17" spans="2:66" x14ac:dyDescent="0.2">
      <c r="B17" s="43" t="s">
        <v>289</v>
      </c>
      <c r="C17" s="220" t="s">
        <v>34</v>
      </c>
      <c r="D17" s="220" t="s">
        <v>458</v>
      </c>
      <c r="E17" s="220" t="s">
        <v>460</v>
      </c>
      <c r="F17" s="220" t="s">
        <v>97</v>
      </c>
      <c r="G17" s="220" t="s">
        <v>269</v>
      </c>
      <c r="H17" s="221">
        <v>300000</v>
      </c>
      <c r="I17" s="222" t="s">
        <v>285</v>
      </c>
      <c r="J17" s="222" t="s">
        <v>285</v>
      </c>
      <c r="K17" s="222" t="s">
        <v>61</v>
      </c>
      <c r="M17" s="43" t="s">
        <v>289</v>
      </c>
      <c r="N17" s="220" t="s">
        <v>34</v>
      </c>
      <c r="O17" s="220" t="s">
        <v>458</v>
      </c>
      <c r="P17" s="220" t="s">
        <v>460</v>
      </c>
      <c r="Q17" s="220" t="s">
        <v>97</v>
      </c>
      <c r="R17" s="220" t="s">
        <v>269</v>
      </c>
      <c r="S17" s="221">
        <v>300000</v>
      </c>
      <c r="T17" s="222" t="s">
        <v>285</v>
      </c>
      <c r="U17" s="222" t="s">
        <v>285</v>
      </c>
      <c r="V17" s="222" t="s">
        <v>61</v>
      </c>
      <c r="X17" s="43" t="s">
        <v>289</v>
      </c>
      <c r="Y17" s="220" t="s">
        <v>34</v>
      </c>
      <c r="Z17" s="220" t="s">
        <v>458</v>
      </c>
      <c r="AA17" s="220" t="s">
        <v>460</v>
      </c>
      <c r="AB17" s="220" t="s">
        <v>97</v>
      </c>
      <c r="AC17" s="220" t="s">
        <v>269</v>
      </c>
      <c r="AD17" s="221">
        <v>300000</v>
      </c>
      <c r="AE17" s="222" t="s">
        <v>285</v>
      </c>
      <c r="AF17" s="222" t="s">
        <v>285</v>
      </c>
      <c r="AG17" s="222" t="s">
        <v>61</v>
      </c>
      <c r="AI17" s="43" t="s">
        <v>289</v>
      </c>
      <c r="AJ17" s="220" t="s">
        <v>34</v>
      </c>
      <c r="AK17" s="220" t="s">
        <v>458</v>
      </c>
      <c r="AL17" s="220" t="s">
        <v>460</v>
      </c>
      <c r="AM17" s="220" t="s">
        <v>97</v>
      </c>
      <c r="AN17" s="220" t="s">
        <v>269</v>
      </c>
      <c r="AO17" s="221">
        <v>300000</v>
      </c>
      <c r="AP17" s="222" t="s">
        <v>285</v>
      </c>
      <c r="AQ17" s="222" t="s">
        <v>285</v>
      </c>
      <c r="AR17" s="222" t="s">
        <v>61</v>
      </c>
      <c r="AT17" s="43" t="s">
        <v>289</v>
      </c>
      <c r="AU17" s="220" t="s">
        <v>34</v>
      </c>
      <c r="AV17" s="220" t="s">
        <v>458</v>
      </c>
      <c r="AW17" s="220" t="s">
        <v>460</v>
      </c>
      <c r="AX17" s="220" t="s">
        <v>97</v>
      </c>
      <c r="AY17" s="220" t="s">
        <v>269</v>
      </c>
      <c r="AZ17" s="221">
        <v>300000</v>
      </c>
      <c r="BA17" s="222" t="s">
        <v>285</v>
      </c>
      <c r="BB17" s="222" t="s">
        <v>285</v>
      </c>
      <c r="BC17" s="222" t="s">
        <v>61</v>
      </c>
      <c r="BE17" s="43" t="s">
        <v>289</v>
      </c>
      <c r="BF17" s="220" t="s">
        <v>34</v>
      </c>
      <c r="BG17" s="220" t="s">
        <v>458</v>
      </c>
      <c r="BH17" s="220" t="s">
        <v>460</v>
      </c>
      <c r="BI17" s="220" t="s">
        <v>97</v>
      </c>
      <c r="BJ17" s="220" t="s">
        <v>269</v>
      </c>
      <c r="BK17" s="221">
        <v>300000</v>
      </c>
      <c r="BL17" s="222" t="s">
        <v>285</v>
      </c>
      <c r="BM17" s="222" t="s">
        <v>285</v>
      </c>
      <c r="BN17" s="222" t="s">
        <v>61</v>
      </c>
    </row>
    <row r="18" spans="2:66" x14ac:dyDescent="0.2">
      <c r="B18" s="44"/>
      <c r="C18" s="219" t="s">
        <v>457</v>
      </c>
      <c r="D18" s="219" t="s">
        <v>35</v>
      </c>
      <c r="E18" s="219" t="s">
        <v>35</v>
      </c>
      <c r="F18" s="219" t="s">
        <v>35</v>
      </c>
      <c r="G18" s="219" t="s">
        <v>35</v>
      </c>
      <c r="H18" s="219" t="s">
        <v>36</v>
      </c>
      <c r="I18" s="11" t="s">
        <v>283</v>
      </c>
      <c r="J18" s="11" t="s">
        <v>284</v>
      </c>
      <c r="K18" s="11" t="s">
        <v>106</v>
      </c>
      <c r="M18" s="44"/>
      <c r="N18" s="219" t="s">
        <v>457</v>
      </c>
      <c r="O18" s="219" t="s">
        <v>35</v>
      </c>
      <c r="P18" s="219" t="s">
        <v>35</v>
      </c>
      <c r="Q18" s="219" t="s">
        <v>35</v>
      </c>
      <c r="R18" s="219" t="s">
        <v>35</v>
      </c>
      <c r="S18" s="219" t="s">
        <v>36</v>
      </c>
      <c r="T18" s="11" t="s">
        <v>283</v>
      </c>
      <c r="U18" s="11" t="s">
        <v>284</v>
      </c>
      <c r="V18" s="11" t="s">
        <v>106</v>
      </c>
      <c r="X18" s="44"/>
      <c r="Y18" s="219" t="s">
        <v>457</v>
      </c>
      <c r="Z18" s="219" t="s">
        <v>35</v>
      </c>
      <c r="AA18" s="219" t="s">
        <v>35</v>
      </c>
      <c r="AB18" s="219" t="s">
        <v>35</v>
      </c>
      <c r="AC18" s="219" t="s">
        <v>35</v>
      </c>
      <c r="AD18" s="219" t="s">
        <v>36</v>
      </c>
      <c r="AE18" s="11" t="s">
        <v>283</v>
      </c>
      <c r="AF18" s="11" t="s">
        <v>284</v>
      </c>
      <c r="AG18" s="11" t="s">
        <v>106</v>
      </c>
      <c r="AI18" s="44"/>
      <c r="AJ18" s="219" t="s">
        <v>457</v>
      </c>
      <c r="AK18" s="219" t="s">
        <v>35</v>
      </c>
      <c r="AL18" s="219" t="s">
        <v>35</v>
      </c>
      <c r="AM18" s="219" t="s">
        <v>35</v>
      </c>
      <c r="AN18" s="219" t="s">
        <v>35</v>
      </c>
      <c r="AO18" s="219" t="s">
        <v>36</v>
      </c>
      <c r="AP18" s="11" t="s">
        <v>283</v>
      </c>
      <c r="AQ18" s="11" t="s">
        <v>284</v>
      </c>
      <c r="AR18" s="11" t="s">
        <v>106</v>
      </c>
      <c r="AT18" s="44"/>
      <c r="AU18" s="219" t="s">
        <v>457</v>
      </c>
      <c r="AV18" s="219" t="s">
        <v>35</v>
      </c>
      <c r="AW18" s="219" t="s">
        <v>35</v>
      </c>
      <c r="AX18" s="219" t="s">
        <v>35</v>
      </c>
      <c r="AY18" s="219" t="s">
        <v>35</v>
      </c>
      <c r="AZ18" s="219" t="s">
        <v>36</v>
      </c>
      <c r="BA18" s="11" t="s">
        <v>283</v>
      </c>
      <c r="BB18" s="11" t="s">
        <v>284</v>
      </c>
      <c r="BC18" s="11" t="s">
        <v>106</v>
      </c>
      <c r="BE18" s="44"/>
      <c r="BF18" s="219" t="s">
        <v>457</v>
      </c>
      <c r="BG18" s="219" t="s">
        <v>35</v>
      </c>
      <c r="BH18" s="219" t="s">
        <v>35</v>
      </c>
      <c r="BI18" s="219" t="s">
        <v>35</v>
      </c>
      <c r="BJ18" s="219" t="s">
        <v>35</v>
      </c>
      <c r="BK18" s="219" t="s">
        <v>36</v>
      </c>
      <c r="BL18" s="11" t="s">
        <v>283</v>
      </c>
      <c r="BM18" s="11" t="s">
        <v>284</v>
      </c>
      <c r="BN18" s="11" t="s">
        <v>106</v>
      </c>
    </row>
    <row r="19" spans="2:66" x14ac:dyDescent="0.2">
      <c r="B19" s="45"/>
      <c r="C19" s="223" t="s">
        <v>36</v>
      </c>
      <c r="D19" s="223" t="s">
        <v>459</v>
      </c>
      <c r="E19" s="223" t="s">
        <v>99</v>
      </c>
      <c r="F19" s="223" t="s">
        <v>100</v>
      </c>
      <c r="G19" s="223" t="s">
        <v>270</v>
      </c>
      <c r="H19" s="223" t="s">
        <v>101</v>
      </c>
      <c r="I19" s="224" t="s">
        <v>100</v>
      </c>
      <c r="J19" s="224" t="s">
        <v>101</v>
      </c>
      <c r="K19" s="224" t="s">
        <v>267</v>
      </c>
      <c r="M19" s="45"/>
      <c r="N19" s="223" t="s">
        <v>36</v>
      </c>
      <c r="O19" s="223" t="s">
        <v>459</v>
      </c>
      <c r="P19" s="223" t="s">
        <v>99</v>
      </c>
      <c r="Q19" s="223" t="s">
        <v>100</v>
      </c>
      <c r="R19" s="223" t="s">
        <v>270</v>
      </c>
      <c r="S19" s="223" t="s">
        <v>101</v>
      </c>
      <c r="T19" s="224" t="s">
        <v>100</v>
      </c>
      <c r="U19" s="224" t="s">
        <v>101</v>
      </c>
      <c r="V19" s="224" t="s">
        <v>267</v>
      </c>
      <c r="X19" s="45"/>
      <c r="Y19" s="223" t="s">
        <v>36</v>
      </c>
      <c r="Z19" s="223" t="s">
        <v>459</v>
      </c>
      <c r="AA19" s="223" t="s">
        <v>99</v>
      </c>
      <c r="AB19" s="223" t="s">
        <v>100</v>
      </c>
      <c r="AC19" s="223" t="s">
        <v>270</v>
      </c>
      <c r="AD19" s="223" t="s">
        <v>101</v>
      </c>
      <c r="AE19" s="224" t="s">
        <v>100</v>
      </c>
      <c r="AF19" s="224" t="s">
        <v>101</v>
      </c>
      <c r="AG19" s="224" t="s">
        <v>267</v>
      </c>
      <c r="AI19" s="45"/>
      <c r="AJ19" s="223" t="s">
        <v>36</v>
      </c>
      <c r="AK19" s="223" t="s">
        <v>459</v>
      </c>
      <c r="AL19" s="223" t="s">
        <v>99</v>
      </c>
      <c r="AM19" s="223" t="s">
        <v>100</v>
      </c>
      <c r="AN19" s="223" t="s">
        <v>270</v>
      </c>
      <c r="AO19" s="223" t="s">
        <v>101</v>
      </c>
      <c r="AP19" s="224" t="s">
        <v>100</v>
      </c>
      <c r="AQ19" s="224" t="s">
        <v>101</v>
      </c>
      <c r="AR19" s="224" t="s">
        <v>267</v>
      </c>
      <c r="AT19" s="45"/>
      <c r="AU19" s="223" t="s">
        <v>36</v>
      </c>
      <c r="AV19" s="223" t="s">
        <v>459</v>
      </c>
      <c r="AW19" s="223" t="s">
        <v>99</v>
      </c>
      <c r="AX19" s="223" t="s">
        <v>100</v>
      </c>
      <c r="AY19" s="223" t="s">
        <v>270</v>
      </c>
      <c r="AZ19" s="223" t="s">
        <v>101</v>
      </c>
      <c r="BA19" s="224" t="s">
        <v>100</v>
      </c>
      <c r="BB19" s="224" t="s">
        <v>101</v>
      </c>
      <c r="BC19" s="224" t="s">
        <v>267</v>
      </c>
      <c r="BE19" s="45"/>
      <c r="BF19" s="223" t="s">
        <v>36</v>
      </c>
      <c r="BG19" s="223" t="s">
        <v>459</v>
      </c>
      <c r="BH19" s="223" t="s">
        <v>99</v>
      </c>
      <c r="BI19" s="223" t="s">
        <v>100</v>
      </c>
      <c r="BJ19" s="223" t="s">
        <v>270</v>
      </c>
      <c r="BK19" s="223" t="s">
        <v>101</v>
      </c>
      <c r="BL19" s="224" t="s">
        <v>100</v>
      </c>
      <c r="BM19" s="224" t="s">
        <v>101</v>
      </c>
      <c r="BN19" s="224" t="s">
        <v>267</v>
      </c>
    </row>
    <row r="20" spans="2:66" s="323" customFormat="1" ht="15.75" customHeight="1" x14ac:dyDescent="0.25">
      <c r="B20" s="352" t="s">
        <v>72</v>
      </c>
      <c r="C20" s="353">
        <v>241.70688114999999</v>
      </c>
      <c r="D20" s="353">
        <v>214.958292691</v>
      </c>
      <c r="E20" s="353">
        <v>202.35739357599999</v>
      </c>
      <c r="F20" s="353">
        <v>265.44185532799997</v>
      </c>
      <c r="G20" s="353">
        <v>479.10929854400001</v>
      </c>
      <c r="H20" s="353">
        <v>642.57837568800005</v>
      </c>
      <c r="I20" s="354">
        <v>232.140975604</v>
      </c>
      <c r="J20" s="354">
        <v>570.58767724699999</v>
      </c>
      <c r="K20" s="355">
        <v>419.170325397</v>
      </c>
      <c r="M20" s="352" t="s">
        <v>72</v>
      </c>
      <c r="N20" s="707">
        <v>32.315619939000001</v>
      </c>
      <c r="O20" s="707">
        <v>23.651887786</v>
      </c>
      <c r="P20" s="707">
        <v>23.513944973000001</v>
      </c>
      <c r="Q20" s="707">
        <v>29.037079566999999</v>
      </c>
      <c r="R20" s="707">
        <v>54.623317839000002</v>
      </c>
      <c r="S20" s="707">
        <v>70.945460765999997</v>
      </c>
      <c r="T20" s="708">
        <v>26.385770703999999</v>
      </c>
      <c r="U20" s="708">
        <v>63.757297170999998</v>
      </c>
      <c r="V20" s="709">
        <v>47.037685058000001</v>
      </c>
      <c r="X20" s="352" t="s">
        <v>72</v>
      </c>
      <c r="Y20" s="392">
        <v>50.432441175000001</v>
      </c>
      <c r="Z20" s="392">
        <v>50.458656089999998</v>
      </c>
      <c r="AA20" s="392">
        <v>48.700431262000002</v>
      </c>
      <c r="AB20" s="392">
        <v>53.624109238000003</v>
      </c>
      <c r="AC20" s="392">
        <v>85.237237261999994</v>
      </c>
      <c r="AD20" s="392">
        <v>106.77560095</v>
      </c>
      <c r="AE20" s="393">
        <v>51.260456689999998</v>
      </c>
      <c r="AF20" s="393">
        <v>97.651016452999997</v>
      </c>
      <c r="AG20" s="387">
        <v>79.765251582999994</v>
      </c>
      <c r="AI20" s="352" t="s">
        <v>72</v>
      </c>
      <c r="AJ20" s="392">
        <v>3.4747652179999999</v>
      </c>
      <c r="AK20" s="392">
        <v>3.1388127429999999</v>
      </c>
      <c r="AL20" s="392">
        <v>2.9837591959999998</v>
      </c>
      <c r="AM20" s="392">
        <v>2.9416090160000001</v>
      </c>
      <c r="AN20" s="392">
        <v>4.4740962260000003</v>
      </c>
      <c r="AO20" s="392">
        <v>4.8135858650000003</v>
      </c>
      <c r="AP20" s="393">
        <v>3.057148626</v>
      </c>
      <c r="AQ20" s="393">
        <v>4.6822072070000003</v>
      </c>
      <c r="AR20" s="387">
        <v>4.1373071340000003</v>
      </c>
      <c r="AT20" s="352" t="s">
        <v>72</v>
      </c>
      <c r="AU20" s="392">
        <v>91.022802490000004</v>
      </c>
      <c r="AV20" s="392">
        <v>88.391810078000006</v>
      </c>
      <c r="AW20" s="392">
        <v>88.362073455000001</v>
      </c>
      <c r="AX20" s="392">
        <v>86.590374627000003</v>
      </c>
      <c r="AY20" s="392">
        <v>89.075611515000006</v>
      </c>
      <c r="AZ20" s="392">
        <v>87.953236224999998</v>
      </c>
      <c r="BA20" s="393">
        <v>87.999562815999994</v>
      </c>
      <c r="BB20" s="393">
        <v>88.428723050000002</v>
      </c>
      <c r="BC20" s="387">
        <v>88.263261389999997</v>
      </c>
      <c r="BE20" s="352" t="s">
        <v>72</v>
      </c>
      <c r="BF20" s="392">
        <v>1.9381285100000001</v>
      </c>
      <c r="BG20" s="392">
        <v>1.895990552</v>
      </c>
      <c r="BH20" s="392">
        <v>1.8171605099999999</v>
      </c>
      <c r="BI20" s="392">
        <v>1.798422502</v>
      </c>
      <c r="BJ20" s="392">
        <v>1.748639075</v>
      </c>
      <c r="BK20" s="392">
        <v>1.5375433970000001</v>
      </c>
      <c r="BL20" s="393">
        <v>1.8456482009999999</v>
      </c>
      <c r="BM20" s="393">
        <v>1.615604077</v>
      </c>
      <c r="BN20" s="387">
        <v>1.6726018359999999</v>
      </c>
    </row>
    <row r="21" spans="2:66" s="323" customFormat="1" ht="15.75" customHeight="1" x14ac:dyDescent="0.25">
      <c r="B21" s="356" t="s">
        <v>171</v>
      </c>
      <c r="C21" s="357">
        <v>240.909246185</v>
      </c>
      <c r="D21" s="357">
        <v>214.958292691</v>
      </c>
      <c r="E21" s="357">
        <v>203.993762406</v>
      </c>
      <c r="F21" s="357">
        <v>280.11085642099999</v>
      </c>
      <c r="G21" s="357">
        <v>489.84158096200002</v>
      </c>
      <c r="H21" s="357">
        <v>642.57837568800005</v>
      </c>
      <c r="I21" s="358">
        <v>236.64226628899999</v>
      </c>
      <c r="J21" s="358">
        <v>578.57627275499999</v>
      </c>
      <c r="K21" s="359">
        <v>424.62843283199999</v>
      </c>
      <c r="M21" s="356" t="s">
        <v>171</v>
      </c>
      <c r="N21" s="710">
        <v>32.348611298999998</v>
      </c>
      <c r="O21" s="710">
        <v>23.651887786</v>
      </c>
      <c r="P21" s="710">
        <v>23.758233033</v>
      </c>
      <c r="Q21" s="710">
        <v>30.719559127</v>
      </c>
      <c r="R21" s="710">
        <v>56.540260684000003</v>
      </c>
      <c r="S21" s="710">
        <v>70.945460765999997</v>
      </c>
      <c r="T21" s="711">
        <v>26.951022954999999</v>
      </c>
      <c r="U21" s="711">
        <v>64.909173963000001</v>
      </c>
      <c r="V21" s="712">
        <v>47.819398612000001</v>
      </c>
      <c r="X21" s="356" t="s">
        <v>171</v>
      </c>
      <c r="Y21" s="380">
        <v>50.269363652000003</v>
      </c>
      <c r="Z21" s="380">
        <v>50.458656089999998</v>
      </c>
      <c r="AA21" s="380">
        <v>48.975134570999998</v>
      </c>
      <c r="AB21" s="380">
        <v>55.262204148999999</v>
      </c>
      <c r="AC21" s="380">
        <v>87.319196668000004</v>
      </c>
      <c r="AD21" s="380">
        <v>106.77560095</v>
      </c>
      <c r="AE21" s="388">
        <v>51.874348054999999</v>
      </c>
      <c r="AF21" s="388">
        <v>98.953396613999999</v>
      </c>
      <c r="AG21" s="381">
        <v>80.599718858000003</v>
      </c>
      <c r="AI21" s="356" t="s">
        <v>171</v>
      </c>
      <c r="AJ21" s="380">
        <v>3.4711888270000002</v>
      </c>
      <c r="AK21" s="380">
        <v>3.1388127429999999</v>
      </c>
      <c r="AL21" s="380">
        <v>2.9918368809999998</v>
      </c>
      <c r="AM21" s="380">
        <v>2.9770236579999998</v>
      </c>
      <c r="AN21" s="380">
        <v>4.4332644119999998</v>
      </c>
      <c r="AO21" s="380">
        <v>4.8135858650000003</v>
      </c>
      <c r="AP21" s="388">
        <v>3.0738173660000001</v>
      </c>
      <c r="AQ21" s="388">
        <v>4.6714116209999998</v>
      </c>
      <c r="AR21" s="381">
        <v>4.1325018729999998</v>
      </c>
      <c r="AT21" s="356" t="s">
        <v>171</v>
      </c>
      <c r="AU21" s="380">
        <v>91.059517244000006</v>
      </c>
      <c r="AV21" s="380">
        <v>88.391810078000006</v>
      </c>
      <c r="AW21" s="380">
        <v>88.350894547999999</v>
      </c>
      <c r="AX21" s="380">
        <v>86.421277539000002</v>
      </c>
      <c r="AY21" s="380">
        <v>88.730808745000004</v>
      </c>
      <c r="AZ21" s="380">
        <v>87.953236224999998</v>
      </c>
      <c r="BA21" s="388">
        <v>87.958712317000007</v>
      </c>
      <c r="BB21" s="388">
        <v>88.265849544999995</v>
      </c>
      <c r="BC21" s="381">
        <v>88.146112678999998</v>
      </c>
      <c r="BE21" s="356" t="s">
        <v>171</v>
      </c>
      <c r="BF21" s="380">
        <v>1.947074223</v>
      </c>
      <c r="BG21" s="380">
        <v>1.895990552</v>
      </c>
      <c r="BH21" s="380">
        <v>1.8221347530000001</v>
      </c>
      <c r="BI21" s="380">
        <v>1.793449321</v>
      </c>
      <c r="BJ21" s="380">
        <v>1.765696218</v>
      </c>
      <c r="BK21" s="380">
        <v>1.5375433970000001</v>
      </c>
      <c r="BL21" s="388">
        <v>1.845887378</v>
      </c>
      <c r="BM21" s="388">
        <v>1.618484933</v>
      </c>
      <c r="BN21" s="381">
        <v>1.675542031</v>
      </c>
    </row>
    <row r="22" spans="2:66" s="323" customFormat="1" ht="15.75" customHeight="1" x14ac:dyDescent="0.25">
      <c r="B22" s="360" t="s">
        <v>389</v>
      </c>
      <c r="C22" s="361"/>
      <c r="D22" s="361"/>
      <c r="E22" s="361"/>
      <c r="F22" s="361"/>
      <c r="G22" s="361"/>
      <c r="H22" s="361"/>
      <c r="I22" s="362"/>
      <c r="J22" s="362"/>
      <c r="K22" s="363"/>
      <c r="M22" s="360" t="s">
        <v>389</v>
      </c>
      <c r="N22" s="713"/>
      <c r="O22" s="713"/>
      <c r="P22" s="713"/>
      <c r="Q22" s="713"/>
      <c r="R22" s="713"/>
      <c r="S22" s="713"/>
      <c r="T22" s="714"/>
      <c r="U22" s="714"/>
      <c r="V22" s="715"/>
      <c r="X22" s="360" t="s">
        <v>389</v>
      </c>
      <c r="Y22" s="382"/>
      <c r="Z22" s="382"/>
      <c r="AA22" s="382"/>
      <c r="AB22" s="382"/>
      <c r="AC22" s="382"/>
      <c r="AD22" s="382"/>
      <c r="AE22" s="389"/>
      <c r="AF22" s="389"/>
      <c r="AG22" s="383"/>
      <c r="AI22" s="360" t="s">
        <v>389</v>
      </c>
      <c r="AJ22" s="382"/>
      <c r="AK22" s="382"/>
      <c r="AL22" s="382"/>
      <c r="AM22" s="382"/>
      <c r="AN22" s="382"/>
      <c r="AO22" s="382"/>
      <c r="AP22" s="389"/>
      <c r="AQ22" s="389"/>
      <c r="AR22" s="383"/>
      <c r="AT22" s="360" t="s">
        <v>389</v>
      </c>
      <c r="AU22" s="382"/>
      <c r="AV22" s="382"/>
      <c r="AW22" s="382"/>
      <c r="AX22" s="382"/>
      <c r="AY22" s="382"/>
      <c r="AZ22" s="382"/>
      <c r="BA22" s="389"/>
      <c r="BB22" s="389"/>
      <c r="BC22" s="383"/>
      <c r="BE22" s="360" t="s">
        <v>389</v>
      </c>
      <c r="BF22" s="382"/>
      <c r="BG22" s="382"/>
      <c r="BH22" s="382"/>
      <c r="BI22" s="382"/>
      <c r="BJ22" s="382"/>
      <c r="BK22" s="382"/>
      <c r="BL22" s="389"/>
      <c r="BM22" s="389"/>
      <c r="BN22" s="383"/>
    </row>
    <row r="23" spans="2:66" s="351" customFormat="1" ht="15.75" customHeight="1" x14ac:dyDescent="0.25">
      <c r="B23" s="364" t="s">
        <v>596</v>
      </c>
      <c r="C23" s="365">
        <v>306.07812621199997</v>
      </c>
      <c r="D23" s="365">
        <v>242.57244520500001</v>
      </c>
      <c r="E23" s="365">
        <v>193.47792484799999</v>
      </c>
      <c r="F23" s="365">
        <v>248.48223272499999</v>
      </c>
      <c r="G23" s="365">
        <v>448.94927755399999</v>
      </c>
      <c r="H23" s="365">
        <v>1037.4205548489999</v>
      </c>
      <c r="I23" s="366">
        <v>240.51919412500001</v>
      </c>
      <c r="J23" s="366">
        <v>845.68245291699998</v>
      </c>
      <c r="K23" s="367">
        <v>524.33359861600002</v>
      </c>
      <c r="M23" s="364" t="s">
        <v>596</v>
      </c>
      <c r="N23" s="716">
        <v>37.028028567</v>
      </c>
      <c r="O23" s="716">
        <v>24.318923305999999</v>
      </c>
      <c r="P23" s="716">
        <v>22.136980048000002</v>
      </c>
      <c r="Q23" s="716">
        <v>28.773806438000001</v>
      </c>
      <c r="R23" s="716">
        <v>57.645166254999999</v>
      </c>
      <c r="S23" s="716">
        <v>133.90847466299999</v>
      </c>
      <c r="T23" s="717">
        <v>27.109666797999999</v>
      </c>
      <c r="U23" s="717">
        <v>109.060053737</v>
      </c>
      <c r="V23" s="718">
        <v>65.543428148999993</v>
      </c>
      <c r="X23" s="364" t="s">
        <v>596</v>
      </c>
      <c r="Y23" s="384">
        <v>49.202757044000002</v>
      </c>
      <c r="Z23" s="384">
        <v>56.790460904</v>
      </c>
      <c r="AA23" s="384">
        <v>54.426229970000001</v>
      </c>
      <c r="AB23" s="384">
        <v>46.484823830000003</v>
      </c>
      <c r="AC23" s="384">
        <v>85.492972221000002</v>
      </c>
      <c r="AD23" s="384">
        <v>82.430491516999993</v>
      </c>
      <c r="AE23" s="390">
        <v>50.385981577000003</v>
      </c>
      <c r="AF23" s="390">
        <v>82.944420647000001</v>
      </c>
      <c r="AG23" s="385">
        <v>71.664541780999997</v>
      </c>
      <c r="AI23" s="364" t="s">
        <v>596</v>
      </c>
      <c r="AJ23" s="384">
        <v>2.809834774</v>
      </c>
      <c r="AK23" s="384">
        <v>3.072613225</v>
      </c>
      <c r="AL23" s="384">
        <v>3.0124719259999999</v>
      </c>
      <c r="AM23" s="384">
        <v>1.918355633</v>
      </c>
      <c r="AN23" s="384">
        <v>4.2241170539999997</v>
      </c>
      <c r="AO23" s="384">
        <v>3.8500850789999999</v>
      </c>
      <c r="AP23" s="390">
        <v>2.4010194669999998</v>
      </c>
      <c r="AQ23" s="390">
        <v>3.909970258</v>
      </c>
      <c r="AR23" s="385">
        <v>3.3908849820000002</v>
      </c>
      <c r="AT23" s="364" t="s">
        <v>596</v>
      </c>
      <c r="AU23" s="384">
        <v>87.306013937000003</v>
      </c>
      <c r="AV23" s="384">
        <v>85.968950069000002</v>
      </c>
      <c r="AW23" s="384">
        <v>87.110142124999996</v>
      </c>
      <c r="AX23" s="384">
        <v>80.333198835000005</v>
      </c>
      <c r="AY23" s="384">
        <v>89.131382400000007</v>
      </c>
      <c r="AZ23" s="384">
        <v>88.063122067999998</v>
      </c>
      <c r="BA23" s="390">
        <v>83.702083420999998</v>
      </c>
      <c r="BB23" s="390">
        <v>88.242391803000004</v>
      </c>
      <c r="BC23" s="385">
        <v>86.669400897000003</v>
      </c>
      <c r="BE23" s="364" t="s">
        <v>596</v>
      </c>
      <c r="BF23" s="384">
        <v>2.165545651</v>
      </c>
      <c r="BG23" s="384">
        <v>1.815010668</v>
      </c>
      <c r="BH23" s="384">
        <v>1.63089084</v>
      </c>
      <c r="BI23" s="384">
        <v>1.7038355789999999</v>
      </c>
      <c r="BJ23" s="384">
        <v>1.8051127789999999</v>
      </c>
      <c r="BK23" s="384">
        <v>1.400319147</v>
      </c>
      <c r="BL23" s="390">
        <v>1.781398085</v>
      </c>
      <c r="BM23" s="390">
        <v>1.4703366760000001</v>
      </c>
      <c r="BN23" s="385">
        <v>1.5461058219999999</v>
      </c>
    </row>
    <row r="24" spans="2:66" s="323" customFormat="1" ht="15.75" customHeight="1" x14ac:dyDescent="0.25">
      <c r="B24" s="368" t="s">
        <v>597</v>
      </c>
      <c r="C24" s="369">
        <v>170.79388979199999</v>
      </c>
      <c r="D24" s="369">
        <v>203.93959036300001</v>
      </c>
      <c r="E24" s="369">
        <v>303.88992039999999</v>
      </c>
      <c r="F24" s="369">
        <v>316.36833985499999</v>
      </c>
      <c r="G24" s="369">
        <v>358.80377650399998</v>
      </c>
      <c r="H24" s="369" t="s">
        <v>84</v>
      </c>
      <c r="I24" s="370">
        <v>232.91578235</v>
      </c>
      <c r="J24" s="370">
        <v>358.80377650399998</v>
      </c>
      <c r="K24" s="355">
        <v>269.03137668800002</v>
      </c>
      <c r="M24" s="368" t="s">
        <v>597</v>
      </c>
      <c r="N24" s="719">
        <v>21.112784455</v>
      </c>
      <c r="O24" s="719">
        <v>21.640551763000001</v>
      </c>
      <c r="P24" s="719">
        <v>32.414840847999997</v>
      </c>
      <c r="Q24" s="719">
        <v>28.655197431000001</v>
      </c>
      <c r="R24" s="719">
        <v>45.820175468999999</v>
      </c>
      <c r="S24" s="719" t="s">
        <v>84</v>
      </c>
      <c r="T24" s="720">
        <v>24.277739994000001</v>
      </c>
      <c r="U24" s="720">
        <v>45.820175468999999</v>
      </c>
      <c r="V24" s="709">
        <v>30.457978751999999</v>
      </c>
      <c r="X24" s="368" t="s">
        <v>597</v>
      </c>
      <c r="Y24" s="386">
        <v>46.573008141000003</v>
      </c>
      <c r="Z24" s="386">
        <v>55.685823597000002</v>
      </c>
      <c r="AA24" s="386">
        <v>62.040107949000003</v>
      </c>
      <c r="AB24" s="386">
        <v>54.617581614999999</v>
      </c>
      <c r="AC24" s="386">
        <v>54.785700073999998</v>
      </c>
      <c r="AD24" s="386" t="s">
        <v>84</v>
      </c>
      <c r="AE24" s="391">
        <v>54.287468353999998</v>
      </c>
      <c r="AF24" s="391">
        <v>54.785700073999998</v>
      </c>
      <c r="AG24" s="387">
        <v>54.477026334999998</v>
      </c>
      <c r="AI24" s="368" t="s">
        <v>597</v>
      </c>
      <c r="AJ24" s="386">
        <v>3.500323437</v>
      </c>
      <c r="AK24" s="386">
        <v>3.3940095270000001</v>
      </c>
      <c r="AL24" s="386">
        <v>4.1176050310000001</v>
      </c>
      <c r="AM24" s="386">
        <v>3.0378829719999998</v>
      </c>
      <c r="AN24" s="386">
        <v>2.5638177020000001</v>
      </c>
      <c r="AO24" s="386" t="s">
        <v>84</v>
      </c>
      <c r="AP24" s="391">
        <v>3.366025375</v>
      </c>
      <c r="AQ24" s="391">
        <v>2.5638177020000001</v>
      </c>
      <c r="AR24" s="387">
        <v>3.0061331930000001</v>
      </c>
      <c r="AT24" s="368" t="s">
        <v>597</v>
      </c>
      <c r="AU24" s="386">
        <v>91.387396194999994</v>
      </c>
      <c r="AV24" s="386">
        <v>88.450890978000004</v>
      </c>
      <c r="AW24" s="386">
        <v>90.380761586999995</v>
      </c>
      <c r="AX24" s="386">
        <v>86.023401432</v>
      </c>
      <c r="AY24" s="386">
        <v>84.365193672999993</v>
      </c>
      <c r="AZ24" s="386" t="s">
        <v>84</v>
      </c>
      <c r="BA24" s="391">
        <v>88.496382917999995</v>
      </c>
      <c r="BB24" s="391">
        <v>84.365193672999993</v>
      </c>
      <c r="BC24" s="387">
        <v>86.924624511999994</v>
      </c>
      <c r="BE24" s="368" t="s">
        <v>597</v>
      </c>
      <c r="BF24" s="386">
        <v>1.8791650989999999</v>
      </c>
      <c r="BG24" s="386">
        <v>1.8595201530000001</v>
      </c>
      <c r="BH24" s="386">
        <v>1.8570701359999999</v>
      </c>
      <c r="BI24" s="386">
        <v>1.714888121</v>
      </c>
      <c r="BJ24" s="386">
        <v>1.7568193540000001</v>
      </c>
      <c r="BK24" s="386" t="s">
        <v>84</v>
      </c>
      <c r="BL24" s="391">
        <v>1.816544632</v>
      </c>
      <c r="BM24" s="391">
        <v>1.7568193540000001</v>
      </c>
      <c r="BN24" s="387">
        <v>1.7936927110000001</v>
      </c>
    </row>
    <row r="25" spans="2:66" s="351" customFormat="1" ht="15.75" customHeight="1" x14ac:dyDescent="0.25">
      <c r="B25" s="364" t="s">
        <v>41</v>
      </c>
      <c r="C25" s="365">
        <v>135.637945914</v>
      </c>
      <c r="D25" s="365">
        <v>225.637666739</v>
      </c>
      <c r="E25" s="365">
        <v>117.572416131</v>
      </c>
      <c r="F25" s="365">
        <v>222.41255300500001</v>
      </c>
      <c r="G25" s="365">
        <v>373.18066653599999</v>
      </c>
      <c r="H25" s="365">
        <v>791.69910657399998</v>
      </c>
      <c r="I25" s="366">
        <v>192.956879593</v>
      </c>
      <c r="J25" s="366">
        <v>500.53038091799999</v>
      </c>
      <c r="K25" s="367">
        <v>329.40782094500003</v>
      </c>
      <c r="M25" s="364" t="s">
        <v>41</v>
      </c>
      <c r="N25" s="716">
        <v>11.633394414</v>
      </c>
      <c r="O25" s="716">
        <v>20.888244403000002</v>
      </c>
      <c r="P25" s="716">
        <v>17.835316448</v>
      </c>
      <c r="Q25" s="716">
        <v>18.492874392000001</v>
      </c>
      <c r="R25" s="716">
        <v>46.153915820000002</v>
      </c>
      <c r="S25" s="716">
        <v>77.489862294999995</v>
      </c>
      <c r="T25" s="717">
        <v>18.944125223</v>
      </c>
      <c r="U25" s="717">
        <v>55.689036502</v>
      </c>
      <c r="V25" s="718">
        <v>35.245522164999997</v>
      </c>
      <c r="X25" s="364" t="s">
        <v>41</v>
      </c>
      <c r="Y25" s="384">
        <v>21.433086347</v>
      </c>
      <c r="Z25" s="384">
        <v>57.254863452999999</v>
      </c>
      <c r="AA25" s="384">
        <v>34.196248101000002</v>
      </c>
      <c r="AB25" s="384">
        <v>49.798749471000001</v>
      </c>
      <c r="AC25" s="384">
        <v>58.845875651999997</v>
      </c>
      <c r="AD25" s="384">
        <v>121.399389179</v>
      </c>
      <c r="AE25" s="390">
        <v>47.797967004</v>
      </c>
      <c r="AF25" s="390">
        <v>78.252293072000001</v>
      </c>
      <c r="AG25" s="385">
        <v>64.797358676000002</v>
      </c>
      <c r="AI25" s="364" t="s">
        <v>41</v>
      </c>
      <c r="AJ25" s="384">
        <v>1.616307886</v>
      </c>
      <c r="AK25" s="384">
        <v>2.8582828729999998</v>
      </c>
      <c r="AL25" s="384">
        <v>1.6626341060000001</v>
      </c>
      <c r="AM25" s="384">
        <v>2.6521010450000002</v>
      </c>
      <c r="AN25" s="384">
        <v>3.2532671369999999</v>
      </c>
      <c r="AO25" s="384">
        <v>4.3559272910000004</v>
      </c>
      <c r="AP25" s="390">
        <v>2.4511805870000001</v>
      </c>
      <c r="AQ25" s="390">
        <v>3.7046219100000002</v>
      </c>
      <c r="AR25" s="385">
        <v>3.1754271169999999</v>
      </c>
      <c r="AT25" s="364" t="s">
        <v>41</v>
      </c>
      <c r="AU25" s="384">
        <v>88.086833123000005</v>
      </c>
      <c r="AV25" s="384">
        <v>84.382838913000001</v>
      </c>
      <c r="AW25" s="384">
        <v>83.869542967000001</v>
      </c>
      <c r="AX25" s="384">
        <v>84.572220465000001</v>
      </c>
      <c r="AY25" s="384">
        <v>87.684622951999998</v>
      </c>
      <c r="AZ25" s="384">
        <v>82.875167206</v>
      </c>
      <c r="BA25" s="390">
        <v>84.388080127999999</v>
      </c>
      <c r="BB25" s="390">
        <v>86.192551594999998</v>
      </c>
      <c r="BC25" s="385">
        <v>85.395323472000001</v>
      </c>
      <c r="BE25" s="364" t="s">
        <v>41</v>
      </c>
      <c r="BF25" s="384">
        <v>1.290131878</v>
      </c>
      <c r="BG25" s="384">
        <v>1.416568024</v>
      </c>
      <c r="BH25" s="384">
        <v>1.856759949</v>
      </c>
      <c r="BI25" s="384">
        <v>1.5817874730000001</v>
      </c>
      <c r="BJ25" s="384">
        <v>1.3985885389999999</v>
      </c>
      <c r="BK25" s="384">
        <v>0.73211130599999996</v>
      </c>
      <c r="BL25" s="390">
        <v>1.5725724780000001</v>
      </c>
      <c r="BM25" s="390">
        <v>1.0778150950000001</v>
      </c>
      <c r="BN25" s="385">
        <v>1.2390566569999999</v>
      </c>
    </row>
    <row r="26" spans="2:66" s="323" customFormat="1" ht="15.75" customHeight="1" x14ac:dyDescent="0.25">
      <c r="B26" s="368" t="s">
        <v>598</v>
      </c>
      <c r="C26" s="369">
        <v>176.196809747</v>
      </c>
      <c r="D26" s="369">
        <v>234.50462969500001</v>
      </c>
      <c r="E26" s="369">
        <v>158.22507155599999</v>
      </c>
      <c r="F26" s="369">
        <v>246.62295133800001</v>
      </c>
      <c r="G26" s="369">
        <v>702.712343283</v>
      </c>
      <c r="H26" s="369">
        <v>371.093441703</v>
      </c>
      <c r="I26" s="370">
        <v>211.40449698399999</v>
      </c>
      <c r="J26" s="370">
        <v>608.92718862100003</v>
      </c>
      <c r="K26" s="355">
        <v>372.25106502900002</v>
      </c>
      <c r="M26" s="368" t="s">
        <v>598</v>
      </c>
      <c r="N26" s="719">
        <v>21.677293161000001</v>
      </c>
      <c r="O26" s="719">
        <v>34.011881424999999</v>
      </c>
      <c r="P26" s="719">
        <v>16.454408071</v>
      </c>
      <c r="Q26" s="719">
        <v>37.093243426999997</v>
      </c>
      <c r="R26" s="719">
        <v>62.754658706000001</v>
      </c>
      <c r="S26" s="719">
        <v>51.386315601</v>
      </c>
      <c r="T26" s="720">
        <v>28.941717284999999</v>
      </c>
      <c r="U26" s="720">
        <v>59.539577143000002</v>
      </c>
      <c r="V26" s="709">
        <v>41.322295429</v>
      </c>
      <c r="X26" s="368" t="s">
        <v>598</v>
      </c>
      <c r="Y26" s="386">
        <v>55.839700376000003</v>
      </c>
      <c r="Z26" s="386">
        <v>51.056358385999999</v>
      </c>
      <c r="AA26" s="386">
        <v>43.955866892000003</v>
      </c>
      <c r="AB26" s="386">
        <v>48.017051113000001</v>
      </c>
      <c r="AC26" s="386">
        <v>133.61484381400001</v>
      </c>
      <c r="AD26" s="386">
        <v>61.525425237999997</v>
      </c>
      <c r="AE26" s="391">
        <v>49.566726875999997</v>
      </c>
      <c r="AF26" s="391">
        <v>111.165671633</v>
      </c>
      <c r="AG26" s="387">
        <v>78.274778111000003</v>
      </c>
      <c r="AI26" s="368" t="s">
        <v>598</v>
      </c>
      <c r="AJ26" s="386">
        <v>4.1568736729999998</v>
      </c>
      <c r="AK26" s="386">
        <v>4.0375261089999999</v>
      </c>
      <c r="AL26" s="386">
        <v>2.8242181390000001</v>
      </c>
      <c r="AM26" s="386">
        <v>2.6937796459999999</v>
      </c>
      <c r="AN26" s="386">
        <v>6.384531977</v>
      </c>
      <c r="AO26" s="386">
        <v>3.1479308769999998</v>
      </c>
      <c r="AP26" s="391">
        <v>3.3817885790000002</v>
      </c>
      <c r="AQ26" s="391">
        <v>5.4234651639999996</v>
      </c>
      <c r="AR26" s="387">
        <v>4.5040450219999997</v>
      </c>
      <c r="AT26" s="368" t="s">
        <v>598</v>
      </c>
      <c r="AU26" s="386">
        <v>92.338057653999996</v>
      </c>
      <c r="AV26" s="386">
        <v>93.735695160000006</v>
      </c>
      <c r="AW26" s="386">
        <v>88.231020725999997</v>
      </c>
      <c r="AX26" s="386">
        <v>88.483892678999993</v>
      </c>
      <c r="AY26" s="386">
        <v>89.153463578</v>
      </c>
      <c r="AZ26" s="386">
        <v>87.903626527</v>
      </c>
      <c r="BA26" s="391">
        <v>91.169597307999993</v>
      </c>
      <c r="BB26" s="391">
        <v>88.764255180000006</v>
      </c>
      <c r="BC26" s="387">
        <v>90.048592958</v>
      </c>
      <c r="BE26" s="368" t="s">
        <v>598</v>
      </c>
      <c r="BF26" s="386">
        <v>1.848046088</v>
      </c>
      <c r="BG26" s="386">
        <v>1.953743287</v>
      </c>
      <c r="BH26" s="386">
        <v>1.729677176</v>
      </c>
      <c r="BI26" s="386">
        <v>1.901276236</v>
      </c>
      <c r="BJ26" s="386">
        <v>1.33063289</v>
      </c>
      <c r="BK26" s="386">
        <v>1.7411448270000001</v>
      </c>
      <c r="BL26" s="391">
        <v>1.890006488</v>
      </c>
      <c r="BM26" s="391">
        <v>1.401384859</v>
      </c>
      <c r="BN26" s="387">
        <v>1.566597579</v>
      </c>
    </row>
    <row r="27" spans="2:66" s="351" customFormat="1" ht="15.75" customHeight="1" x14ac:dyDescent="0.25">
      <c r="B27" s="364" t="s">
        <v>44</v>
      </c>
      <c r="C27" s="365">
        <v>92.109554830999997</v>
      </c>
      <c r="D27" s="365">
        <v>112.290169507</v>
      </c>
      <c r="E27" s="365" t="s">
        <v>84</v>
      </c>
      <c r="F27" s="365">
        <v>186.03237172300001</v>
      </c>
      <c r="G27" s="365" t="s">
        <v>84</v>
      </c>
      <c r="H27" s="365" t="s">
        <v>84</v>
      </c>
      <c r="I27" s="366">
        <v>136.30513600899999</v>
      </c>
      <c r="J27" s="366" t="s">
        <v>84</v>
      </c>
      <c r="K27" s="367">
        <v>136.30513600899999</v>
      </c>
      <c r="M27" s="364" t="s">
        <v>44</v>
      </c>
      <c r="N27" s="716">
        <v>22.924306554000001</v>
      </c>
      <c r="O27" s="716">
        <v>14.62769241</v>
      </c>
      <c r="P27" s="716" t="s">
        <v>84</v>
      </c>
      <c r="Q27" s="716">
        <v>11.535737032</v>
      </c>
      <c r="R27" s="716" t="s">
        <v>84</v>
      </c>
      <c r="S27" s="716" t="s">
        <v>84</v>
      </c>
      <c r="T27" s="717">
        <v>16.80058949</v>
      </c>
      <c r="U27" s="717" t="s">
        <v>84</v>
      </c>
      <c r="V27" s="718">
        <v>16.80058949</v>
      </c>
      <c r="X27" s="364" t="s">
        <v>44</v>
      </c>
      <c r="Y27" s="384">
        <v>19.043832239</v>
      </c>
      <c r="Z27" s="384">
        <v>16.235145494000001</v>
      </c>
      <c r="AA27" s="384" t="s">
        <v>84</v>
      </c>
      <c r="AB27" s="384">
        <v>37.577280102000003</v>
      </c>
      <c r="AC27" s="384" t="s">
        <v>84</v>
      </c>
      <c r="AD27" s="384" t="s">
        <v>84</v>
      </c>
      <c r="AE27" s="390">
        <v>26.420599253999999</v>
      </c>
      <c r="AF27" s="390" t="s">
        <v>84</v>
      </c>
      <c r="AG27" s="385">
        <v>26.420599253999999</v>
      </c>
      <c r="AI27" s="364" t="s">
        <v>44</v>
      </c>
      <c r="AJ27" s="384">
        <v>1.900828309</v>
      </c>
      <c r="AK27" s="384">
        <v>1.2377350920000001</v>
      </c>
      <c r="AL27" s="384" t="s">
        <v>84</v>
      </c>
      <c r="AM27" s="384">
        <v>3.1134172819999999</v>
      </c>
      <c r="AN27" s="384" t="s">
        <v>84</v>
      </c>
      <c r="AO27" s="384" t="s">
        <v>84</v>
      </c>
      <c r="AP27" s="390">
        <v>2.3110131909999998</v>
      </c>
      <c r="AQ27" s="390" t="s">
        <v>84</v>
      </c>
      <c r="AR27" s="385">
        <v>2.3110131909999998</v>
      </c>
      <c r="AT27" s="364" t="s">
        <v>44</v>
      </c>
      <c r="AU27" s="384">
        <v>94.156348300999994</v>
      </c>
      <c r="AV27" s="384">
        <v>88.609337298</v>
      </c>
      <c r="AW27" s="384" t="s">
        <v>84</v>
      </c>
      <c r="AX27" s="384">
        <v>89.549647359999994</v>
      </c>
      <c r="AY27" s="384" t="s">
        <v>84</v>
      </c>
      <c r="AZ27" s="384" t="s">
        <v>84</v>
      </c>
      <c r="BA27" s="390">
        <v>91.228108433000003</v>
      </c>
      <c r="BB27" s="390" t="s">
        <v>84</v>
      </c>
      <c r="BC27" s="385">
        <v>91.228108433000003</v>
      </c>
      <c r="BE27" s="364" t="s">
        <v>44</v>
      </c>
      <c r="BF27" s="384">
        <v>2.964715242</v>
      </c>
      <c r="BG27" s="384">
        <v>2.3944790189999998</v>
      </c>
      <c r="BH27" s="384" t="s">
        <v>84</v>
      </c>
      <c r="BI27" s="384">
        <v>1.284138531</v>
      </c>
      <c r="BJ27" s="384" t="s">
        <v>84</v>
      </c>
      <c r="BK27" s="384" t="s">
        <v>84</v>
      </c>
      <c r="BL27" s="390">
        <v>1.888429932</v>
      </c>
      <c r="BM27" s="390" t="s">
        <v>84</v>
      </c>
      <c r="BN27" s="385">
        <v>1.888429932</v>
      </c>
    </row>
    <row r="28" spans="2:66" s="323" customFormat="1" ht="15.75" customHeight="1" x14ac:dyDescent="0.25">
      <c r="B28" s="368" t="s">
        <v>102</v>
      </c>
      <c r="C28" s="369">
        <v>236.15356305099999</v>
      </c>
      <c r="D28" s="369">
        <v>237.72562051200001</v>
      </c>
      <c r="E28" s="369">
        <v>231.20122696799999</v>
      </c>
      <c r="F28" s="369">
        <v>271.14426068900002</v>
      </c>
      <c r="G28" s="369">
        <v>613.60451246299999</v>
      </c>
      <c r="H28" s="369">
        <v>883.912732807</v>
      </c>
      <c r="I28" s="370">
        <v>245.09860316800001</v>
      </c>
      <c r="J28" s="370">
        <v>717.45745984200005</v>
      </c>
      <c r="K28" s="355">
        <v>421.30587253200002</v>
      </c>
      <c r="M28" s="368" t="s">
        <v>102</v>
      </c>
      <c r="N28" s="719">
        <v>36.427435469999999</v>
      </c>
      <c r="O28" s="719">
        <v>24.159175479999998</v>
      </c>
      <c r="P28" s="719">
        <v>26.711316175</v>
      </c>
      <c r="Q28" s="719">
        <v>27.226845736000001</v>
      </c>
      <c r="R28" s="719">
        <v>65.980495876000006</v>
      </c>
      <c r="S28" s="719">
        <v>103.46967894300001</v>
      </c>
      <c r="T28" s="720">
        <v>27.042751617</v>
      </c>
      <c r="U28" s="720">
        <v>80.383913394999993</v>
      </c>
      <c r="V28" s="709">
        <v>46.940971642999997</v>
      </c>
      <c r="X28" s="368" t="s">
        <v>102</v>
      </c>
      <c r="Y28" s="386">
        <v>56.203933354</v>
      </c>
      <c r="Z28" s="386">
        <v>60.665254099000002</v>
      </c>
      <c r="AA28" s="386">
        <v>52.853862284000002</v>
      </c>
      <c r="AB28" s="386">
        <v>60.153423875999998</v>
      </c>
      <c r="AC28" s="386">
        <v>105.781442717</v>
      </c>
      <c r="AD28" s="386">
        <v>81.260890298000007</v>
      </c>
      <c r="AE28" s="391">
        <v>58.021475692000003</v>
      </c>
      <c r="AF28" s="391">
        <v>92.560906218</v>
      </c>
      <c r="AG28" s="387">
        <v>76.048749399000002</v>
      </c>
      <c r="AI28" s="368" t="s">
        <v>102</v>
      </c>
      <c r="AJ28" s="386">
        <v>3.8991612889999998</v>
      </c>
      <c r="AK28" s="386">
        <v>3.5288015709999998</v>
      </c>
      <c r="AL28" s="386">
        <v>3.1924575559999999</v>
      </c>
      <c r="AM28" s="386">
        <v>4.5142201100000001</v>
      </c>
      <c r="AN28" s="386">
        <v>5.8387241220000003</v>
      </c>
      <c r="AO28" s="386">
        <v>4.436573053</v>
      </c>
      <c r="AP28" s="391">
        <v>3.723850133</v>
      </c>
      <c r="AQ28" s="391">
        <v>5.0789356669999997</v>
      </c>
      <c r="AR28" s="387">
        <v>4.4838119839999999</v>
      </c>
      <c r="AT28" s="368" t="s">
        <v>102</v>
      </c>
      <c r="AU28" s="386">
        <v>92.942140574000007</v>
      </c>
      <c r="AV28" s="386">
        <v>87.752481279999998</v>
      </c>
      <c r="AW28" s="386">
        <v>88.707018805000004</v>
      </c>
      <c r="AX28" s="386">
        <v>91.829424643999999</v>
      </c>
      <c r="AY28" s="386">
        <v>91.358678334999993</v>
      </c>
      <c r="AZ28" s="386">
        <v>90.012096787999994</v>
      </c>
      <c r="BA28" s="391">
        <v>89.782817117999997</v>
      </c>
      <c r="BB28" s="391">
        <v>90.632653481000006</v>
      </c>
      <c r="BC28" s="387">
        <v>90.226374886000002</v>
      </c>
      <c r="BE28" s="368" t="s">
        <v>102</v>
      </c>
      <c r="BF28" s="386">
        <v>2.1288977710000001</v>
      </c>
      <c r="BG28" s="386">
        <v>1.8345787689999999</v>
      </c>
      <c r="BH28" s="386">
        <v>1.5937162629999999</v>
      </c>
      <c r="BI28" s="386">
        <v>1.4721337940000001</v>
      </c>
      <c r="BJ28" s="386">
        <v>1.790225798</v>
      </c>
      <c r="BK28" s="386">
        <v>1.457107296</v>
      </c>
      <c r="BL28" s="391">
        <v>1.701898862</v>
      </c>
      <c r="BM28" s="391">
        <v>1.632547631</v>
      </c>
      <c r="BN28" s="387">
        <v>1.657842912</v>
      </c>
    </row>
    <row r="29" spans="2:66" s="351" customFormat="1" ht="15.75" customHeight="1" x14ac:dyDescent="0.25">
      <c r="B29" s="364" t="s">
        <v>599</v>
      </c>
      <c r="C29" s="365">
        <v>60.647853511000001</v>
      </c>
      <c r="D29" s="365">
        <v>148.352774431</v>
      </c>
      <c r="E29" s="365">
        <v>246.68525010499999</v>
      </c>
      <c r="F29" s="365">
        <v>251.01689860900001</v>
      </c>
      <c r="G29" s="365">
        <v>544.77939779899998</v>
      </c>
      <c r="H29" s="365">
        <v>688.59997720900003</v>
      </c>
      <c r="I29" s="366">
        <v>213.86117883899999</v>
      </c>
      <c r="J29" s="366">
        <v>593.62829225300004</v>
      </c>
      <c r="K29" s="367">
        <v>432.76102829400003</v>
      </c>
      <c r="M29" s="364" t="s">
        <v>599</v>
      </c>
      <c r="N29" s="716">
        <v>29.020029963999999</v>
      </c>
      <c r="O29" s="716">
        <v>18.315649458999999</v>
      </c>
      <c r="P29" s="716">
        <v>25.070787414000002</v>
      </c>
      <c r="Q29" s="716">
        <v>32.666250396000002</v>
      </c>
      <c r="R29" s="716">
        <v>66.570473258000007</v>
      </c>
      <c r="S29" s="716">
        <v>77.928195101</v>
      </c>
      <c r="T29" s="717">
        <v>25.813052905999999</v>
      </c>
      <c r="U29" s="717">
        <v>70.428142012999999</v>
      </c>
      <c r="V29" s="718">
        <v>51.529435247000002</v>
      </c>
      <c r="X29" s="364" t="s">
        <v>599</v>
      </c>
      <c r="Y29" s="384">
        <v>22.899746995000001</v>
      </c>
      <c r="Z29" s="384">
        <v>40.155907933999998</v>
      </c>
      <c r="AA29" s="384">
        <v>54.985063029000003</v>
      </c>
      <c r="AB29" s="384">
        <v>59.316606626999999</v>
      </c>
      <c r="AC29" s="384">
        <v>86.915813348</v>
      </c>
      <c r="AD29" s="384">
        <v>97.191694342000005</v>
      </c>
      <c r="AE29" s="390">
        <v>52.068478624000001</v>
      </c>
      <c r="AF29" s="390">
        <v>90.693738370000005</v>
      </c>
      <c r="AG29" s="385">
        <v>78.503318247999999</v>
      </c>
      <c r="AI29" s="364" t="s">
        <v>599</v>
      </c>
      <c r="AJ29" s="384">
        <v>2.9250940889999999</v>
      </c>
      <c r="AK29" s="384">
        <v>2.4915719549999999</v>
      </c>
      <c r="AL29" s="384">
        <v>3.7729840129999999</v>
      </c>
      <c r="AM29" s="384">
        <v>3.1397540579999998</v>
      </c>
      <c r="AN29" s="384">
        <v>4.3139028259999996</v>
      </c>
      <c r="AO29" s="384">
        <v>3.7864596399999999</v>
      </c>
      <c r="AP29" s="390">
        <v>3.1240280930000002</v>
      </c>
      <c r="AQ29" s="390">
        <v>4.0894655320000002</v>
      </c>
      <c r="AR29" s="385">
        <v>3.8409884480000001</v>
      </c>
      <c r="AT29" s="364" t="s">
        <v>599</v>
      </c>
      <c r="AU29" s="384">
        <v>102.323746449</v>
      </c>
      <c r="AV29" s="384">
        <v>87.965121632999995</v>
      </c>
      <c r="AW29" s="384">
        <v>89.794805800999995</v>
      </c>
      <c r="AX29" s="384">
        <v>87.513182470999993</v>
      </c>
      <c r="AY29" s="384">
        <v>89.01639188</v>
      </c>
      <c r="AZ29" s="384">
        <v>83.877395007999993</v>
      </c>
      <c r="BA29" s="390">
        <v>88.465134523000003</v>
      </c>
      <c r="BB29" s="390">
        <v>87.127040992999994</v>
      </c>
      <c r="BC29" s="385">
        <v>87.549353292999996</v>
      </c>
      <c r="BE29" s="364" t="s">
        <v>599</v>
      </c>
      <c r="BF29" s="384">
        <v>3.5156418509999998</v>
      </c>
      <c r="BG29" s="384">
        <v>2.0973548150000001</v>
      </c>
      <c r="BH29" s="384">
        <v>2.1426348489999998</v>
      </c>
      <c r="BI29" s="384">
        <v>2.1546925049999999</v>
      </c>
      <c r="BJ29" s="384">
        <v>1.663014896</v>
      </c>
      <c r="BK29" s="384">
        <v>1.4954685700000001</v>
      </c>
      <c r="BL29" s="390">
        <v>2.1427775410000001</v>
      </c>
      <c r="BM29" s="390">
        <v>1.5970031790000001</v>
      </c>
      <c r="BN29" s="385">
        <v>1.7112508259999999</v>
      </c>
    </row>
    <row r="30" spans="2:66" s="323" customFormat="1" ht="15.75" customHeight="1" x14ac:dyDescent="0.25">
      <c r="B30" s="368" t="s">
        <v>103</v>
      </c>
      <c r="C30" s="369">
        <v>308.08147048000001</v>
      </c>
      <c r="D30" s="369">
        <v>193.27519906000001</v>
      </c>
      <c r="E30" s="369">
        <v>207.12229319799999</v>
      </c>
      <c r="F30" s="369">
        <v>219.340851359</v>
      </c>
      <c r="G30" s="369">
        <v>523.26068997599998</v>
      </c>
      <c r="H30" s="369">
        <v>401.91925963900002</v>
      </c>
      <c r="I30" s="370">
        <v>212.281175529</v>
      </c>
      <c r="J30" s="370">
        <v>481.27850921499999</v>
      </c>
      <c r="K30" s="355">
        <v>326.49997459000002</v>
      </c>
      <c r="M30" s="368" t="s">
        <v>103</v>
      </c>
      <c r="N30" s="719">
        <v>39.125992658999998</v>
      </c>
      <c r="O30" s="719">
        <v>23.101021406000001</v>
      </c>
      <c r="P30" s="719">
        <v>20.725868770999998</v>
      </c>
      <c r="Q30" s="719">
        <v>26.481024868999999</v>
      </c>
      <c r="R30" s="719">
        <v>55.763136690000003</v>
      </c>
      <c r="S30" s="719">
        <v>40.485348672000001</v>
      </c>
      <c r="T30" s="720">
        <v>24.398330275999999</v>
      </c>
      <c r="U30" s="720">
        <v>50.477268076000001</v>
      </c>
      <c r="V30" s="709">
        <v>35.471692660000002</v>
      </c>
      <c r="X30" s="368" t="s">
        <v>103</v>
      </c>
      <c r="Y30" s="386">
        <v>52.230795223000001</v>
      </c>
      <c r="Z30" s="386">
        <v>43.966893839000001</v>
      </c>
      <c r="AA30" s="386">
        <v>48.456301232999998</v>
      </c>
      <c r="AB30" s="386">
        <v>40.503068085000002</v>
      </c>
      <c r="AC30" s="386">
        <v>78.472802004000002</v>
      </c>
      <c r="AD30" s="386">
        <v>77.574577868999995</v>
      </c>
      <c r="AE30" s="391">
        <v>44.462726373000002</v>
      </c>
      <c r="AF30" s="391">
        <v>78.211145113000001</v>
      </c>
      <c r="AG30" s="387">
        <v>60.914275539000002</v>
      </c>
      <c r="AI30" s="368" t="s">
        <v>103</v>
      </c>
      <c r="AJ30" s="386">
        <v>3.5887620760000001</v>
      </c>
      <c r="AK30" s="386">
        <v>2.6274340770000002</v>
      </c>
      <c r="AL30" s="386">
        <v>3.6000124100000002</v>
      </c>
      <c r="AM30" s="386">
        <v>3.045163649</v>
      </c>
      <c r="AN30" s="386">
        <v>4.2467062420000001</v>
      </c>
      <c r="AO30" s="386">
        <v>4.7455823649999997</v>
      </c>
      <c r="AP30" s="391">
        <v>3.0752680360000002</v>
      </c>
      <c r="AQ30" s="391">
        <v>4.379736179</v>
      </c>
      <c r="AR30" s="387">
        <v>3.7799128209999999</v>
      </c>
      <c r="AT30" s="368" t="s">
        <v>103</v>
      </c>
      <c r="AU30" s="386">
        <v>90.954716555999994</v>
      </c>
      <c r="AV30" s="386">
        <v>87.479896656999998</v>
      </c>
      <c r="AW30" s="386">
        <v>90.514855742999998</v>
      </c>
      <c r="AX30" s="386">
        <v>90.637537652999995</v>
      </c>
      <c r="AY30" s="386">
        <v>88.414422478999995</v>
      </c>
      <c r="AZ30" s="386">
        <v>90.303911577999997</v>
      </c>
      <c r="BA30" s="391">
        <v>89.682065175999995</v>
      </c>
      <c r="BB30" s="391">
        <v>88.964839488999999</v>
      </c>
      <c r="BC30" s="387">
        <v>89.332434761000002</v>
      </c>
      <c r="BE30" s="368" t="s">
        <v>103</v>
      </c>
      <c r="BF30" s="386">
        <v>2.1069187180000002</v>
      </c>
      <c r="BG30" s="386">
        <v>2.205802238</v>
      </c>
      <c r="BH30" s="386">
        <v>1.694163678</v>
      </c>
      <c r="BI30" s="386">
        <v>2.1939992990000001</v>
      </c>
      <c r="BJ30" s="386">
        <v>1.803792512</v>
      </c>
      <c r="BK30" s="386">
        <v>1.4998300920000001</v>
      </c>
      <c r="BL30" s="391">
        <v>2.0463226209999998</v>
      </c>
      <c r="BM30" s="391">
        <v>1.7159675190000001</v>
      </c>
      <c r="BN30" s="387">
        <v>1.8395543240000001</v>
      </c>
    </row>
    <row r="31" spans="2:66" s="351" customFormat="1" ht="15.75" customHeight="1" x14ac:dyDescent="0.25">
      <c r="B31" s="364" t="s">
        <v>600</v>
      </c>
      <c r="C31" s="365">
        <v>225.54668942399999</v>
      </c>
      <c r="D31" s="365">
        <v>223.23308738700001</v>
      </c>
      <c r="E31" s="365">
        <v>224.68271647099999</v>
      </c>
      <c r="F31" s="365">
        <v>406.21785143400001</v>
      </c>
      <c r="G31" s="365">
        <v>499.71239312199998</v>
      </c>
      <c r="H31" s="365">
        <v>684.94496575300002</v>
      </c>
      <c r="I31" s="366">
        <v>282.214528519</v>
      </c>
      <c r="J31" s="366">
        <v>584.94218096600002</v>
      </c>
      <c r="K31" s="367">
        <v>405.05323804199998</v>
      </c>
      <c r="M31" s="364" t="s">
        <v>600</v>
      </c>
      <c r="N31" s="716">
        <v>31.690751328000001</v>
      </c>
      <c r="O31" s="716">
        <v>24.811338502000002</v>
      </c>
      <c r="P31" s="716">
        <v>33.552986193000002</v>
      </c>
      <c r="Q31" s="716">
        <v>37.055221297000003</v>
      </c>
      <c r="R31" s="716">
        <v>50.691034039000002</v>
      </c>
      <c r="S31" s="716">
        <v>53.949550489000003</v>
      </c>
      <c r="T31" s="717">
        <v>31.569101910000001</v>
      </c>
      <c r="U31" s="717">
        <v>52.190352769999997</v>
      </c>
      <c r="V31" s="718">
        <v>39.936648859000002</v>
      </c>
      <c r="X31" s="364" t="s">
        <v>600</v>
      </c>
      <c r="Y31" s="384">
        <v>50.446943632999997</v>
      </c>
      <c r="Z31" s="384">
        <v>47.904469914000003</v>
      </c>
      <c r="AA31" s="384">
        <v>55.057398415000002</v>
      </c>
      <c r="AB31" s="384">
        <v>77.106384328999994</v>
      </c>
      <c r="AC31" s="384">
        <v>82.151027204000002</v>
      </c>
      <c r="AD31" s="384">
        <v>84.083936059999999</v>
      </c>
      <c r="AE31" s="390">
        <v>60.012720538000004</v>
      </c>
      <c r="AF31" s="390">
        <v>83.181272617999994</v>
      </c>
      <c r="AG31" s="385">
        <v>71.718119170999998</v>
      </c>
      <c r="AI31" s="364" t="s">
        <v>600</v>
      </c>
      <c r="AJ31" s="384">
        <v>3.6000686200000001</v>
      </c>
      <c r="AK31" s="384">
        <v>3.136159433</v>
      </c>
      <c r="AL31" s="384">
        <v>3.5596230580000001</v>
      </c>
      <c r="AM31" s="384">
        <v>4.7137837310000004</v>
      </c>
      <c r="AN31" s="384">
        <v>4.5000080349999996</v>
      </c>
      <c r="AO31" s="384">
        <v>3.4326146290000001</v>
      </c>
      <c r="AP31" s="390">
        <v>3.8648431919999999</v>
      </c>
      <c r="AQ31" s="390">
        <v>3.8542674269999999</v>
      </c>
      <c r="AR31" s="385">
        <v>3.85863896</v>
      </c>
      <c r="AT31" s="364" t="s">
        <v>600</v>
      </c>
      <c r="AU31" s="384">
        <v>91.645742544000001</v>
      </c>
      <c r="AV31" s="384">
        <v>89.017619886999995</v>
      </c>
      <c r="AW31" s="384">
        <v>91.586613275000005</v>
      </c>
      <c r="AX31" s="384">
        <v>89.045436929999994</v>
      </c>
      <c r="AY31" s="384">
        <v>88.914390863999998</v>
      </c>
      <c r="AZ31" s="384">
        <v>81.151890107</v>
      </c>
      <c r="BA31" s="390">
        <v>89.860644377</v>
      </c>
      <c r="BB31" s="390">
        <v>84.776957906999996</v>
      </c>
      <c r="BC31" s="385">
        <v>87.292224199000003</v>
      </c>
      <c r="BE31" s="364" t="s">
        <v>600</v>
      </c>
      <c r="BF31" s="384">
        <v>1.7647520240000001</v>
      </c>
      <c r="BG31" s="384">
        <v>1.8404156149999999</v>
      </c>
      <c r="BH31" s="384">
        <v>1.9576969340000001</v>
      </c>
      <c r="BI31" s="384">
        <v>1.546294431</v>
      </c>
      <c r="BJ31" s="384">
        <v>1.2557982240000001</v>
      </c>
      <c r="BK31" s="384">
        <v>1.1592175520000001</v>
      </c>
      <c r="BL31" s="390">
        <v>1.716974904</v>
      </c>
      <c r="BM31" s="390">
        <v>1.203761852</v>
      </c>
      <c r="BN31" s="385">
        <v>1.416241495</v>
      </c>
    </row>
    <row r="32" spans="2:66" s="323" customFormat="1" ht="15.75" customHeight="1" x14ac:dyDescent="0.25">
      <c r="B32" s="368" t="s">
        <v>104</v>
      </c>
      <c r="C32" s="369">
        <v>314.11550757600003</v>
      </c>
      <c r="D32" s="369">
        <v>227.17210188600001</v>
      </c>
      <c r="E32" s="369">
        <v>281.97869516499998</v>
      </c>
      <c r="F32" s="369">
        <v>383.087960759</v>
      </c>
      <c r="G32" s="369">
        <v>550.67601401499996</v>
      </c>
      <c r="H32" s="369">
        <v>1459.0540309850001</v>
      </c>
      <c r="I32" s="370">
        <v>294.78748864099998</v>
      </c>
      <c r="J32" s="370">
        <v>983.78420887200002</v>
      </c>
      <c r="K32" s="355">
        <v>608.081121338</v>
      </c>
      <c r="M32" s="368" t="s">
        <v>104</v>
      </c>
      <c r="N32" s="719">
        <v>40.241164894000001</v>
      </c>
      <c r="O32" s="719">
        <v>27.906908219000002</v>
      </c>
      <c r="P32" s="719">
        <v>31.525730383999999</v>
      </c>
      <c r="Q32" s="719">
        <v>50.579097118</v>
      </c>
      <c r="R32" s="719">
        <v>50.377477214000002</v>
      </c>
      <c r="S32" s="719">
        <v>143.55231553799999</v>
      </c>
      <c r="T32" s="720">
        <v>36.523371484000002</v>
      </c>
      <c r="U32" s="720">
        <v>94.802579186000003</v>
      </c>
      <c r="V32" s="709">
        <v>63.023504439</v>
      </c>
      <c r="X32" s="368" t="s">
        <v>104</v>
      </c>
      <c r="Y32" s="386">
        <v>58.772587487000003</v>
      </c>
      <c r="Z32" s="386">
        <v>43.954758945000002</v>
      </c>
      <c r="AA32" s="386">
        <v>53.545227377000003</v>
      </c>
      <c r="AB32" s="386">
        <v>62.235344419</v>
      </c>
      <c r="AC32" s="386">
        <v>110.965844832</v>
      </c>
      <c r="AD32" s="386">
        <v>151.78612626099999</v>
      </c>
      <c r="AE32" s="391">
        <v>53.974440051000002</v>
      </c>
      <c r="AF32" s="391">
        <v>137.02386704899999</v>
      </c>
      <c r="AG32" s="387">
        <v>97.404816491999995</v>
      </c>
      <c r="AI32" s="368" t="s">
        <v>104</v>
      </c>
      <c r="AJ32" s="386">
        <v>4.0546100000000003</v>
      </c>
      <c r="AK32" s="386">
        <v>2.9433860680000001</v>
      </c>
      <c r="AL32" s="386">
        <v>3.401065987</v>
      </c>
      <c r="AM32" s="386">
        <v>3.6251673470000001</v>
      </c>
      <c r="AN32" s="386">
        <v>5.0648997649999998</v>
      </c>
      <c r="AO32" s="386">
        <v>6.6650098250000003</v>
      </c>
      <c r="AP32" s="391">
        <v>3.4460731340000001</v>
      </c>
      <c r="AQ32" s="391">
        <v>6.1005679739999996</v>
      </c>
      <c r="AR32" s="387">
        <v>5.0684927320000002</v>
      </c>
      <c r="AT32" s="368" t="s">
        <v>104</v>
      </c>
      <c r="AU32" s="386">
        <v>91.606295876000004</v>
      </c>
      <c r="AV32" s="386">
        <v>89.075095129999994</v>
      </c>
      <c r="AW32" s="386">
        <v>88.913322883999996</v>
      </c>
      <c r="AX32" s="386">
        <v>89.590963815999999</v>
      </c>
      <c r="AY32" s="386">
        <v>85.942005710999993</v>
      </c>
      <c r="AZ32" s="386">
        <v>89.476881175000003</v>
      </c>
      <c r="BA32" s="391">
        <v>89.624807394000001</v>
      </c>
      <c r="BB32" s="391">
        <v>88.198527717999994</v>
      </c>
      <c r="BC32" s="387">
        <v>88.878939957</v>
      </c>
      <c r="BE32" s="368" t="s">
        <v>104</v>
      </c>
      <c r="BF32" s="386">
        <v>1.723430923</v>
      </c>
      <c r="BG32" s="386">
        <v>2.2437239189999998</v>
      </c>
      <c r="BH32" s="386">
        <v>1.9693246900000001</v>
      </c>
      <c r="BI32" s="386">
        <v>2.1911102599999999</v>
      </c>
      <c r="BJ32" s="386">
        <v>2.0482872159999999</v>
      </c>
      <c r="BK32" s="386">
        <v>1.7525442499999999</v>
      </c>
      <c r="BL32" s="391">
        <v>2.0561446939999999</v>
      </c>
      <c r="BM32" s="391">
        <v>1.839157505</v>
      </c>
      <c r="BN32" s="387">
        <v>1.8965175169999999</v>
      </c>
    </row>
    <row r="33" spans="2:66" s="351" customFormat="1" ht="15.75" customHeight="1" x14ac:dyDescent="0.25">
      <c r="B33" s="364" t="s">
        <v>53</v>
      </c>
      <c r="C33" s="365">
        <v>247.901934485</v>
      </c>
      <c r="D33" s="365">
        <v>237.65885530700001</v>
      </c>
      <c r="E33" s="365">
        <v>122.70956544400001</v>
      </c>
      <c r="F33" s="365">
        <v>191.48255483899999</v>
      </c>
      <c r="G33" s="365">
        <v>278.80509846899997</v>
      </c>
      <c r="H33" s="365">
        <v>826.02350620799996</v>
      </c>
      <c r="I33" s="366">
        <v>184.272004985</v>
      </c>
      <c r="J33" s="366">
        <v>565.93277346599996</v>
      </c>
      <c r="K33" s="367">
        <v>369.70498877900002</v>
      </c>
      <c r="M33" s="364" t="s">
        <v>53</v>
      </c>
      <c r="N33" s="716">
        <v>36.166369924000001</v>
      </c>
      <c r="O33" s="716">
        <v>24.487370798000001</v>
      </c>
      <c r="P33" s="716">
        <v>13.516352404999999</v>
      </c>
      <c r="Q33" s="716">
        <v>22.318102995</v>
      </c>
      <c r="R33" s="716">
        <v>33.702817041000003</v>
      </c>
      <c r="S33" s="716">
        <v>87.747418292999996</v>
      </c>
      <c r="T33" s="717">
        <v>20.202330766999999</v>
      </c>
      <c r="U33" s="717">
        <v>62.060234270000002</v>
      </c>
      <c r="V33" s="718">
        <v>40.539333108000001</v>
      </c>
      <c r="X33" s="364" t="s">
        <v>53</v>
      </c>
      <c r="Y33" s="384">
        <v>31.516229798000001</v>
      </c>
      <c r="Z33" s="384">
        <v>55.220389285000003</v>
      </c>
      <c r="AA33" s="384">
        <v>31.341496926000001</v>
      </c>
      <c r="AB33" s="384">
        <v>39.431179346</v>
      </c>
      <c r="AC33" s="384">
        <v>48.454043095000003</v>
      </c>
      <c r="AD33" s="384">
        <v>122.00198478599999</v>
      </c>
      <c r="AE33" s="390">
        <v>42.056716880000003</v>
      </c>
      <c r="AF33" s="390">
        <v>90.010536650000006</v>
      </c>
      <c r="AG33" s="385">
        <v>69.657008946999994</v>
      </c>
      <c r="AI33" s="364" t="s">
        <v>53</v>
      </c>
      <c r="AJ33" s="384">
        <v>1.568119168</v>
      </c>
      <c r="AK33" s="384">
        <v>3.342201212</v>
      </c>
      <c r="AL33" s="384">
        <v>1.9668107319999999</v>
      </c>
      <c r="AM33" s="384">
        <v>1.990811603</v>
      </c>
      <c r="AN33" s="384">
        <v>2.1399278750000001</v>
      </c>
      <c r="AO33" s="384">
        <v>4.2438931579999997</v>
      </c>
      <c r="AP33" s="390">
        <v>2.3990911150000001</v>
      </c>
      <c r="AQ33" s="390">
        <v>3.449707927</v>
      </c>
      <c r="AR33" s="385">
        <v>3.101631341</v>
      </c>
      <c r="AT33" s="364" t="s">
        <v>53</v>
      </c>
      <c r="AU33" s="384">
        <v>84.063666751</v>
      </c>
      <c r="AV33" s="384">
        <v>88.058504135999996</v>
      </c>
      <c r="AW33" s="384">
        <v>86.982234413</v>
      </c>
      <c r="AX33" s="384">
        <v>84.030930115999993</v>
      </c>
      <c r="AY33" s="384">
        <v>82.110777572000003</v>
      </c>
      <c r="AZ33" s="384">
        <v>82.642274504</v>
      </c>
      <c r="BA33" s="390">
        <v>86.280432309999995</v>
      </c>
      <c r="BB33" s="390">
        <v>82.411087116000004</v>
      </c>
      <c r="BC33" s="385">
        <v>84.053392670999997</v>
      </c>
      <c r="BE33" s="364" t="s">
        <v>53</v>
      </c>
      <c r="BF33" s="384">
        <v>1.383800084</v>
      </c>
      <c r="BG33" s="384">
        <v>1.949356098</v>
      </c>
      <c r="BH33" s="384">
        <v>1.614223462</v>
      </c>
      <c r="BI33" s="384">
        <v>1.909006156</v>
      </c>
      <c r="BJ33" s="384">
        <v>2.0179744500000001</v>
      </c>
      <c r="BK33" s="384">
        <v>1.2829848749999999</v>
      </c>
      <c r="BL33" s="390">
        <v>1.851033822</v>
      </c>
      <c r="BM33" s="390">
        <v>1.455085016</v>
      </c>
      <c r="BN33" s="385">
        <v>1.556552307</v>
      </c>
    </row>
    <row r="34" spans="2:66" s="323" customFormat="1" ht="15.75" customHeight="1" x14ac:dyDescent="0.25">
      <c r="B34" s="368" t="s">
        <v>75</v>
      </c>
      <c r="C34" s="369">
        <v>294.31865619799999</v>
      </c>
      <c r="D34" s="369">
        <v>165.438495131</v>
      </c>
      <c r="E34" s="369">
        <v>200.91953554200001</v>
      </c>
      <c r="F34" s="369">
        <v>265.50783505599998</v>
      </c>
      <c r="G34" s="369">
        <v>340.529111693</v>
      </c>
      <c r="H34" s="369">
        <v>1051.4473792030001</v>
      </c>
      <c r="I34" s="370">
        <v>232.416520824</v>
      </c>
      <c r="J34" s="370">
        <v>873.96221243800005</v>
      </c>
      <c r="K34" s="355">
        <v>712.44502308200003</v>
      </c>
      <c r="M34" s="368" t="s">
        <v>75</v>
      </c>
      <c r="N34" s="719">
        <v>38.738881872</v>
      </c>
      <c r="O34" s="719">
        <v>16.707634971000001</v>
      </c>
      <c r="P34" s="719">
        <v>23.373864437000002</v>
      </c>
      <c r="Q34" s="719">
        <v>25.618901012999999</v>
      </c>
      <c r="R34" s="719">
        <v>42.836624884999999</v>
      </c>
      <c r="S34" s="719">
        <v>100.539551248</v>
      </c>
      <c r="T34" s="720">
        <v>24.295745525000001</v>
      </c>
      <c r="U34" s="720">
        <v>86.133656821000002</v>
      </c>
      <c r="V34" s="709">
        <v>70.565185612999997</v>
      </c>
      <c r="X34" s="368" t="s">
        <v>75</v>
      </c>
      <c r="Y34" s="386">
        <v>45.739705098999998</v>
      </c>
      <c r="Z34" s="386">
        <v>35.335831945999999</v>
      </c>
      <c r="AA34" s="386">
        <v>40.361138566999998</v>
      </c>
      <c r="AB34" s="386">
        <v>50.39376111</v>
      </c>
      <c r="AC34" s="386">
        <v>65.552435594000002</v>
      </c>
      <c r="AD34" s="386">
        <v>174.06457457299999</v>
      </c>
      <c r="AE34" s="391">
        <v>44.856620282000002</v>
      </c>
      <c r="AF34" s="391">
        <v>149.92318468799999</v>
      </c>
      <c r="AG34" s="387">
        <v>125.73510801400001</v>
      </c>
      <c r="AI34" s="368" t="s">
        <v>75</v>
      </c>
      <c r="AJ34" s="386">
        <v>4.0177651860000001</v>
      </c>
      <c r="AK34" s="386">
        <v>2.1701246329999999</v>
      </c>
      <c r="AL34" s="386">
        <v>1.8511893159999999</v>
      </c>
      <c r="AM34" s="386">
        <v>2.805777339</v>
      </c>
      <c r="AN34" s="386">
        <v>4.1811281879999997</v>
      </c>
      <c r="AO34" s="386">
        <v>7.7025475290000003</v>
      </c>
      <c r="AP34" s="391">
        <v>2.5513710129999998</v>
      </c>
      <c r="AQ34" s="391">
        <v>7.1192843249999997</v>
      </c>
      <c r="AR34" s="387">
        <v>6.2066289540000001</v>
      </c>
      <c r="AT34" s="368" t="s">
        <v>75</v>
      </c>
      <c r="AU34" s="386">
        <v>93.521425777999994</v>
      </c>
      <c r="AV34" s="386">
        <v>86.612288317999997</v>
      </c>
      <c r="AW34" s="386">
        <v>82.222091078000005</v>
      </c>
      <c r="AX34" s="386">
        <v>85.944985059999993</v>
      </c>
      <c r="AY34" s="386">
        <v>91.042618570000002</v>
      </c>
      <c r="AZ34" s="386">
        <v>90.883180936000002</v>
      </c>
      <c r="BA34" s="391">
        <v>86.245679237999994</v>
      </c>
      <c r="BB34" s="391">
        <v>90.918652046999995</v>
      </c>
      <c r="BC34" s="387">
        <v>89.842855714999999</v>
      </c>
      <c r="BE34" s="368" t="s">
        <v>75</v>
      </c>
      <c r="BF34" s="386">
        <v>2.0960467359999999</v>
      </c>
      <c r="BG34" s="386">
        <v>1.7866684180000001</v>
      </c>
      <c r="BH34" s="386">
        <v>1.661213614</v>
      </c>
      <c r="BI34" s="386">
        <v>1.732732012</v>
      </c>
      <c r="BJ34" s="386">
        <v>2.326893836</v>
      </c>
      <c r="BK34" s="386">
        <v>1.81690427</v>
      </c>
      <c r="BL34" s="391">
        <v>1.7712195690000001</v>
      </c>
      <c r="BM34" s="391">
        <v>1.866513818</v>
      </c>
      <c r="BN34" s="387">
        <v>1.858687212</v>
      </c>
    </row>
    <row r="35" spans="2:66" s="351" customFormat="1" ht="15.75" customHeight="1" x14ac:dyDescent="0.25">
      <c r="B35" s="364" t="s">
        <v>105</v>
      </c>
      <c r="C35" s="365" t="s">
        <v>84</v>
      </c>
      <c r="D35" s="365">
        <v>183.92946200599999</v>
      </c>
      <c r="E35" s="365">
        <v>118.353426666</v>
      </c>
      <c r="F35" s="365">
        <v>334.67793510600001</v>
      </c>
      <c r="G35" s="365">
        <v>506.04033507899999</v>
      </c>
      <c r="H35" s="365">
        <v>236.70739200700001</v>
      </c>
      <c r="I35" s="366">
        <v>219.512343472</v>
      </c>
      <c r="J35" s="366">
        <v>288.97701979300001</v>
      </c>
      <c r="K35" s="367">
        <v>281.80992305000001</v>
      </c>
      <c r="M35" s="364" t="s">
        <v>105</v>
      </c>
      <c r="N35" s="716" t="s">
        <v>84</v>
      </c>
      <c r="O35" s="716">
        <v>15.675507168999999</v>
      </c>
      <c r="P35" s="716">
        <v>14.060375361</v>
      </c>
      <c r="Q35" s="716">
        <v>41.114009244999998</v>
      </c>
      <c r="R35" s="716">
        <v>70.229137133999998</v>
      </c>
      <c r="S35" s="716">
        <v>30.918668399000001</v>
      </c>
      <c r="T35" s="717">
        <v>24.483617616</v>
      </c>
      <c r="U35" s="717">
        <v>38.547677852</v>
      </c>
      <c r="V35" s="718">
        <v>37.096602490999999</v>
      </c>
      <c r="X35" s="364" t="s">
        <v>105</v>
      </c>
      <c r="Y35" s="384" t="s">
        <v>84</v>
      </c>
      <c r="Z35" s="384">
        <v>53.975622547999997</v>
      </c>
      <c r="AA35" s="384">
        <v>36.369180522000001</v>
      </c>
      <c r="AB35" s="384">
        <v>75.782923230999998</v>
      </c>
      <c r="AC35" s="384">
        <v>120.649905875</v>
      </c>
      <c r="AD35" s="384">
        <v>88.813780796000003</v>
      </c>
      <c r="AE35" s="390">
        <v>58.844727892000002</v>
      </c>
      <c r="AF35" s="390">
        <v>97.562796865999999</v>
      </c>
      <c r="AG35" s="385">
        <v>92.662825049999995</v>
      </c>
      <c r="AI35" s="364" t="s">
        <v>105</v>
      </c>
      <c r="AJ35" s="384" t="s">
        <v>84</v>
      </c>
      <c r="AK35" s="384">
        <v>5.0120590649999999</v>
      </c>
      <c r="AL35" s="384">
        <v>2.1572866140000002</v>
      </c>
      <c r="AM35" s="384">
        <v>3.2615944290000001</v>
      </c>
      <c r="AN35" s="384">
        <v>5.8736464350000004</v>
      </c>
      <c r="AO35" s="384">
        <v>4.4002126840000004</v>
      </c>
      <c r="AP35" s="390">
        <v>3.31838107</v>
      </c>
      <c r="AQ35" s="390">
        <v>4.8103004089999999</v>
      </c>
      <c r="AR35" s="385">
        <v>4.6425522360000002</v>
      </c>
      <c r="AT35" s="364" t="s">
        <v>105</v>
      </c>
      <c r="AU35" s="384" t="s">
        <v>84</v>
      </c>
      <c r="AV35" s="384">
        <v>93.073134221999993</v>
      </c>
      <c r="AW35" s="384">
        <v>86.730727471999998</v>
      </c>
      <c r="AX35" s="384">
        <v>84.564179288999995</v>
      </c>
      <c r="AY35" s="384">
        <v>93.715014003999997</v>
      </c>
      <c r="AZ35" s="384">
        <v>90.059548312999993</v>
      </c>
      <c r="BA35" s="390">
        <v>87.754100528999999</v>
      </c>
      <c r="BB35" s="390">
        <v>91.064121827999998</v>
      </c>
      <c r="BC35" s="385">
        <v>90.645221519000003</v>
      </c>
      <c r="BE35" s="364" t="s">
        <v>105</v>
      </c>
      <c r="BF35" s="384" t="s">
        <v>84</v>
      </c>
      <c r="BG35" s="384">
        <v>1.404007397</v>
      </c>
      <c r="BH35" s="384">
        <v>2.0104001739999999</v>
      </c>
      <c r="BI35" s="384">
        <v>1.993265971</v>
      </c>
      <c r="BJ35" s="384">
        <v>2.062246241</v>
      </c>
      <c r="BK35" s="384">
        <v>1.528269589</v>
      </c>
      <c r="BL35" s="390">
        <v>1.828993278</v>
      </c>
      <c r="BM35" s="390">
        <v>1.7097392490000001</v>
      </c>
      <c r="BN35" s="385">
        <v>1.7193234289999999</v>
      </c>
    </row>
    <row r="36" spans="2:66" s="325" customFormat="1" ht="15.75" customHeight="1" x14ac:dyDescent="0.25">
      <c r="B36" s="761" t="s">
        <v>660</v>
      </c>
      <c r="C36" s="762">
        <v>382.61393439900002</v>
      </c>
      <c r="D36" s="783" t="s">
        <v>84</v>
      </c>
      <c r="E36" s="763">
        <v>73.141807162000006</v>
      </c>
      <c r="F36" s="763">
        <v>50.891573637999997</v>
      </c>
      <c r="G36" s="763">
        <v>361.277455906</v>
      </c>
      <c r="H36" s="783" t="s">
        <v>84</v>
      </c>
      <c r="I36" s="764">
        <v>61.154713893999997</v>
      </c>
      <c r="J36" s="764">
        <v>361.277455906</v>
      </c>
      <c r="K36" s="765">
        <v>252.94315508899999</v>
      </c>
      <c r="M36" s="761" t="s">
        <v>660</v>
      </c>
      <c r="N36" s="784">
        <v>26.487496141000001</v>
      </c>
      <c r="O36" s="783" t="s">
        <v>84</v>
      </c>
      <c r="P36" s="783">
        <v>4.2237798560000002</v>
      </c>
      <c r="Q36" s="783">
        <v>4.4289647299999997</v>
      </c>
      <c r="R36" s="783">
        <v>33.576824764000001</v>
      </c>
      <c r="S36" s="783" t="s">
        <v>84</v>
      </c>
      <c r="T36" s="785">
        <v>4.914069359</v>
      </c>
      <c r="U36" s="785">
        <v>33.576824764000001</v>
      </c>
      <c r="V36" s="786">
        <v>23.230525961000001</v>
      </c>
      <c r="X36" s="761" t="s">
        <v>660</v>
      </c>
      <c r="Y36" s="771">
        <v>78.903972268999993</v>
      </c>
      <c r="Z36" s="783" t="s">
        <v>84</v>
      </c>
      <c r="AA36" s="772">
        <v>21.786957805</v>
      </c>
      <c r="AB36" s="772">
        <v>15.83564544</v>
      </c>
      <c r="AC36" s="772">
        <v>62.908763532000002</v>
      </c>
      <c r="AD36" s="783" t="s">
        <v>84</v>
      </c>
      <c r="AE36" s="773">
        <v>18.711583736000001</v>
      </c>
      <c r="AF36" s="773">
        <v>62.908763532000002</v>
      </c>
      <c r="AG36" s="774">
        <v>52.157184807</v>
      </c>
      <c r="AI36" s="761" t="s">
        <v>660</v>
      </c>
      <c r="AJ36" s="771">
        <v>3.9245186539999999</v>
      </c>
      <c r="AK36" s="783" t="s">
        <v>84</v>
      </c>
      <c r="AL36" s="772">
        <v>1.8711501690000001</v>
      </c>
      <c r="AM36" s="772">
        <v>1.502611769</v>
      </c>
      <c r="AN36" s="772">
        <v>5.1849968740000003</v>
      </c>
      <c r="AO36" s="783" t="s">
        <v>84</v>
      </c>
      <c r="AP36" s="773">
        <v>1.701159394</v>
      </c>
      <c r="AQ36" s="773">
        <v>5.1849968740000003</v>
      </c>
      <c r="AR36" s="774">
        <v>4.3988155579999999</v>
      </c>
      <c r="AT36" s="761" t="s">
        <v>660</v>
      </c>
      <c r="AU36" s="771">
        <v>84.612812637000005</v>
      </c>
      <c r="AV36" s="783" t="s">
        <v>84</v>
      </c>
      <c r="AW36" s="772">
        <v>89.457303144999997</v>
      </c>
      <c r="AX36" s="772">
        <v>90.491198147000006</v>
      </c>
      <c r="AY36" s="772">
        <v>92.773531645000006</v>
      </c>
      <c r="AZ36" s="783" t="s">
        <v>84</v>
      </c>
      <c r="BA36" s="773">
        <v>90.165479774999994</v>
      </c>
      <c r="BB36" s="773">
        <v>92.773531645000006</v>
      </c>
      <c r="BC36" s="774">
        <v>92.139086751999997</v>
      </c>
      <c r="BE36" s="761" t="s">
        <v>660</v>
      </c>
      <c r="BF36" s="771">
        <v>0.94309846200000003</v>
      </c>
      <c r="BG36" s="783" t="s">
        <v>84</v>
      </c>
      <c r="BH36" s="772">
        <v>0.72166177899999995</v>
      </c>
      <c r="BI36" s="772">
        <v>2.198779</v>
      </c>
      <c r="BJ36" s="772">
        <v>1.4947221550000001</v>
      </c>
      <c r="BK36" s="783" t="s">
        <v>84</v>
      </c>
      <c r="BL36" s="773">
        <v>1.810491619</v>
      </c>
      <c r="BM36" s="773">
        <v>1.4947221550000001</v>
      </c>
      <c r="BN36" s="774">
        <v>1.522279935</v>
      </c>
    </row>
    <row r="37" spans="2:66" s="323" customFormat="1" ht="15.75" customHeight="1" x14ac:dyDescent="0.25">
      <c r="B37" s="790" t="s">
        <v>671</v>
      </c>
      <c r="C37" s="365">
        <v>570.33694459900005</v>
      </c>
      <c r="D37" s="365" t="s">
        <v>84</v>
      </c>
      <c r="E37" s="365" t="s">
        <v>84</v>
      </c>
      <c r="F37" s="365">
        <v>70.170376055000006</v>
      </c>
      <c r="G37" s="365">
        <v>682.07548091900003</v>
      </c>
      <c r="H37" s="365" t="s">
        <v>84</v>
      </c>
      <c r="I37" s="366">
        <v>88.829128061999995</v>
      </c>
      <c r="J37" s="366">
        <v>682.07548091900003</v>
      </c>
      <c r="K37" s="367">
        <v>241.935805485</v>
      </c>
      <c r="M37" s="790" t="s">
        <v>671</v>
      </c>
      <c r="N37" s="365">
        <v>38.547055772</v>
      </c>
      <c r="O37" s="365" t="s">
        <v>84</v>
      </c>
      <c r="P37" s="365" t="s">
        <v>84</v>
      </c>
      <c r="Q37" s="365">
        <v>6.8968632919999999</v>
      </c>
      <c r="R37" s="365">
        <v>37.953380394</v>
      </c>
      <c r="S37" s="365" t="s">
        <v>84</v>
      </c>
      <c r="T37" s="366">
        <v>8.0775761379999995</v>
      </c>
      <c r="U37" s="366">
        <v>37.953380394</v>
      </c>
      <c r="V37" s="367">
        <v>15.788007231</v>
      </c>
      <c r="X37" s="790" t="s">
        <v>671</v>
      </c>
      <c r="Y37" s="384">
        <v>87.739056754999993</v>
      </c>
      <c r="Z37" s="365" t="s">
        <v>84</v>
      </c>
      <c r="AA37" s="384" t="s">
        <v>84</v>
      </c>
      <c r="AB37" s="384">
        <v>16.130152420999998</v>
      </c>
      <c r="AC37" s="384">
        <v>212.09688991499999</v>
      </c>
      <c r="AD37" s="365" t="s">
        <v>84</v>
      </c>
      <c r="AE37" s="390">
        <v>20.049588313000001</v>
      </c>
      <c r="AF37" s="390">
        <v>212.09688991499999</v>
      </c>
      <c r="AG37" s="385">
        <v>58.765029747</v>
      </c>
      <c r="AI37" s="790" t="s">
        <v>671</v>
      </c>
      <c r="AJ37" s="384">
        <v>4.1522723969999999</v>
      </c>
      <c r="AK37" s="365" t="s">
        <v>84</v>
      </c>
      <c r="AL37" s="384" t="s">
        <v>84</v>
      </c>
      <c r="AM37" s="384">
        <v>1.9466512359999999</v>
      </c>
      <c r="AN37" s="384">
        <v>8.1347762649999993</v>
      </c>
      <c r="AO37" s="365" t="s">
        <v>84</v>
      </c>
      <c r="AP37" s="390">
        <v>2.2304283730000001</v>
      </c>
      <c r="AQ37" s="390">
        <v>8.1347762649999993</v>
      </c>
      <c r="AR37" s="385">
        <v>4.7265035380000002</v>
      </c>
      <c r="AT37" s="790" t="s">
        <v>671</v>
      </c>
      <c r="AU37" s="384">
        <v>84.074505814000005</v>
      </c>
      <c r="AV37" s="365" t="s">
        <v>84</v>
      </c>
      <c r="AW37" s="384" t="s">
        <v>84</v>
      </c>
      <c r="AX37" s="384">
        <v>92.810602747000004</v>
      </c>
      <c r="AY37" s="384">
        <v>82.638383958999995</v>
      </c>
      <c r="AZ37" s="365" t="s">
        <v>84</v>
      </c>
      <c r="BA37" s="390">
        <v>92.332441935000006</v>
      </c>
      <c r="BB37" s="390">
        <v>82.638383958999995</v>
      </c>
      <c r="BC37" s="385">
        <v>90.378185192999993</v>
      </c>
      <c r="BE37" s="790" t="s">
        <v>671</v>
      </c>
      <c r="BF37" s="384">
        <v>0.82642262600000005</v>
      </c>
      <c r="BG37" s="365" t="s">
        <v>84</v>
      </c>
      <c r="BH37" s="384" t="s">
        <v>84</v>
      </c>
      <c r="BI37" s="384">
        <v>3.0296365230000002</v>
      </c>
      <c r="BJ37" s="384">
        <v>1.4571952909999999</v>
      </c>
      <c r="BK37" s="365" t="s">
        <v>84</v>
      </c>
      <c r="BL37" s="390">
        <v>2.5019199900000002</v>
      </c>
      <c r="BM37" s="390">
        <v>1.4571952909999999</v>
      </c>
      <c r="BN37" s="385">
        <v>1.7417806520000001</v>
      </c>
    </row>
    <row r="38" spans="2:66" s="323" customFormat="1" ht="15.75" customHeight="1" x14ac:dyDescent="0.25">
      <c r="B38" s="791" t="s">
        <v>672</v>
      </c>
      <c r="C38" s="369" t="s">
        <v>84</v>
      </c>
      <c r="D38" s="369" t="s">
        <v>84</v>
      </c>
      <c r="E38" s="369" t="s">
        <v>84</v>
      </c>
      <c r="F38" s="369">
        <v>44.411686791999998</v>
      </c>
      <c r="G38" s="369">
        <v>280.20974465</v>
      </c>
      <c r="H38" s="369" t="s">
        <v>84</v>
      </c>
      <c r="I38" s="370">
        <v>44.411686791999998</v>
      </c>
      <c r="J38" s="370">
        <v>280.20974465</v>
      </c>
      <c r="K38" s="355">
        <v>217.14595921599999</v>
      </c>
      <c r="M38" s="791" t="s">
        <v>672</v>
      </c>
      <c r="N38" s="369" t="s">
        <v>84</v>
      </c>
      <c r="O38" s="369" t="s">
        <v>84</v>
      </c>
      <c r="P38" s="369" t="s">
        <v>84</v>
      </c>
      <c r="Q38" s="369">
        <v>6.2611318159999998</v>
      </c>
      <c r="R38" s="369">
        <v>33.576017982000003</v>
      </c>
      <c r="S38" s="369" t="s">
        <v>84</v>
      </c>
      <c r="T38" s="370">
        <v>6.2611318159999998</v>
      </c>
      <c r="U38" s="370">
        <v>33.576017982000003</v>
      </c>
      <c r="V38" s="355">
        <v>26.270698608</v>
      </c>
      <c r="X38" s="791" t="s">
        <v>672</v>
      </c>
      <c r="Y38" s="386" t="s">
        <v>84</v>
      </c>
      <c r="Z38" s="369" t="s">
        <v>84</v>
      </c>
      <c r="AA38" s="386" t="s">
        <v>84</v>
      </c>
      <c r="AB38" s="386">
        <v>9.1161710540000005</v>
      </c>
      <c r="AC38" s="386">
        <v>48.411660462</v>
      </c>
      <c r="AD38" s="369" t="s">
        <v>84</v>
      </c>
      <c r="AE38" s="391">
        <v>9.1161710540000005</v>
      </c>
      <c r="AF38" s="391">
        <v>48.411660462</v>
      </c>
      <c r="AG38" s="387">
        <v>39.174834939</v>
      </c>
      <c r="AI38" s="791" t="s">
        <v>672</v>
      </c>
      <c r="AJ38" s="386" t="s">
        <v>84</v>
      </c>
      <c r="AK38" s="369" t="s">
        <v>84</v>
      </c>
      <c r="AL38" s="386" t="s">
        <v>84</v>
      </c>
      <c r="AM38" s="386">
        <v>0.935220524</v>
      </c>
      <c r="AN38" s="386">
        <v>5.1456475270000004</v>
      </c>
      <c r="AO38" s="369" t="s">
        <v>84</v>
      </c>
      <c r="AP38" s="391">
        <v>0.935220524</v>
      </c>
      <c r="AQ38" s="391">
        <v>5.1456475270000004</v>
      </c>
      <c r="AR38" s="387">
        <v>4.1288649059999996</v>
      </c>
      <c r="AT38" s="791" t="s">
        <v>672</v>
      </c>
      <c r="AU38" s="386" t="s">
        <v>84</v>
      </c>
      <c r="AV38" s="369" t="s">
        <v>84</v>
      </c>
      <c r="AW38" s="386" t="s">
        <v>84</v>
      </c>
      <c r="AX38" s="386">
        <v>91.289106416999999</v>
      </c>
      <c r="AY38" s="386">
        <v>95.575420624000003</v>
      </c>
      <c r="AZ38" s="369" t="s">
        <v>84</v>
      </c>
      <c r="BA38" s="391">
        <v>91.289106416999999</v>
      </c>
      <c r="BB38" s="391">
        <v>95.575420624000003</v>
      </c>
      <c r="BC38" s="387">
        <v>94.567876576000003</v>
      </c>
      <c r="BE38" s="791" t="s">
        <v>672</v>
      </c>
      <c r="BF38" s="386" t="s">
        <v>84</v>
      </c>
      <c r="BG38" s="369" t="s">
        <v>84</v>
      </c>
      <c r="BH38" s="386" t="s">
        <v>84</v>
      </c>
      <c r="BI38" s="386">
        <v>2.7255865500000001</v>
      </c>
      <c r="BJ38" s="386">
        <v>1.6880500270000001</v>
      </c>
      <c r="BK38" s="369" t="s">
        <v>84</v>
      </c>
      <c r="BL38" s="391">
        <v>2.7255865500000001</v>
      </c>
      <c r="BM38" s="391">
        <v>1.6880500270000001</v>
      </c>
      <c r="BN38" s="387">
        <v>1.7448030139999999</v>
      </c>
    </row>
    <row r="39" spans="2:66" s="323" customFormat="1" ht="15.75" customHeight="1" x14ac:dyDescent="0.25">
      <c r="B39" s="790" t="s">
        <v>673</v>
      </c>
      <c r="C39" s="365">
        <v>106.77917097700001</v>
      </c>
      <c r="D39" s="365" t="s">
        <v>84</v>
      </c>
      <c r="E39" s="365">
        <v>30.856209819</v>
      </c>
      <c r="F39" s="365">
        <v>7.3062095429999996</v>
      </c>
      <c r="G39" s="365">
        <v>1.288853933</v>
      </c>
      <c r="H39" s="365" t="s">
        <v>84</v>
      </c>
      <c r="I39" s="366">
        <v>17.976388243999999</v>
      </c>
      <c r="J39" s="366">
        <v>1.288853933</v>
      </c>
      <c r="K39" s="367">
        <v>9.2118274810000003</v>
      </c>
      <c r="M39" s="790" t="s">
        <v>673</v>
      </c>
      <c r="N39" s="365">
        <v>8.7675279059999998</v>
      </c>
      <c r="O39" s="365" t="s">
        <v>84</v>
      </c>
      <c r="P39" s="365">
        <v>4.1245268089999998</v>
      </c>
      <c r="Q39" s="365">
        <v>1.658040328</v>
      </c>
      <c r="R39" s="365">
        <v>1.553779741</v>
      </c>
      <c r="S39" s="365" t="s">
        <v>84</v>
      </c>
      <c r="T39" s="366">
        <v>2.5953664399999998</v>
      </c>
      <c r="U39" s="366">
        <v>1.553779741</v>
      </c>
      <c r="V39" s="367">
        <v>2.0483083940000002</v>
      </c>
      <c r="X39" s="790" t="s">
        <v>673</v>
      </c>
      <c r="Y39" s="384">
        <v>44.072945734000001</v>
      </c>
      <c r="Z39" s="365" t="s">
        <v>84</v>
      </c>
      <c r="AA39" s="384">
        <v>8.3819550039999999</v>
      </c>
      <c r="AB39" s="384">
        <v>4.0737850919999996</v>
      </c>
      <c r="AC39" s="384">
        <v>0.26628107000000001</v>
      </c>
      <c r="AD39" s="365" t="s">
        <v>84</v>
      </c>
      <c r="AE39" s="390">
        <v>7.9937952210000001</v>
      </c>
      <c r="AF39" s="390">
        <v>0.26628107000000001</v>
      </c>
      <c r="AG39" s="385">
        <v>2.5518644680000002</v>
      </c>
      <c r="AI39" s="790" t="s">
        <v>673</v>
      </c>
      <c r="AJ39" s="384">
        <v>2.7434917429999999</v>
      </c>
      <c r="AK39" s="365" t="s">
        <v>84</v>
      </c>
      <c r="AL39" s="384">
        <v>0.93326040600000004</v>
      </c>
      <c r="AM39" s="384">
        <v>0.138869136</v>
      </c>
      <c r="AN39" s="384">
        <v>1.9719163000000001E-2</v>
      </c>
      <c r="AO39" s="365" t="s">
        <v>84</v>
      </c>
      <c r="AP39" s="390">
        <v>0.37840025599999999</v>
      </c>
      <c r="AQ39" s="390">
        <v>1.9719163000000001E-2</v>
      </c>
      <c r="AR39" s="385">
        <v>0.161941737</v>
      </c>
      <c r="AT39" s="790" t="s">
        <v>673</v>
      </c>
      <c r="AU39" s="384">
        <v>86.735008444000002</v>
      </c>
      <c r="AV39" s="365" t="s">
        <v>84</v>
      </c>
      <c r="AW39" s="384">
        <v>91.993220022000003</v>
      </c>
      <c r="AX39" s="384">
        <v>71.527341293999996</v>
      </c>
      <c r="AY39" s="384">
        <v>86.797239653000005</v>
      </c>
      <c r="AZ39" s="365" t="s">
        <v>84</v>
      </c>
      <c r="BA39" s="390">
        <v>79.892001913000001</v>
      </c>
      <c r="BB39" s="390">
        <v>86.797239653000005</v>
      </c>
      <c r="BC39" s="385">
        <v>84.754862708999994</v>
      </c>
      <c r="BE39" s="790" t="s">
        <v>673</v>
      </c>
      <c r="BF39" s="384">
        <v>1.8588072289999999</v>
      </c>
      <c r="BG39" s="365" t="s">
        <v>84</v>
      </c>
      <c r="BH39" s="384">
        <v>1.739711923</v>
      </c>
      <c r="BI39" s="384">
        <v>1.515089844</v>
      </c>
      <c r="BJ39" s="384">
        <v>7.550697918</v>
      </c>
      <c r="BK39" s="365" t="s">
        <v>84</v>
      </c>
      <c r="BL39" s="390">
        <v>1.712280864</v>
      </c>
      <c r="BM39" s="390">
        <v>7.550697918</v>
      </c>
      <c r="BN39" s="385">
        <v>2.141314167</v>
      </c>
    </row>
    <row r="40" spans="2:66" s="323" customFormat="1" ht="15.75" customHeight="1" x14ac:dyDescent="0.25">
      <c r="B40" s="791" t="s">
        <v>674</v>
      </c>
      <c r="C40" s="369" t="s">
        <v>84</v>
      </c>
      <c r="D40" s="369" t="s">
        <v>84</v>
      </c>
      <c r="E40" s="369" t="s">
        <v>84</v>
      </c>
      <c r="F40" s="369" t="s">
        <v>84</v>
      </c>
      <c r="G40" s="369">
        <v>411.068434588</v>
      </c>
      <c r="H40" s="369" t="s">
        <v>84</v>
      </c>
      <c r="I40" s="370" t="s">
        <v>84</v>
      </c>
      <c r="J40" s="370">
        <v>411.068434588</v>
      </c>
      <c r="K40" s="355">
        <v>411.068434588</v>
      </c>
      <c r="M40" s="791" t="s">
        <v>674</v>
      </c>
      <c r="N40" s="369" t="s">
        <v>84</v>
      </c>
      <c r="O40" s="369" t="s">
        <v>84</v>
      </c>
      <c r="P40" s="369" t="s">
        <v>84</v>
      </c>
      <c r="Q40" s="369" t="s">
        <v>84</v>
      </c>
      <c r="R40" s="369">
        <v>38.557756564999998</v>
      </c>
      <c r="S40" s="369" t="s">
        <v>84</v>
      </c>
      <c r="T40" s="370" t="s">
        <v>84</v>
      </c>
      <c r="U40" s="370">
        <v>38.557756564999998</v>
      </c>
      <c r="V40" s="355">
        <v>38.557756564999998</v>
      </c>
      <c r="X40" s="791" t="s">
        <v>674</v>
      </c>
      <c r="Y40" s="386" t="s">
        <v>84</v>
      </c>
      <c r="Z40" s="369" t="s">
        <v>84</v>
      </c>
      <c r="AA40" s="386" t="s">
        <v>84</v>
      </c>
      <c r="AB40" s="386" t="s">
        <v>84</v>
      </c>
      <c r="AC40" s="386">
        <v>66.563800744999995</v>
      </c>
      <c r="AD40" s="369" t="s">
        <v>84</v>
      </c>
      <c r="AE40" s="391" t="s">
        <v>84</v>
      </c>
      <c r="AF40" s="391">
        <v>66.563800744999995</v>
      </c>
      <c r="AG40" s="387">
        <v>66.563800744999995</v>
      </c>
      <c r="AI40" s="791" t="s">
        <v>674</v>
      </c>
      <c r="AJ40" s="386" t="s">
        <v>84</v>
      </c>
      <c r="AK40" s="369" t="s">
        <v>84</v>
      </c>
      <c r="AL40" s="386" t="s">
        <v>84</v>
      </c>
      <c r="AM40" s="386" t="s">
        <v>84</v>
      </c>
      <c r="AN40" s="386">
        <v>5.5920530599999996</v>
      </c>
      <c r="AO40" s="369" t="s">
        <v>84</v>
      </c>
      <c r="AP40" s="391" t="s">
        <v>84</v>
      </c>
      <c r="AQ40" s="391">
        <v>5.5920530599999996</v>
      </c>
      <c r="AR40" s="387">
        <v>5.5920530599999996</v>
      </c>
      <c r="AT40" s="791" t="s">
        <v>674</v>
      </c>
      <c r="AU40" s="386" t="s">
        <v>84</v>
      </c>
      <c r="AV40" s="369" t="s">
        <v>84</v>
      </c>
      <c r="AW40" s="386" t="s">
        <v>84</v>
      </c>
      <c r="AX40" s="386" t="s">
        <v>84</v>
      </c>
      <c r="AY40" s="386">
        <v>93.370013736999994</v>
      </c>
      <c r="AZ40" s="369" t="s">
        <v>84</v>
      </c>
      <c r="BA40" s="391" t="s">
        <v>84</v>
      </c>
      <c r="BB40" s="391">
        <v>93.370013736999994</v>
      </c>
      <c r="BC40" s="387">
        <v>93.370013736999994</v>
      </c>
      <c r="BE40" s="791" t="s">
        <v>674</v>
      </c>
      <c r="BF40" s="386" t="s">
        <v>84</v>
      </c>
      <c r="BG40" s="369" t="s">
        <v>84</v>
      </c>
      <c r="BH40" s="386" t="s">
        <v>84</v>
      </c>
      <c r="BI40" s="386" t="s">
        <v>84</v>
      </c>
      <c r="BJ40" s="386">
        <v>1.4577156870000001</v>
      </c>
      <c r="BK40" s="369" t="s">
        <v>84</v>
      </c>
      <c r="BL40" s="391" t="s">
        <v>84</v>
      </c>
      <c r="BM40" s="391">
        <v>1.4577156870000001</v>
      </c>
      <c r="BN40" s="387">
        <v>1.4577156870000001</v>
      </c>
    </row>
    <row r="41" spans="2:66" s="323" customFormat="1" ht="15.75" customHeight="1" x14ac:dyDescent="0.25">
      <c r="B41" s="790" t="s">
        <v>675</v>
      </c>
      <c r="C41" s="365" t="s">
        <v>84</v>
      </c>
      <c r="D41" s="365" t="s">
        <v>84</v>
      </c>
      <c r="E41" s="365">
        <v>93.664484383000001</v>
      </c>
      <c r="F41" s="365">
        <v>48.489896770000001</v>
      </c>
      <c r="G41" s="365" t="s">
        <v>84</v>
      </c>
      <c r="H41" s="365" t="s">
        <v>84</v>
      </c>
      <c r="I41" s="366">
        <v>59.140923372000003</v>
      </c>
      <c r="J41" s="366" t="s">
        <v>84</v>
      </c>
      <c r="K41" s="367">
        <v>59.140923372000003</v>
      </c>
      <c r="M41" s="790" t="s">
        <v>675</v>
      </c>
      <c r="N41" s="365" t="s">
        <v>84</v>
      </c>
      <c r="O41" s="365" t="s">
        <v>84</v>
      </c>
      <c r="P41" s="365">
        <v>4.2719508260000003</v>
      </c>
      <c r="Q41" s="365">
        <v>1.450436064</v>
      </c>
      <c r="R41" s="365" t="s">
        <v>84</v>
      </c>
      <c r="S41" s="365" t="s">
        <v>84</v>
      </c>
      <c r="T41" s="366">
        <v>2.1156779700000001</v>
      </c>
      <c r="U41" s="366" t="s">
        <v>84</v>
      </c>
      <c r="V41" s="367">
        <v>2.1156779700000001</v>
      </c>
      <c r="X41" s="790" t="s">
        <v>675</v>
      </c>
      <c r="Y41" s="384" t="s">
        <v>84</v>
      </c>
      <c r="Z41" s="365" t="s">
        <v>84</v>
      </c>
      <c r="AA41" s="384">
        <v>29.271743077</v>
      </c>
      <c r="AB41" s="384">
        <v>32.078873883999997</v>
      </c>
      <c r="AC41" s="384" t="s">
        <v>84</v>
      </c>
      <c r="AD41" s="365" t="s">
        <v>84</v>
      </c>
      <c r="AE41" s="390">
        <v>30.969858907999999</v>
      </c>
      <c r="AF41" s="390" t="s">
        <v>84</v>
      </c>
      <c r="AG41" s="385">
        <v>30.969858907999999</v>
      </c>
      <c r="AI41" s="790" t="s">
        <v>675</v>
      </c>
      <c r="AJ41" s="384" t="s">
        <v>84</v>
      </c>
      <c r="AK41" s="365" t="s">
        <v>84</v>
      </c>
      <c r="AL41" s="384">
        <v>2.2293608210000002</v>
      </c>
      <c r="AM41" s="384">
        <v>3.2196453950000001</v>
      </c>
      <c r="AN41" s="384" t="s">
        <v>84</v>
      </c>
      <c r="AO41" s="365" t="s">
        <v>84</v>
      </c>
      <c r="AP41" s="390">
        <v>2.7615855069999999</v>
      </c>
      <c r="AQ41" s="390" t="s">
        <v>84</v>
      </c>
      <c r="AR41" s="385">
        <v>2.7615855069999999</v>
      </c>
      <c r="AT41" s="790" t="s">
        <v>675</v>
      </c>
      <c r="AU41" s="384" t="s">
        <v>84</v>
      </c>
      <c r="AV41" s="365" t="s">
        <v>84</v>
      </c>
      <c r="AW41" s="384">
        <v>88.041354667999997</v>
      </c>
      <c r="AX41" s="384">
        <v>90.885553657000003</v>
      </c>
      <c r="AY41" s="384" t="s">
        <v>84</v>
      </c>
      <c r="AZ41" s="365" t="s">
        <v>84</v>
      </c>
      <c r="BA41" s="390">
        <v>89.761894130000002</v>
      </c>
      <c r="BB41" s="390" t="s">
        <v>84</v>
      </c>
      <c r="BC41" s="385">
        <v>89.761894130000002</v>
      </c>
      <c r="BE41" s="790" t="s">
        <v>675</v>
      </c>
      <c r="BF41" s="384" t="s">
        <v>84</v>
      </c>
      <c r="BG41" s="365" t="s">
        <v>84</v>
      </c>
      <c r="BH41" s="384">
        <v>0.55889028600000001</v>
      </c>
      <c r="BI41" s="384">
        <v>0.34450503700000001</v>
      </c>
      <c r="BJ41" s="384" t="s">
        <v>84</v>
      </c>
      <c r="BK41" s="365" t="s">
        <v>84</v>
      </c>
      <c r="BL41" s="390">
        <v>0.424558296</v>
      </c>
      <c r="BM41" s="390" t="s">
        <v>84</v>
      </c>
      <c r="BN41" s="385">
        <v>0.424558296</v>
      </c>
    </row>
    <row r="42" spans="2:66"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row>
    <row r="43" spans="2:66" s="323" customFormat="1" ht="15.75" customHeight="1" x14ac:dyDescent="0.25">
      <c r="B43" s="681" t="s">
        <v>436</v>
      </c>
      <c r="C43" s="682" t="s">
        <v>84</v>
      </c>
      <c r="D43" s="682" t="s">
        <v>84</v>
      </c>
      <c r="E43" s="682" t="s">
        <v>84</v>
      </c>
      <c r="F43" s="682">
        <v>657.50457730799997</v>
      </c>
      <c r="G43" s="682">
        <v>763.07329341699995</v>
      </c>
      <c r="H43" s="682">
        <v>652.47961910399999</v>
      </c>
      <c r="I43" s="683">
        <v>657.50457730799997</v>
      </c>
      <c r="J43" s="683">
        <v>668.135424618</v>
      </c>
      <c r="K43" s="684">
        <v>668.06474213299998</v>
      </c>
      <c r="M43" s="681" t="s">
        <v>436</v>
      </c>
      <c r="N43" s="682" t="s">
        <v>84</v>
      </c>
      <c r="O43" s="682" t="s">
        <v>84</v>
      </c>
      <c r="P43" s="682" t="s">
        <v>84</v>
      </c>
      <c r="Q43" s="682">
        <v>66.660526274000006</v>
      </c>
      <c r="R43" s="682">
        <v>81.552508041999999</v>
      </c>
      <c r="S43" s="682">
        <v>72.276912417999995</v>
      </c>
      <c r="T43" s="683">
        <v>66.660526274000006</v>
      </c>
      <c r="U43" s="683">
        <v>73.589979571000001</v>
      </c>
      <c r="V43" s="684">
        <v>73.543906952</v>
      </c>
      <c r="X43" s="681" t="s">
        <v>436</v>
      </c>
      <c r="Y43" s="687" t="s">
        <v>84</v>
      </c>
      <c r="Z43" s="687" t="s">
        <v>84</v>
      </c>
      <c r="AA43" s="687" t="s">
        <v>84</v>
      </c>
      <c r="AB43" s="687">
        <v>82.015213704999994</v>
      </c>
      <c r="AC43" s="687">
        <v>102.56796849</v>
      </c>
      <c r="AD43" s="687">
        <v>105.772995112</v>
      </c>
      <c r="AE43" s="688">
        <v>82.015213704999994</v>
      </c>
      <c r="AF43" s="688">
        <v>105.24131180400001</v>
      </c>
      <c r="AG43" s="689">
        <v>105.04664666399999</v>
      </c>
      <c r="AI43" s="681" t="s">
        <v>436</v>
      </c>
      <c r="AJ43" s="687" t="s">
        <v>84</v>
      </c>
      <c r="AK43" s="687" t="s">
        <v>84</v>
      </c>
      <c r="AL43" s="687" t="s">
        <v>84</v>
      </c>
      <c r="AM43" s="687">
        <v>4.592208297</v>
      </c>
      <c r="AN43" s="687">
        <v>4.7284260339999999</v>
      </c>
      <c r="AO43" s="687">
        <v>4.7825969849999996</v>
      </c>
      <c r="AP43" s="688">
        <v>4.592208297</v>
      </c>
      <c r="AQ43" s="688">
        <v>4.773754856</v>
      </c>
      <c r="AR43" s="689">
        <v>4.7725202219999998</v>
      </c>
      <c r="AT43" s="681" t="s">
        <v>436</v>
      </c>
      <c r="AU43" s="687" t="s">
        <v>84</v>
      </c>
      <c r="AV43" s="687" t="s">
        <v>84</v>
      </c>
      <c r="AW43" s="687" t="s">
        <v>84</v>
      </c>
      <c r="AX43" s="687">
        <v>88.508133290000004</v>
      </c>
      <c r="AY43" s="687">
        <v>87.302128612000004</v>
      </c>
      <c r="AZ43" s="687">
        <v>87.970636005000003</v>
      </c>
      <c r="BA43" s="688">
        <v>88.508133290000004</v>
      </c>
      <c r="BB43" s="688">
        <v>87.859737013</v>
      </c>
      <c r="BC43" s="689">
        <v>87.865171423000007</v>
      </c>
      <c r="BE43" s="681" t="s">
        <v>436</v>
      </c>
      <c r="BF43" s="687" t="s">
        <v>84</v>
      </c>
      <c r="BG43" s="687" t="s">
        <v>84</v>
      </c>
      <c r="BH43" s="687" t="s">
        <v>84</v>
      </c>
      <c r="BI43" s="687">
        <v>2.2493446229999998</v>
      </c>
      <c r="BJ43" s="687">
        <v>1.6735692980000001</v>
      </c>
      <c r="BK43" s="687">
        <v>1.5292159329999999</v>
      </c>
      <c r="BL43" s="688">
        <v>2.2493446229999998</v>
      </c>
      <c r="BM43" s="688">
        <v>1.5525544790000001</v>
      </c>
      <c r="BN43" s="689">
        <v>1.5571140729999999</v>
      </c>
    </row>
    <row r="44" spans="2:66" s="351" customFormat="1" ht="15.75" customHeight="1" x14ac:dyDescent="0.25">
      <c r="B44" s="371" t="s">
        <v>290</v>
      </c>
      <c r="C44" s="369" t="s">
        <v>84</v>
      </c>
      <c r="D44" s="369">
        <v>461.32752009900003</v>
      </c>
      <c r="E44" s="369">
        <v>373.55892975799998</v>
      </c>
      <c r="F44" s="369">
        <v>288.28692115899997</v>
      </c>
      <c r="G44" s="369">
        <v>415.34438254299999</v>
      </c>
      <c r="H44" s="369">
        <v>529.29507969500003</v>
      </c>
      <c r="I44" s="370">
        <v>296.47893551200002</v>
      </c>
      <c r="J44" s="370">
        <v>428.32159730699999</v>
      </c>
      <c r="K44" s="355">
        <v>379.361066935</v>
      </c>
      <c r="M44" s="371" t="s">
        <v>290</v>
      </c>
      <c r="N44" s="369" t="s">
        <v>84</v>
      </c>
      <c r="O44" s="369">
        <v>47.528102234000002</v>
      </c>
      <c r="P44" s="369">
        <v>38.899831620999997</v>
      </c>
      <c r="Q44" s="369">
        <v>31.763306427</v>
      </c>
      <c r="R44" s="369">
        <v>48.724386983999999</v>
      </c>
      <c r="S44" s="369">
        <v>55.711896132</v>
      </c>
      <c r="T44" s="370">
        <v>32.457381916000003</v>
      </c>
      <c r="U44" s="370">
        <v>49.520155760999998</v>
      </c>
      <c r="V44" s="355">
        <v>43.183796606000001</v>
      </c>
      <c r="X44" s="371" t="s">
        <v>290</v>
      </c>
      <c r="Y44" s="386" t="s">
        <v>84</v>
      </c>
      <c r="Z44" s="386">
        <v>50.123959825999997</v>
      </c>
      <c r="AA44" s="386">
        <v>57.798866828000001</v>
      </c>
      <c r="AB44" s="386">
        <v>55.308535216000003</v>
      </c>
      <c r="AC44" s="386">
        <v>80.029345473999996</v>
      </c>
      <c r="AD44" s="386">
        <v>123.253416</v>
      </c>
      <c r="AE44" s="391">
        <v>55.498574763000001</v>
      </c>
      <c r="AF44" s="391">
        <v>84.184138149999995</v>
      </c>
      <c r="AG44" s="387">
        <v>73.203125021999995</v>
      </c>
      <c r="AI44" s="371" t="s">
        <v>290</v>
      </c>
      <c r="AJ44" s="386" t="s">
        <v>84</v>
      </c>
      <c r="AK44" s="386">
        <v>2.9536622010000002</v>
      </c>
      <c r="AL44" s="386">
        <v>4.6188044389999998</v>
      </c>
      <c r="AM44" s="386">
        <v>3.0958858839999999</v>
      </c>
      <c r="AN44" s="386">
        <v>4.4270865270000002</v>
      </c>
      <c r="AO44" s="386">
        <v>5.2977330179999997</v>
      </c>
      <c r="AP44" s="391">
        <v>3.2043417170000001</v>
      </c>
      <c r="AQ44" s="391">
        <v>4.5319018240000002</v>
      </c>
      <c r="AR44" s="387">
        <v>4.045476388</v>
      </c>
      <c r="AT44" s="371" t="s">
        <v>290</v>
      </c>
      <c r="AU44" s="386" t="s">
        <v>84</v>
      </c>
      <c r="AV44" s="386">
        <v>86.902590566000001</v>
      </c>
      <c r="AW44" s="386">
        <v>92.140940189999995</v>
      </c>
      <c r="AX44" s="386">
        <v>87.155718230999994</v>
      </c>
      <c r="AY44" s="386">
        <v>89.833968513000002</v>
      </c>
      <c r="AZ44" s="386">
        <v>87.667271049999997</v>
      </c>
      <c r="BA44" s="391">
        <v>87.651399499999997</v>
      </c>
      <c r="BB44" s="391">
        <v>89.625700789999996</v>
      </c>
      <c r="BC44" s="387">
        <v>88.869925903999999</v>
      </c>
      <c r="BE44" s="371" t="s">
        <v>290</v>
      </c>
      <c r="BF44" s="386" t="s">
        <v>84</v>
      </c>
      <c r="BG44" s="386">
        <v>2.5762263980000002</v>
      </c>
      <c r="BH44" s="386">
        <v>2.1129244869999999</v>
      </c>
      <c r="BI44" s="386">
        <v>1.7792787329999999</v>
      </c>
      <c r="BJ44" s="386">
        <v>1.7837260619999999</v>
      </c>
      <c r="BK44" s="386">
        <v>1.6549947389999999</v>
      </c>
      <c r="BL44" s="391">
        <v>1.822221825</v>
      </c>
      <c r="BM44" s="391">
        <v>1.765609465</v>
      </c>
      <c r="BN44" s="387">
        <v>1.7820396519999999</v>
      </c>
    </row>
    <row r="45" spans="2:66" s="323" customFormat="1" ht="15.75" customHeight="1" x14ac:dyDescent="0.25">
      <c r="B45" s="685" t="s">
        <v>79</v>
      </c>
      <c r="C45" s="682">
        <v>251.32917312500001</v>
      </c>
      <c r="D45" s="682">
        <v>223.652963959</v>
      </c>
      <c r="E45" s="682">
        <v>188.43139144400001</v>
      </c>
      <c r="F45" s="682">
        <v>167.55895368099999</v>
      </c>
      <c r="G45" s="682">
        <v>157.94625474399999</v>
      </c>
      <c r="H45" s="682" t="s">
        <v>84</v>
      </c>
      <c r="I45" s="683">
        <v>208.940479111</v>
      </c>
      <c r="J45" s="683">
        <v>157.94625474399999</v>
      </c>
      <c r="K45" s="684">
        <v>208.38636332600001</v>
      </c>
      <c r="M45" s="685" t="s">
        <v>79</v>
      </c>
      <c r="N45" s="682">
        <v>32.520742038999998</v>
      </c>
      <c r="O45" s="682">
        <v>24.046425052</v>
      </c>
      <c r="P45" s="682">
        <v>22.317477147000002</v>
      </c>
      <c r="Q45" s="682">
        <v>17.866703469000001</v>
      </c>
      <c r="R45" s="682">
        <v>14.826346737</v>
      </c>
      <c r="S45" s="682" t="s">
        <v>84</v>
      </c>
      <c r="T45" s="683">
        <v>23.805409950000001</v>
      </c>
      <c r="U45" s="683">
        <v>14.826346737</v>
      </c>
      <c r="V45" s="684">
        <v>23.70784124</v>
      </c>
      <c r="X45" s="685" t="s">
        <v>79</v>
      </c>
      <c r="Y45" s="687">
        <v>52.324579669999999</v>
      </c>
      <c r="Z45" s="687">
        <v>52.461997713000002</v>
      </c>
      <c r="AA45" s="687">
        <v>47.529498424000003</v>
      </c>
      <c r="AB45" s="687">
        <v>42.744675631</v>
      </c>
      <c r="AC45" s="687">
        <v>31.667368320000001</v>
      </c>
      <c r="AD45" s="687" t="s">
        <v>84</v>
      </c>
      <c r="AE45" s="688">
        <v>49.835330097000003</v>
      </c>
      <c r="AF45" s="688">
        <v>31.667368320000001</v>
      </c>
      <c r="AG45" s="689">
        <v>49.600959095999997</v>
      </c>
      <c r="AI45" s="685" t="s">
        <v>79</v>
      </c>
      <c r="AJ45" s="687">
        <v>3.6247535599999998</v>
      </c>
      <c r="AK45" s="687">
        <v>3.2286886610000001</v>
      </c>
      <c r="AL45" s="687">
        <v>2.7989249649999999</v>
      </c>
      <c r="AM45" s="687">
        <v>2.1437951339999999</v>
      </c>
      <c r="AN45" s="687">
        <v>1.3925061139999999</v>
      </c>
      <c r="AO45" s="687" t="s">
        <v>84</v>
      </c>
      <c r="AP45" s="688">
        <v>2.9971574570000001</v>
      </c>
      <c r="AQ45" s="688">
        <v>1.3925061139999999</v>
      </c>
      <c r="AR45" s="689">
        <v>2.9689794460000001</v>
      </c>
      <c r="AT45" s="685" t="s">
        <v>79</v>
      </c>
      <c r="AU45" s="687">
        <v>91.093382504999994</v>
      </c>
      <c r="AV45" s="687">
        <v>88.261169526000003</v>
      </c>
      <c r="AW45" s="687">
        <v>87.740776034000007</v>
      </c>
      <c r="AX45" s="687">
        <v>83.804125361999994</v>
      </c>
      <c r="AY45" s="687">
        <v>79.763901732999997</v>
      </c>
      <c r="AZ45" s="687" t="s">
        <v>84</v>
      </c>
      <c r="BA45" s="688">
        <v>88.007899293999998</v>
      </c>
      <c r="BB45" s="688">
        <v>79.763901732999997</v>
      </c>
      <c r="BC45" s="689">
        <v>87.901549775999996</v>
      </c>
      <c r="BE45" s="685" t="s">
        <v>79</v>
      </c>
      <c r="BF45" s="687">
        <v>1.934522906</v>
      </c>
      <c r="BG45" s="687">
        <v>1.883855643</v>
      </c>
      <c r="BH45" s="687">
        <v>1.7307888</v>
      </c>
      <c r="BI45" s="687">
        <v>1.796755603</v>
      </c>
      <c r="BJ45" s="687">
        <v>1.4760389780000001</v>
      </c>
      <c r="BK45" s="687" t="s">
        <v>84</v>
      </c>
      <c r="BL45" s="688">
        <v>1.838240391</v>
      </c>
      <c r="BM45" s="688">
        <v>1.4760389780000001</v>
      </c>
      <c r="BN45" s="689">
        <v>1.835257278</v>
      </c>
    </row>
    <row r="46" spans="2:66" s="351" customFormat="1" ht="15.75" customHeight="1" x14ac:dyDescent="0.25">
      <c r="B46" s="678" t="s">
        <v>78</v>
      </c>
      <c r="C46" s="679">
        <v>213.73529015299999</v>
      </c>
      <c r="D46" s="679">
        <v>145.12932511599999</v>
      </c>
      <c r="E46" s="679">
        <v>110.382575614</v>
      </c>
      <c r="F46" s="679">
        <v>1.4241607E-2</v>
      </c>
      <c r="G46" s="679" t="s">
        <v>84</v>
      </c>
      <c r="H46" s="679" t="s">
        <v>84</v>
      </c>
      <c r="I46" s="546">
        <v>157.687331124</v>
      </c>
      <c r="J46" s="546" t="s">
        <v>84</v>
      </c>
      <c r="K46" s="680">
        <v>157.687331124</v>
      </c>
      <c r="M46" s="678" t="s">
        <v>78</v>
      </c>
      <c r="N46" s="679">
        <v>31.71933877</v>
      </c>
      <c r="O46" s="679">
        <v>19.880128258999999</v>
      </c>
      <c r="P46" s="679">
        <v>14.428914703</v>
      </c>
      <c r="Q46" s="679">
        <v>0.49936509299999998</v>
      </c>
      <c r="R46" s="679" t="s">
        <v>84</v>
      </c>
      <c r="S46" s="679" t="s">
        <v>84</v>
      </c>
      <c r="T46" s="546">
        <v>22.293014408000001</v>
      </c>
      <c r="U46" s="546" t="s">
        <v>84</v>
      </c>
      <c r="V46" s="680">
        <v>22.293014408000001</v>
      </c>
      <c r="X46" s="678" t="s">
        <v>78</v>
      </c>
      <c r="Y46" s="690">
        <v>44.884306459000001</v>
      </c>
      <c r="Z46" s="690">
        <v>36.238607698999999</v>
      </c>
      <c r="AA46" s="690">
        <v>37.312141498000003</v>
      </c>
      <c r="AB46" s="690">
        <v>7.3410810000000002E-3</v>
      </c>
      <c r="AC46" s="690" t="s">
        <v>84</v>
      </c>
      <c r="AD46" s="690" t="s">
        <v>84</v>
      </c>
      <c r="AE46" s="691">
        <v>39.209875216</v>
      </c>
      <c r="AF46" s="691" t="s">
        <v>84</v>
      </c>
      <c r="AG46" s="692">
        <v>39.209875216</v>
      </c>
      <c r="AI46" s="678" t="s">
        <v>78</v>
      </c>
      <c r="AJ46" s="690">
        <v>3.0441838790000002</v>
      </c>
      <c r="AK46" s="690">
        <v>2.4573502490000001</v>
      </c>
      <c r="AL46" s="690">
        <v>2.1068325109999999</v>
      </c>
      <c r="AM46" s="690">
        <v>3.5357599999999998E-4</v>
      </c>
      <c r="AN46" s="690" t="s">
        <v>84</v>
      </c>
      <c r="AO46" s="690" t="s">
        <v>84</v>
      </c>
      <c r="AP46" s="691">
        <v>2.5822559960000002</v>
      </c>
      <c r="AQ46" s="691" t="s">
        <v>84</v>
      </c>
      <c r="AR46" s="692">
        <v>2.5822559960000002</v>
      </c>
      <c r="AT46" s="678" t="s">
        <v>78</v>
      </c>
      <c r="AU46" s="690">
        <v>90.815847536999996</v>
      </c>
      <c r="AV46" s="690">
        <v>89.484079348999998</v>
      </c>
      <c r="AW46" s="690">
        <v>86.323358071000001</v>
      </c>
      <c r="AX46" s="690">
        <v>79.495048647000004</v>
      </c>
      <c r="AY46" s="690" t="s">
        <v>84</v>
      </c>
      <c r="AZ46" s="690" t="s">
        <v>84</v>
      </c>
      <c r="BA46" s="691">
        <v>89.480875585000007</v>
      </c>
      <c r="BB46" s="691" t="s">
        <v>84</v>
      </c>
      <c r="BC46" s="692">
        <v>89.480875585000007</v>
      </c>
      <c r="BE46" s="678" t="s">
        <v>78</v>
      </c>
      <c r="BF46" s="690">
        <v>1.9504534069999999</v>
      </c>
      <c r="BG46" s="690">
        <v>1.9182920750000001</v>
      </c>
      <c r="BH46" s="690">
        <v>2.261783275</v>
      </c>
      <c r="BI46" s="690" t="s">
        <v>84</v>
      </c>
      <c r="BJ46" s="690" t="s">
        <v>84</v>
      </c>
      <c r="BK46" s="690" t="s">
        <v>84</v>
      </c>
      <c r="BL46" s="691">
        <v>1.9719688870000001</v>
      </c>
      <c r="BM46" s="691" t="s">
        <v>84</v>
      </c>
      <c r="BN46" s="692">
        <v>1.9719688870000001</v>
      </c>
    </row>
    <row r="47" spans="2:66" s="148" customFormat="1" x14ac:dyDescent="0.2">
      <c r="B47" s="22" t="s">
        <v>268</v>
      </c>
      <c r="C47" s="395"/>
      <c r="D47" s="395"/>
      <c r="E47" s="395"/>
      <c r="F47" s="395"/>
      <c r="G47" s="395"/>
      <c r="H47" s="395"/>
      <c r="I47" s="395"/>
      <c r="J47" s="395"/>
      <c r="K47" s="396"/>
      <c r="M47" s="22" t="s">
        <v>268</v>
      </c>
      <c r="N47" s="395"/>
      <c r="O47" s="395"/>
      <c r="P47" s="395"/>
      <c r="Q47" s="395"/>
      <c r="R47" s="395"/>
      <c r="S47" s="395"/>
      <c r="T47" s="395"/>
      <c r="U47" s="395"/>
      <c r="V47" s="396"/>
      <c r="X47" s="22" t="s">
        <v>268</v>
      </c>
      <c r="Y47" s="395"/>
      <c r="Z47" s="395"/>
      <c r="AA47" s="395"/>
      <c r="AB47" s="395"/>
      <c r="AC47" s="395"/>
      <c r="AD47" s="395"/>
      <c r="AE47" s="395"/>
      <c r="AF47" s="395"/>
      <c r="AG47" s="396"/>
      <c r="AI47" s="22" t="s">
        <v>268</v>
      </c>
      <c r="AJ47" s="395"/>
      <c r="AK47" s="395"/>
      <c r="AL47" s="395"/>
      <c r="AM47" s="395"/>
      <c r="AN47" s="395"/>
      <c r="AO47" s="395"/>
      <c r="AP47" s="395"/>
      <c r="AQ47" s="395"/>
      <c r="AR47" s="396"/>
      <c r="AT47" s="22" t="s">
        <v>268</v>
      </c>
      <c r="AU47" s="395"/>
      <c r="AV47" s="395"/>
      <c r="AW47" s="395"/>
      <c r="AX47" s="395"/>
      <c r="AY47" s="395"/>
      <c r="AZ47" s="395"/>
      <c r="BA47" s="395"/>
      <c r="BB47" s="395"/>
      <c r="BC47" s="396"/>
      <c r="BE47" s="22" t="s">
        <v>268</v>
      </c>
      <c r="BF47" s="395"/>
      <c r="BG47" s="395"/>
      <c r="BH47" s="395"/>
      <c r="BI47" s="395"/>
      <c r="BJ47" s="395"/>
      <c r="BK47" s="395"/>
      <c r="BL47" s="395"/>
      <c r="BM47" s="395"/>
      <c r="BN47" s="396"/>
    </row>
    <row r="48" spans="2:66" s="22" customFormat="1" x14ac:dyDescent="0.2">
      <c r="B48" s="22" t="s">
        <v>406</v>
      </c>
      <c r="C48" s="395"/>
      <c r="D48" s="395"/>
      <c r="E48" s="395"/>
      <c r="F48" s="395"/>
      <c r="G48" s="395"/>
      <c r="H48" s="395"/>
      <c r="I48" s="395"/>
      <c r="J48" s="395"/>
      <c r="K48" s="396"/>
      <c r="M48" s="22" t="s">
        <v>406</v>
      </c>
      <c r="N48" s="395"/>
      <c r="O48" s="395"/>
      <c r="P48" s="395"/>
      <c r="Q48" s="395"/>
      <c r="R48" s="395"/>
      <c r="S48" s="395"/>
      <c r="T48" s="395"/>
      <c r="U48" s="395"/>
      <c r="V48" s="396"/>
      <c r="X48" s="22" t="s">
        <v>406</v>
      </c>
      <c r="Y48" s="395"/>
      <c r="Z48" s="395"/>
      <c r="AA48" s="395"/>
      <c r="AB48" s="395"/>
      <c r="AC48" s="395"/>
      <c r="AD48" s="395"/>
      <c r="AE48" s="395"/>
      <c r="AF48" s="395"/>
      <c r="AG48" s="396"/>
      <c r="AI48" s="22" t="s">
        <v>406</v>
      </c>
      <c r="AJ48" s="395"/>
      <c r="AK48" s="395"/>
      <c r="AL48" s="395"/>
      <c r="AM48" s="395"/>
      <c r="AN48" s="395"/>
      <c r="AO48" s="395"/>
      <c r="AP48" s="395"/>
      <c r="AQ48" s="395"/>
      <c r="AR48" s="396"/>
      <c r="AT48" s="22" t="s">
        <v>406</v>
      </c>
      <c r="AU48" s="395"/>
      <c r="AV48" s="395"/>
      <c r="AW48" s="395"/>
      <c r="AX48" s="395"/>
      <c r="AY48" s="395"/>
      <c r="AZ48" s="395"/>
      <c r="BA48" s="395"/>
      <c r="BB48" s="395"/>
      <c r="BC48" s="396"/>
      <c r="BE48" s="22" t="s">
        <v>406</v>
      </c>
      <c r="BF48" s="395"/>
      <c r="BG48" s="395"/>
      <c r="BH48" s="395"/>
      <c r="BI48" s="395"/>
      <c r="BJ48" s="395"/>
      <c r="BK48" s="395"/>
      <c r="BL48" s="395"/>
      <c r="BM48" s="395"/>
      <c r="BN48" s="396"/>
    </row>
    <row r="49" spans="2:66" s="22" customFormat="1" x14ac:dyDescent="0.2">
      <c r="B49" s="47" t="s">
        <v>423</v>
      </c>
      <c r="C49" s="395"/>
      <c r="D49" s="395"/>
      <c r="E49" s="395"/>
      <c r="F49" s="395"/>
      <c r="G49" s="395"/>
      <c r="H49" s="395"/>
      <c r="I49" s="395"/>
      <c r="J49" s="395"/>
      <c r="K49" s="396"/>
      <c r="M49" s="47" t="s">
        <v>423</v>
      </c>
      <c r="N49" s="395"/>
      <c r="O49" s="395"/>
      <c r="P49" s="395"/>
      <c r="Q49" s="395"/>
      <c r="R49" s="395"/>
      <c r="S49" s="395"/>
      <c r="T49" s="395"/>
      <c r="U49" s="395"/>
      <c r="V49" s="396"/>
      <c r="X49" s="47" t="s">
        <v>423</v>
      </c>
      <c r="Y49" s="395"/>
      <c r="Z49" s="395"/>
      <c r="AA49" s="395"/>
      <c r="AB49" s="395"/>
      <c r="AC49" s="395"/>
      <c r="AD49" s="395"/>
      <c r="AE49" s="395"/>
      <c r="AF49" s="395"/>
      <c r="AG49" s="396"/>
      <c r="AI49" s="47" t="s">
        <v>423</v>
      </c>
      <c r="AJ49" s="395"/>
      <c r="AK49" s="395"/>
      <c r="AL49" s="395"/>
      <c r="AM49" s="395"/>
      <c r="AN49" s="395"/>
      <c r="AO49" s="395"/>
      <c r="AP49" s="395"/>
      <c r="AQ49" s="395"/>
      <c r="AR49" s="396"/>
      <c r="AT49" s="47" t="s">
        <v>423</v>
      </c>
      <c r="AU49" s="395"/>
      <c r="AV49" s="395"/>
      <c r="AW49" s="395"/>
      <c r="AX49" s="395"/>
      <c r="AY49" s="395"/>
      <c r="AZ49" s="395"/>
      <c r="BA49" s="395"/>
      <c r="BB49" s="395"/>
      <c r="BC49" s="396"/>
      <c r="BE49" s="47" t="s">
        <v>423</v>
      </c>
      <c r="BF49" s="395"/>
      <c r="BG49" s="395"/>
      <c r="BH49" s="395"/>
      <c r="BI49" s="395"/>
      <c r="BJ49" s="395"/>
      <c r="BK49" s="395"/>
      <c r="BL49" s="395"/>
      <c r="BM49" s="395"/>
      <c r="BN49" s="396"/>
    </row>
    <row r="50" spans="2:66"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T50" s="372" t="s">
        <v>774</v>
      </c>
      <c r="AU50" s="398"/>
      <c r="AV50" s="398"/>
      <c r="AW50" s="398"/>
      <c r="AX50" s="398"/>
      <c r="AY50" s="398"/>
      <c r="AZ50" s="398"/>
      <c r="BA50" s="398"/>
      <c r="BB50" s="398"/>
      <c r="BC50" s="399"/>
      <c r="BE50" s="372" t="s">
        <v>774</v>
      </c>
      <c r="BF50" s="398"/>
      <c r="BG50" s="398"/>
      <c r="BH50" s="398"/>
      <c r="BI50" s="398"/>
      <c r="BJ50" s="398"/>
      <c r="BK50" s="398"/>
      <c r="BL50" s="398"/>
      <c r="BM50" s="398"/>
      <c r="BN50" s="399"/>
    </row>
    <row r="51" spans="2:66" x14ac:dyDescent="0.2">
      <c r="AU51" s="32"/>
      <c r="AV51" s="32"/>
      <c r="AW51" s="32"/>
      <c r="AX51" s="32"/>
      <c r="AY51" s="32"/>
      <c r="AZ51" s="32"/>
      <c r="BA51" s="32"/>
      <c r="BB51" s="32"/>
      <c r="BC51" s="70"/>
    </row>
    <row r="52" spans="2:66" x14ac:dyDescent="0.2">
      <c r="AG52"/>
    </row>
    <row r="53" spans="2:66" x14ac:dyDescent="0.2">
      <c r="AG53"/>
    </row>
    <row r="54" spans="2:66" x14ac:dyDescent="0.2">
      <c r="AG54"/>
    </row>
    <row r="55" spans="2:66" x14ac:dyDescent="0.2">
      <c r="AG55"/>
    </row>
    <row r="56" spans="2:66" x14ac:dyDescent="0.2">
      <c r="AG56"/>
    </row>
    <row r="57" spans="2:66" x14ac:dyDescent="0.2">
      <c r="AG57"/>
    </row>
    <row r="58" spans="2:66" x14ac:dyDescent="0.2">
      <c r="AG58"/>
    </row>
    <row r="59" spans="2:66" x14ac:dyDescent="0.2">
      <c r="AG59"/>
    </row>
    <row r="60" spans="2:66" x14ac:dyDescent="0.2">
      <c r="AG60"/>
    </row>
    <row r="61" spans="2:66" x14ac:dyDescent="0.2">
      <c r="AG61"/>
    </row>
    <row r="62" spans="2:66" x14ac:dyDescent="0.2">
      <c r="AG62"/>
    </row>
    <row r="63" spans="2:66" x14ac:dyDescent="0.2">
      <c r="AG63"/>
    </row>
    <row r="64" spans="2:66" x14ac:dyDescent="0.2">
      <c r="AG64"/>
    </row>
    <row r="65" spans="33:33" x14ac:dyDescent="0.2">
      <c r="AG65"/>
    </row>
    <row r="66" spans="33:33" x14ac:dyDescent="0.2">
      <c r="AG66"/>
    </row>
    <row r="67" spans="33:33" x14ac:dyDescent="0.2">
      <c r="AG67"/>
    </row>
    <row r="68" spans="33:33" x14ac:dyDescent="0.2">
      <c r="AG68"/>
    </row>
    <row r="69" spans="33:33" x14ac:dyDescent="0.2">
      <c r="AG69"/>
    </row>
    <row r="70" spans="33:33" x14ac:dyDescent="0.2">
      <c r="AG70"/>
    </row>
    <row r="71" spans="33:33" x14ac:dyDescent="0.2">
      <c r="AG71"/>
    </row>
    <row r="72" spans="33:33" x14ac:dyDescent="0.2">
      <c r="AG72"/>
    </row>
    <row r="73" spans="33:33" x14ac:dyDescent="0.2">
      <c r="AG73"/>
    </row>
    <row r="74" spans="33:33" x14ac:dyDescent="0.2">
      <c r="AG74"/>
    </row>
    <row r="75" spans="33:33" x14ac:dyDescent="0.2">
      <c r="AG75"/>
    </row>
    <row r="76" spans="33:33" x14ac:dyDescent="0.2">
      <c r="AG76"/>
    </row>
    <row r="77" spans="33:33" x14ac:dyDescent="0.2">
      <c r="AG77"/>
    </row>
    <row r="78" spans="33:33" x14ac:dyDescent="0.2">
      <c r="AG78"/>
    </row>
    <row r="79" spans="33:33" x14ac:dyDescent="0.2">
      <c r="AG79"/>
    </row>
    <row r="80" spans="33:33" x14ac:dyDescent="0.2">
      <c r="AG80"/>
    </row>
    <row r="81" spans="33:33" x14ac:dyDescent="0.2">
      <c r="AG81"/>
    </row>
    <row r="82" spans="33:33" x14ac:dyDescent="0.2">
      <c r="AG82"/>
    </row>
    <row r="83" spans="33:33" x14ac:dyDescent="0.2">
      <c r="AG83"/>
    </row>
    <row r="84" spans="33:33" x14ac:dyDescent="0.2">
      <c r="AG84"/>
    </row>
    <row r="85" spans="33:33" x14ac:dyDescent="0.2">
      <c r="AG85"/>
    </row>
    <row r="86" spans="33:33" x14ac:dyDescent="0.2">
      <c r="AG86"/>
    </row>
    <row r="87" spans="33:33" x14ac:dyDescent="0.2">
      <c r="AG87"/>
    </row>
    <row r="88" spans="33:33" x14ac:dyDescent="0.2">
      <c r="AG88"/>
    </row>
    <row r="89" spans="33:33" x14ac:dyDescent="0.2">
      <c r="AG89"/>
    </row>
    <row r="90" spans="33:33" x14ac:dyDescent="0.2">
      <c r="AG90"/>
    </row>
    <row r="91" spans="33:33" x14ac:dyDescent="0.2">
      <c r="AG91"/>
    </row>
    <row r="92" spans="33:33" x14ac:dyDescent="0.2">
      <c r="AG92"/>
    </row>
    <row r="93" spans="33:33" x14ac:dyDescent="0.2">
      <c r="AG93"/>
    </row>
    <row r="94" spans="33:33" x14ac:dyDescent="0.2">
      <c r="AG94"/>
    </row>
    <row r="95" spans="33:33" x14ac:dyDescent="0.2">
      <c r="AG95"/>
    </row>
    <row r="96" spans="33:33" x14ac:dyDescent="0.2">
      <c r="AG96"/>
    </row>
    <row r="97" spans="33:33" x14ac:dyDescent="0.2">
      <c r="AG97"/>
    </row>
    <row r="98" spans="33:33" x14ac:dyDescent="0.2">
      <c r="AG98"/>
    </row>
    <row r="99" spans="33:33" x14ac:dyDescent="0.2">
      <c r="AG99"/>
    </row>
    <row r="100" spans="33:33" x14ac:dyDescent="0.2">
      <c r="AG100"/>
    </row>
    <row r="101" spans="33:33" x14ac:dyDescent="0.2">
      <c r="AG101"/>
    </row>
    <row r="102" spans="33:33" x14ac:dyDescent="0.2">
      <c r="AG102"/>
    </row>
    <row r="103" spans="33:33" x14ac:dyDescent="0.2">
      <c r="AG103"/>
    </row>
    <row r="104" spans="33:33" x14ac:dyDescent="0.2">
      <c r="AG104"/>
    </row>
    <row r="105" spans="33:33" x14ac:dyDescent="0.2">
      <c r="AG105"/>
    </row>
    <row r="106" spans="33:33" x14ac:dyDescent="0.2">
      <c r="AG106"/>
    </row>
    <row r="107" spans="33:33" x14ac:dyDescent="0.2">
      <c r="AG107"/>
    </row>
    <row r="108" spans="33:33" x14ac:dyDescent="0.2">
      <c r="AG108"/>
    </row>
    <row r="109" spans="33:33" x14ac:dyDescent="0.2">
      <c r="AG109"/>
    </row>
  </sheetData>
  <pageMargins left="0.59055118110236227" right="0.59055118110236227" top="0.78740157480314965" bottom="0.78740157480314965" header="0.39370078740157483" footer="0.39370078740157483"/>
  <pageSetup paperSize="9" scale="67" firstPageNumber="71" fitToWidth="6" fitToHeight="0" orientation="landscape" useFirstPageNumber="1" r:id="rId1"/>
  <headerFooter differentFirst="1" alignWithMargins="0">
    <oddHeader>&amp;R&amp;12Les finances des groupements à fiscalité propre en 2022</oddHeader>
    <oddFooter>&amp;L&amp;12Direction Générale des Collectivités Locales / DESL&amp;C&amp;12&amp;P&amp;R&amp;12Mise en ligne : janvier 2024</oddFooter>
    <firstHeader>&amp;R&amp;12Les finances des groupements à fiscalité propre en 2022</firstHeader>
    <firstFooter>&amp;L&amp;12Direction Générale des Collectivités Locales / DESL&amp;C&amp;12&amp;P&amp;R&amp;12Mise en ligne : janvier 2024</firstFooter>
  </headerFooter>
  <colBreaks count="5" manualBreakCount="5">
    <brk id="11" max="45" man="1"/>
    <brk id="22" max="45" man="1"/>
    <brk id="33" max="45" man="1"/>
    <brk id="44" max="45" man="1"/>
    <brk id="55"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349</v>
      </c>
    </row>
    <row r="2" spans="1:10" ht="12.75" customHeight="1" x14ac:dyDescent="0.25">
      <c r="A2" s="9"/>
    </row>
    <row r="3" spans="1:10" ht="12.75" customHeight="1" x14ac:dyDescent="0.25">
      <c r="A3" s="88" t="s">
        <v>788</v>
      </c>
    </row>
    <row r="4" spans="1:10" ht="13.5" thickBot="1" x14ac:dyDescent="0.25">
      <c r="A4" s="205"/>
      <c r="J4" s="398" t="s">
        <v>337</v>
      </c>
    </row>
    <row r="5" spans="1:10" ht="12.75" customHeight="1" x14ac:dyDescent="0.2">
      <c r="A5" s="204" t="s">
        <v>648</v>
      </c>
      <c r="B5" s="480" t="s">
        <v>34</v>
      </c>
      <c r="C5" s="480" t="s">
        <v>458</v>
      </c>
      <c r="D5" s="480" t="s">
        <v>460</v>
      </c>
      <c r="E5" s="480" t="s">
        <v>97</v>
      </c>
      <c r="F5" s="480" t="s">
        <v>269</v>
      </c>
      <c r="G5" s="481">
        <v>300000</v>
      </c>
      <c r="H5" s="482" t="s">
        <v>347</v>
      </c>
      <c r="I5" s="482" t="s">
        <v>347</v>
      </c>
      <c r="J5" s="482" t="s">
        <v>343</v>
      </c>
    </row>
    <row r="6" spans="1:10" ht="12.75" customHeight="1" x14ac:dyDescent="0.2">
      <c r="A6" s="203"/>
      <c r="B6" s="483" t="s">
        <v>457</v>
      </c>
      <c r="C6" s="483" t="s">
        <v>35</v>
      </c>
      <c r="D6" s="483" t="s">
        <v>35</v>
      </c>
      <c r="E6" s="483" t="s">
        <v>35</v>
      </c>
      <c r="F6" s="483" t="s">
        <v>35</v>
      </c>
      <c r="G6" s="483" t="s">
        <v>36</v>
      </c>
      <c r="H6" s="484" t="s">
        <v>342</v>
      </c>
      <c r="I6" s="484" t="s">
        <v>284</v>
      </c>
      <c r="J6" s="484" t="s">
        <v>106</v>
      </c>
    </row>
    <row r="7" spans="1:10" ht="12.75" customHeight="1" thickBot="1" x14ac:dyDescent="0.25">
      <c r="A7" s="206"/>
      <c r="B7" s="485" t="s">
        <v>36</v>
      </c>
      <c r="C7" s="485" t="s">
        <v>459</v>
      </c>
      <c r="D7" s="485" t="s">
        <v>99</v>
      </c>
      <c r="E7" s="485" t="s">
        <v>100</v>
      </c>
      <c r="F7" s="485" t="s">
        <v>270</v>
      </c>
      <c r="G7" s="485" t="s">
        <v>101</v>
      </c>
      <c r="H7" s="486" t="s">
        <v>284</v>
      </c>
      <c r="I7" s="486" t="s">
        <v>101</v>
      </c>
      <c r="J7" s="486" t="s">
        <v>348</v>
      </c>
    </row>
    <row r="8" spans="1:10" ht="12.75" customHeight="1" x14ac:dyDescent="0.2"/>
    <row r="9" spans="1:10" ht="14.25" customHeight="1" x14ac:dyDescent="0.2">
      <c r="A9" s="496" t="s">
        <v>601</v>
      </c>
      <c r="B9" s="497" t="s">
        <v>84</v>
      </c>
      <c r="C9" s="497" t="s">
        <v>84</v>
      </c>
      <c r="D9" s="497" t="s">
        <v>84</v>
      </c>
      <c r="E9" s="497">
        <v>21.414522000000002</v>
      </c>
      <c r="F9" s="497">
        <v>569.08743800000002</v>
      </c>
      <c r="G9" s="497">
        <v>2562.3128849999998</v>
      </c>
      <c r="H9" s="498">
        <f>E9</f>
        <v>21.414522000000002</v>
      </c>
      <c r="I9" s="498">
        <f>F9+G9</f>
        <v>3131.4003229999998</v>
      </c>
      <c r="J9" s="498">
        <f>H9+I9</f>
        <v>3152.8148449999999</v>
      </c>
    </row>
    <row r="10" spans="1:10" ht="14.25" customHeight="1" x14ac:dyDescent="0.2">
      <c r="A10" s="476" t="s">
        <v>602</v>
      </c>
      <c r="B10" s="488" t="s">
        <v>84</v>
      </c>
      <c r="C10" s="488" t="s">
        <v>84</v>
      </c>
      <c r="D10" s="488" t="s">
        <v>84</v>
      </c>
      <c r="E10" s="488">
        <v>0.83318999999999999</v>
      </c>
      <c r="F10" s="488">
        <v>18.721032999999998</v>
      </c>
      <c r="G10" s="488">
        <v>276.59453200000002</v>
      </c>
      <c r="H10" s="267">
        <f t="shared" ref="H10:H70" si="0">E10</f>
        <v>0.83318999999999999</v>
      </c>
      <c r="I10" s="267">
        <f t="shared" ref="I10:I70" si="1">F10+G10</f>
        <v>295.31556499999999</v>
      </c>
      <c r="J10" s="267">
        <f t="shared" ref="J10:J70" si="2">H10+I10</f>
        <v>296.14875499999999</v>
      </c>
    </row>
    <row r="11" spans="1:10" ht="14.25" customHeight="1" x14ac:dyDescent="0.2">
      <c r="A11" s="477" t="s">
        <v>324</v>
      </c>
      <c r="B11" s="489" t="s">
        <v>84</v>
      </c>
      <c r="C11" s="489" t="s">
        <v>84</v>
      </c>
      <c r="D11" s="489" t="s">
        <v>84</v>
      </c>
      <c r="E11" s="489">
        <v>19.866762999999999</v>
      </c>
      <c r="F11" s="489">
        <v>532.80780500000003</v>
      </c>
      <c r="G11" s="489">
        <v>2211.3497440000001</v>
      </c>
      <c r="H11" s="490">
        <f t="shared" si="0"/>
        <v>19.866762999999999</v>
      </c>
      <c r="I11" s="490">
        <f t="shared" si="1"/>
        <v>2744.157549</v>
      </c>
      <c r="J11" s="490">
        <f t="shared" si="2"/>
        <v>2764.024312</v>
      </c>
    </row>
    <row r="12" spans="1:10" ht="14.25" customHeight="1" x14ac:dyDescent="0.2">
      <c r="A12" s="476" t="s">
        <v>603</v>
      </c>
      <c r="B12" s="488" t="s">
        <v>84</v>
      </c>
      <c r="C12" s="488" t="s">
        <v>84</v>
      </c>
      <c r="D12" s="488" t="s">
        <v>84</v>
      </c>
      <c r="E12" s="488">
        <v>0.71456699999999995</v>
      </c>
      <c r="F12" s="488">
        <v>15.44997</v>
      </c>
      <c r="G12" s="488">
        <v>54.559102000000003</v>
      </c>
      <c r="H12" s="267">
        <f t="shared" si="0"/>
        <v>0.71456699999999995</v>
      </c>
      <c r="I12" s="267">
        <f t="shared" si="1"/>
        <v>70.009072000000003</v>
      </c>
      <c r="J12" s="267">
        <f t="shared" si="2"/>
        <v>70.723639000000006</v>
      </c>
    </row>
    <row r="13" spans="1:10" s="7" customFormat="1" ht="14.25" customHeight="1" x14ac:dyDescent="0.2">
      <c r="A13" s="477" t="s">
        <v>604</v>
      </c>
      <c r="B13" s="489" t="s">
        <v>84</v>
      </c>
      <c r="C13" s="489" t="s">
        <v>84</v>
      </c>
      <c r="D13" s="489" t="s">
        <v>84</v>
      </c>
      <c r="E13" s="489">
        <v>0</v>
      </c>
      <c r="F13" s="489">
        <v>2.1086279999999999</v>
      </c>
      <c r="G13" s="489">
        <v>19.809507</v>
      </c>
      <c r="H13" s="490">
        <f t="shared" si="0"/>
        <v>0</v>
      </c>
      <c r="I13" s="490">
        <f t="shared" si="1"/>
        <v>21.918134999999999</v>
      </c>
      <c r="J13" s="490">
        <f t="shared" si="2"/>
        <v>21.918134999999999</v>
      </c>
    </row>
    <row r="14" spans="1:10" s="47" customFormat="1" ht="14.25" customHeight="1" x14ac:dyDescent="0.2">
      <c r="A14" s="501" t="s">
        <v>325</v>
      </c>
      <c r="B14" s="502" t="s">
        <v>84</v>
      </c>
      <c r="C14" s="502" t="s">
        <v>84</v>
      </c>
      <c r="D14" s="502" t="s">
        <v>84</v>
      </c>
      <c r="E14" s="502">
        <v>5.0258520000000004</v>
      </c>
      <c r="F14" s="502">
        <v>142.46514400000001</v>
      </c>
      <c r="G14" s="502">
        <v>558.44737199999997</v>
      </c>
      <c r="H14" s="503">
        <f t="shared" si="0"/>
        <v>5.0258520000000004</v>
      </c>
      <c r="I14" s="503">
        <f t="shared" si="1"/>
        <v>700.91251599999998</v>
      </c>
      <c r="J14" s="503">
        <f t="shared" si="2"/>
        <v>705.93836799999997</v>
      </c>
    </row>
    <row r="15" spans="1:10" s="47" customFormat="1" ht="14.25" customHeight="1" x14ac:dyDescent="0.2">
      <c r="A15" s="477" t="s">
        <v>605</v>
      </c>
      <c r="B15" s="489" t="s">
        <v>84</v>
      </c>
      <c r="C15" s="489" t="s">
        <v>84</v>
      </c>
      <c r="D15" s="489" t="s">
        <v>84</v>
      </c>
      <c r="E15" s="489">
        <v>9.6100000000000005E-4</v>
      </c>
      <c r="F15" s="489">
        <v>3.7070069999999999</v>
      </c>
      <c r="G15" s="489">
        <v>14.060110999999999</v>
      </c>
      <c r="H15" s="490">
        <f t="shared" si="0"/>
        <v>9.6100000000000005E-4</v>
      </c>
      <c r="I15" s="490">
        <f t="shared" si="1"/>
        <v>17.767118</v>
      </c>
      <c r="J15" s="490">
        <f t="shared" si="2"/>
        <v>17.768079</v>
      </c>
    </row>
    <row r="16" spans="1:10" s="47" customFormat="1" ht="14.25" customHeight="1" x14ac:dyDescent="0.2">
      <c r="A16" s="476" t="s">
        <v>606</v>
      </c>
      <c r="B16" s="488" t="s">
        <v>84</v>
      </c>
      <c r="C16" s="488" t="s">
        <v>84</v>
      </c>
      <c r="D16" s="488" t="s">
        <v>84</v>
      </c>
      <c r="E16" s="488">
        <v>0</v>
      </c>
      <c r="F16" s="488">
        <v>1.6021650000000001</v>
      </c>
      <c r="G16" s="488">
        <v>2.2848920000000001</v>
      </c>
      <c r="H16" s="267">
        <f t="shared" si="0"/>
        <v>0</v>
      </c>
      <c r="I16" s="267">
        <f t="shared" si="1"/>
        <v>3.8870570000000004</v>
      </c>
      <c r="J16" s="267">
        <f t="shared" si="2"/>
        <v>3.8870570000000004</v>
      </c>
    </row>
    <row r="17" spans="1:10" s="47" customFormat="1" ht="14.25" customHeight="1" x14ac:dyDescent="0.2">
      <c r="A17" s="491" t="s">
        <v>607</v>
      </c>
      <c r="B17" s="489" t="s">
        <v>84</v>
      </c>
      <c r="C17" s="489" t="s">
        <v>84</v>
      </c>
      <c r="D17" s="489" t="s">
        <v>84</v>
      </c>
      <c r="E17" s="489">
        <v>5.0236910000000004</v>
      </c>
      <c r="F17" s="489">
        <v>125.205217</v>
      </c>
      <c r="G17" s="489">
        <v>537.78509099999997</v>
      </c>
      <c r="H17" s="490">
        <f t="shared" si="0"/>
        <v>5.0236910000000004</v>
      </c>
      <c r="I17" s="490">
        <f t="shared" si="1"/>
        <v>662.99030799999991</v>
      </c>
      <c r="J17" s="490">
        <f t="shared" si="2"/>
        <v>668.0139989999999</v>
      </c>
    </row>
    <row r="18" spans="1:10" s="47" customFormat="1" ht="14.25" customHeight="1" x14ac:dyDescent="0.2">
      <c r="A18" s="476" t="s">
        <v>326</v>
      </c>
      <c r="B18" s="488" t="s">
        <v>84</v>
      </c>
      <c r="C18" s="488" t="s">
        <v>84</v>
      </c>
      <c r="D18" s="488" t="s">
        <v>84</v>
      </c>
      <c r="E18" s="488">
        <v>1.1980000000000001E-3</v>
      </c>
      <c r="F18" s="488">
        <v>1.003933</v>
      </c>
      <c r="G18" s="488">
        <v>2.6788609999999999</v>
      </c>
      <c r="H18" s="267">
        <f t="shared" si="0"/>
        <v>1.1980000000000001E-3</v>
      </c>
      <c r="I18" s="267">
        <f t="shared" si="1"/>
        <v>3.6827939999999999</v>
      </c>
      <c r="J18" s="267">
        <f t="shared" si="2"/>
        <v>3.6839919999999999</v>
      </c>
    </row>
    <row r="19" spans="1:10" s="7" customFormat="1" ht="14.25" customHeight="1" x14ac:dyDescent="0.2">
      <c r="A19" s="477" t="s">
        <v>608</v>
      </c>
      <c r="B19" s="489" t="s">
        <v>84</v>
      </c>
      <c r="C19" s="489" t="s">
        <v>84</v>
      </c>
      <c r="D19" s="489" t="s">
        <v>84</v>
      </c>
      <c r="E19" s="489">
        <v>0</v>
      </c>
      <c r="F19" s="489">
        <v>10.946821</v>
      </c>
      <c r="G19" s="489">
        <v>1.638415</v>
      </c>
      <c r="H19" s="490">
        <f t="shared" si="0"/>
        <v>0</v>
      </c>
      <c r="I19" s="490">
        <f t="shared" si="1"/>
        <v>12.585236</v>
      </c>
      <c r="J19" s="490">
        <f t="shared" si="2"/>
        <v>12.585236</v>
      </c>
    </row>
    <row r="20" spans="1:10" s="47" customFormat="1" ht="14.25" customHeight="1" x14ac:dyDescent="0.2">
      <c r="A20" s="501" t="s">
        <v>327</v>
      </c>
      <c r="B20" s="502" t="s">
        <v>84</v>
      </c>
      <c r="C20" s="502" t="s">
        <v>84</v>
      </c>
      <c r="D20" s="502" t="s">
        <v>84</v>
      </c>
      <c r="E20" s="502">
        <v>6.6404430000000003</v>
      </c>
      <c r="F20" s="502">
        <v>23.706876999999999</v>
      </c>
      <c r="G20" s="502">
        <v>126.537678</v>
      </c>
      <c r="H20" s="503">
        <f t="shared" si="0"/>
        <v>6.6404430000000003</v>
      </c>
      <c r="I20" s="503">
        <f t="shared" si="1"/>
        <v>150.24455499999999</v>
      </c>
      <c r="J20" s="503">
        <f t="shared" si="2"/>
        <v>156.884998</v>
      </c>
    </row>
    <row r="21" spans="1:10" s="47" customFormat="1" ht="14.25" customHeight="1" x14ac:dyDescent="0.2">
      <c r="A21" s="491" t="s">
        <v>609</v>
      </c>
      <c r="B21" s="489" t="s">
        <v>84</v>
      </c>
      <c r="C21" s="489" t="s">
        <v>84</v>
      </c>
      <c r="D21" s="489" t="s">
        <v>84</v>
      </c>
      <c r="E21" s="489">
        <v>3.7321040000000001</v>
      </c>
      <c r="F21" s="489">
        <v>0.18896199999999999</v>
      </c>
      <c r="G21" s="489">
        <v>1.392577</v>
      </c>
      <c r="H21" s="490">
        <f t="shared" si="0"/>
        <v>3.7321040000000001</v>
      </c>
      <c r="I21" s="490">
        <f t="shared" si="1"/>
        <v>1.581539</v>
      </c>
      <c r="J21" s="490">
        <f t="shared" si="2"/>
        <v>5.3136429999999999</v>
      </c>
    </row>
    <row r="22" spans="1:10" s="47" customFormat="1" ht="14.25" customHeight="1" x14ac:dyDescent="0.2">
      <c r="A22" s="476" t="s">
        <v>328</v>
      </c>
      <c r="B22" s="488" t="s">
        <v>84</v>
      </c>
      <c r="C22" s="488" t="s">
        <v>84</v>
      </c>
      <c r="D22" s="488" t="s">
        <v>84</v>
      </c>
      <c r="E22" s="488">
        <v>0</v>
      </c>
      <c r="F22" s="488">
        <v>8.8286000000000003E-2</v>
      </c>
      <c r="G22" s="488">
        <v>4.1404110000000003</v>
      </c>
      <c r="H22" s="267">
        <f t="shared" si="0"/>
        <v>0</v>
      </c>
      <c r="I22" s="267">
        <f t="shared" si="1"/>
        <v>4.2286970000000004</v>
      </c>
      <c r="J22" s="267">
        <f t="shared" si="2"/>
        <v>4.2286970000000004</v>
      </c>
    </row>
    <row r="23" spans="1:10" s="47" customFormat="1" ht="14.25" customHeight="1" x14ac:dyDescent="0.2">
      <c r="A23" s="477" t="s">
        <v>329</v>
      </c>
      <c r="B23" s="489" t="s">
        <v>84</v>
      </c>
      <c r="C23" s="489" t="s">
        <v>84</v>
      </c>
      <c r="D23" s="489" t="s">
        <v>84</v>
      </c>
      <c r="E23" s="489">
        <v>0</v>
      </c>
      <c r="F23" s="489">
        <v>1.0305580000000001</v>
      </c>
      <c r="G23" s="489">
        <v>80.180555999999996</v>
      </c>
      <c r="H23" s="490">
        <f t="shared" si="0"/>
        <v>0</v>
      </c>
      <c r="I23" s="490">
        <f t="shared" si="1"/>
        <v>81.211113999999995</v>
      </c>
      <c r="J23" s="490">
        <f t="shared" si="2"/>
        <v>81.211113999999995</v>
      </c>
    </row>
    <row r="24" spans="1:10" s="47" customFormat="1" ht="14.25" customHeight="1" x14ac:dyDescent="0.2">
      <c r="A24" s="476" t="s">
        <v>610</v>
      </c>
      <c r="B24" s="488" t="s">
        <v>84</v>
      </c>
      <c r="C24" s="488" t="s">
        <v>84</v>
      </c>
      <c r="D24" s="488" t="s">
        <v>84</v>
      </c>
      <c r="E24" s="488">
        <v>0.37476199999999998</v>
      </c>
      <c r="F24" s="488">
        <v>20.928170000000001</v>
      </c>
      <c r="G24" s="488">
        <v>27.593492000000001</v>
      </c>
      <c r="H24" s="267">
        <f t="shared" si="0"/>
        <v>0.37476199999999998</v>
      </c>
      <c r="I24" s="267">
        <f t="shared" si="1"/>
        <v>48.521662000000006</v>
      </c>
      <c r="J24" s="267">
        <f t="shared" si="2"/>
        <v>48.896424000000003</v>
      </c>
    </row>
    <row r="25" spans="1:10" s="47" customFormat="1" ht="14.25" customHeight="1" x14ac:dyDescent="0.2">
      <c r="A25" s="477" t="s">
        <v>611</v>
      </c>
      <c r="B25" s="489" t="s">
        <v>84</v>
      </c>
      <c r="C25" s="489" t="s">
        <v>84</v>
      </c>
      <c r="D25" s="489" t="s">
        <v>84</v>
      </c>
      <c r="E25" s="489">
        <v>2.5335760000000001</v>
      </c>
      <c r="F25" s="489">
        <v>8.0090000000000005E-3</v>
      </c>
      <c r="G25" s="489">
        <v>12.891194</v>
      </c>
      <c r="H25" s="490">
        <f t="shared" si="0"/>
        <v>2.5335760000000001</v>
      </c>
      <c r="I25" s="490">
        <f t="shared" si="1"/>
        <v>12.899203</v>
      </c>
      <c r="J25" s="490">
        <f t="shared" si="2"/>
        <v>15.432779</v>
      </c>
    </row>
    <row r="26" spans="1:10" s="7" customFormat="1" ht="14.25" customHeight="1" x14ac:dyDescent="0.2">
      <c r="A26" s="479" t="s">
        <v>330</v>
      </c>
      <c r="B26" s="492" t="s">
        <v>84</v>
      </c>
      <c r="C26" s="492" t="s">
        <v>84</v>
      </c>
      <c r="D26" s="492" t="s">
        <v>84</v>
      </c>
      <c r="E26" s="492">
        <v>0</v>
      </c>
      <c r="F26" s="492">
        <v>1.4628909999999999</v>
      </c>
      <c r="G26" s="492">
        <v>0.339445</v>
      </c>
      <c r="H26" s="493">
        <f t="shared" si="0"/>
        <v>0</v>
      </c>
      <c r="I26" s="493">
        <f t="shared" si="1"/>
        <v>1.8023359999999999</v>
      </c>
      <c r="J26" s="493">
        <f t="shared" si="2"/>
        <v>1.8023359999999999</v>
      </c>
    </row>
    <row r="27" spans="1:10" s="47" customFormat="1" ht="14.25" customHeight="1" x14ac:dyDescent="0.2">
      <c r="A27" s="475" t="s">
        <v>612</v>
      </c>
      <c r="B27" s="499" t="s">
        <v>84</v>
      </c>
      <c r="C27" s="499" t="s">
        <v>84</v>
      </c>
      <c r="D27" s="499" t="s">
        <v>84</v>
      </c>
      <c r="E27" s="499">
        <v>9.2421039999999994</v>
      </c>
      <c r="F27" s="499">
        <v>216.12093100000001</v>
      </c>
      <c r="G27" s="499">
        <v>691.61013100000002</v>
      </c>
      <c r="H27" s="500">
        <f t="shared" si="0"/>
        <v>9.2421039999999994</v>
      </c>
      <c r="I27" s="500">
        <f t="shared" si="1"/>
        <v>907.73106200000007</v>
      </c>
      <c r="J27" s="500">
        <f t="shared" si="2"/>
        <v>916.97316600000011</v>
      </c>
    </row>
    <row r="28" spans="1:10" s="47" customFormat="1" ht="14.25" customHeight="1" x14ac:dyDescent="0.2">
      <c r="A28" s="479" t="s">
        <v>613</v>
      </c>
      <c r="B28" s="492" t="s">
        <v>84</v>
      </c>
      <c r="C28" s="492" t="s">
        <v>84</v>
      </c>
      <c r="D28" s="492" t="s">
        <v>84</v>
      </c>
      <c r="E28" s="492">
        <v>0.404005</v>
      </c>
      <c r="F28" s="492">
        <v>20.714863000000001</v>
      </c>
      <c r="G28" s="492">
        <v>80.242716999999999</v>
      </c>
      <c r="H28" s="493">
        <f t="shared" si="0"/>
        <v>0.404005</v>
      </c>
      <c r="I28" s="493">
        <f t="shared" si="1"/>
        <v>100.95758000000001</v>
      </c>
      <c r="J28" s="493">
        <f t="shared" si="2"/>
        <v>101.36158500000001</v>
      </c>
    </row>
    <row r="29" spans="1:10" s="47" customFormat="1" ht="14.25" customHeight="1" x14ac:dyDescent="0.2">
      <c r="A29" s="477" t="s">
        <v>331</v>
      </c>
      <c r="B29" s="489" t="s">
        <v>84</v>
      </c>
      <c r="C29" s="489" t="s">
        <v>84</v>
      </c>
      <c r="D29" s="489" t="s">
        <v>84</v>
      </c>
      <c r="E29" s="489">
        <v>6.2614320000000001</v>
      </c>
      <c r="F29" s="489">
        <v>125.639567</v>
      </c>
      <c r="G29" s="489">
        <v>444.38140199999998</v>
      </c>
      <c r="H29" s="490">
        <f t="shared" si="0"/>
        <v>6.2614320000000001</v>
      </c>
      <c r="I29" s="490">
        <f t="shared" si="1"/>
        <v>570.02096899999992</v>
      </c>
      <c r="J29" s="490">
        <f t="shared" si="2"/>
        <v>576.28240099999994</v>
      </c>
    </row>
    <row r="30" spans="1:10" s="7" customFormat="1" ht="14.25" customHeight="1" x14ac:dyDescent="0.2">
      <c r="A30" s="476" t="s">
        <v>614</v>
      </c>
      <c r="B30" s="488" t="s">
        <v>84</v>
      </c>
      <c r="C30" s="488" t="s">
        <v>84</v>
      </c>
      <c r="D30" s="488" t="s">
        <v>84</v>
      </c>
      <c r="E30" s="488">
        <v>2.9057520000000001</v>
      </c>
      <c r="F30" s="488">
        <v>87.456402999999995</v>
      </c>
      <c r="G30" s="488">
        <v>273.92139500000002</v>
      </c>
      <c r="H30" s="267">
        <f t="shared" si="0"/>
        <v>2.9057520000000001</v>
      </c>
      <c r="I30" s="267">
        <f t="shared" si="1"/>
        <v>361.37779799999998</v>
      </c>
      <c r="J30" s="267">
        <f t="shared" si="2"/>
        <v>364.28354999999999</v>
      </c>
    </row>
    <row r="31" spans="1:10" s="47" customFormat="1" ht="14.25" customHeight="1" x14ac:dyDescent="0.2">
      <c r="A31" s="477" t="s">
        <v>641</v>
      </c>
      <c r="B31" s="489" t="s">
        <v>84</v>
      </c>
      <c r="C31" s="489" t="s">
        <v>84</v>
      </c>
      <c r="D31" s="489" t="s">
        <v>84</v>
      </c>
      <c r="E31" s="489">
        <v>3.3556789999999999</v>
      </c>
      <c r="F31" s="489">
        <v>38.183163999999998</v>
      </c>
      <c r="G31" s="489">
        <v>170.46000699999999</v>
      </c>
      <c r="H31" s="490">
        <f t="shared" si="0"/>
        <v>3.3556789999999999</v>
      </c>
      <c r="I31" s="490">
        <f t="shared" si="1"/>
        <v>208.643171</v>
      </c>
      <c r="J31" s="490">
        <f t="shared" si="2"/>
        <v>211.99885</v>
      </c>
    </row>
    <row r="32" spans="1:10" s="47" customFormat="1" ht="14.25" customHeight="1" x14ac:dyDescent="0.2">
      <c r="A32" s="476" t="s">
        <v>332</v>
      </c>
      <c r="B32" s="488" t="s">
        <v>84</v>
      </c>
      <c r="C32" s="488" t="s">
        <v>84</v>
      </c>
      <c r="D32" s="488" t="s">
        <v>84</v>
      </c>
      <c r="E32" s="488">
        <v>1.251806</v>
      </c>
      <c r="F32" s="488">
        <v>66.514437000000001</v>
      </c>
      <c r="G32" s="488">
        <v>163.20040299999999</v>
      </c>
      <c r="H32" s="267">
        <f t="shared" si="0"/>
        <v>1.251806</v>
      </c>
      <c r="I32" s="267">
        <f t="shared" si="1"/>
        <v>229.71483999999998</v>
      </c>
      <c r="J32" s="267">
        <f t="shared" si="2"/>
        <v>230.96664599999997</v>
      </c>
    </row>
    <row r="33" spans="1:10" s="47" customFormat="1" ht="14.25" customHeight="1" x14ac:dyDescent="0.2">
      <c r="A33" s="477" t="s">
        <v>333</v>
      </c>
      <c r="B33" s="489" t="s">
        <v>84</v>
      </c>
      <c r="C33" s="489" t="s">
        <v>84</v>
      </c>
      <c r="D33" s="489" t="s">
        <v>84</v>
      </c>
      <c r="E33" s="489">
        <v>1.3248599999999999</v>
      </c>
      <c r="F33" s="489">
        <v>3.252062</v>
      </c>
      <c r="G33" s="489">
        <v>3.7856079999999999</v>
      </c>
      <c r="H33" s="490">
        <f t="shared" si="0"/>
        <v>1.3248599999999999</v>
      </c>
      <c r="I33" s="490">
        <f t="shared" si="1"/>
        <v>7.0376700000000003</v>
      </c>
      <c r="J33" s="490">
        <f t="shared" si="2"/>
        <v>8.3625299999999996</v>
      </c>
    </row>
    <row r="34" spans="1:10" s="7" customFormat="1" ht="14.25" customHeight="1" x14ac:dyDescent="0.2">
      <c r="A34" s="501" t="s">
        <v>615</v>
      </c>
      <c r="B34" s="502" t="s">
        <v>84</v>
      </c>
      <c r="C34" s="502" t="s">
        <v>84</v>
      </c>
      <c r="D34" s="502" t="s">
        <v>84</v>
      </c>
      <c r="E34" s="502">
        <v>6.3002770000000003</v>
      </c>
      <c r="F34" s="502">
        <v>28.060938</v>
      </c>
      <c r="G34" s="502">
        <v>1110.668739</v>
      </c>
      <c r="H34" s="503">
        <f t="shared" si="0"/>
        <v>6.3002770000000003</v>
      </c>
      <c r="I34" s="503">
        <f t="shared" si="1"/>
        <v>1138.729677</v>
      </c>
      <c r="J34" s="503">
        <f t="shared" si="2"/>
        <v>1145.0299540000001</v>
      </c>
    </row>
    <row r="35" spans="1:10" s="47" customFormat="1" ht="14.25" customHeight="1" x14ac:dyDescent="0.2">
      <c r="A35" s="477" t="s">
        <v>616</v>
      </c>
      <c r="B35" s="489" t="s">
        <v>84</v>
      </c>
      <c r="C35" s="489" t="s">
        <v>84</v>
      </c>
      <c r="D35" s="489" t="s">
        <v>84</v>
      </c>
      <c r="E35" s="489">
        <v>0</v>
      </c>
      <c r="F35" s="489">
        <v>0</v>
      </c>
      <c r="G35" s="489">
        <v>401.62520599999999</v>
      </c>
      <c r="H35" s="490">
        <f t="shared" si="0"/>
        <v>0</v>
      </c>
      <c r="I35" s="490">
        <f t="shared" si="1"/>
        <v>401.62520599999999</v>
      </c>
      <c r="J35" s="490">
        <f t="shared" si="2"/>
        <v>401.62520599999999</v>
      </c>
    </row>
    <row r="36" spans="1:10" s="47" customFormat="1" ht="14.25" customHeight="1" x14ac:dyDescent="0.2">
      <c r="A36" s="479" t="s">
        <v>334</v>
      </c>
      <c r="B36" s="492" t="s">
        <v>84</v>
      </c>
      <c r="C36" s="492" t="s">
        <v>84</v>
      </c>
      <c r="D36" s="492" t="s">
        <v>84</v>
      </c>
      <c r="E36" s="492">
        <v>6.5416000000000002E-2</v>
      </c>
      <c r="F36" s="492">
        <v>2.5244300000000002</v>
      </c>
      <c r="G36" s="492">
        <v>44.730268000000002</v>
      </c>
      <c r="H36" s="493">
        <f t="shared" si="0"/>
        <v>6.5416000000000002E-2</v>
      </c>
      <c r="I36" s="493">
        <f t="shared" si="1"/>
        <v>47.254698000000005</v>
      </c>
      <c r="J36" s="493">
        <f t="shared" si="2"/>
        <v>47.320114000000004</v>
      </c>
    </row>
    <row r="37" spans="1:10" s="47" customFormat="1" ht="14.25" customHeight="1" x14ac:dyDescent="0.2">
      <c r="A37" s="478" t="s">
        <v>617</v>
      </c>
      <c r="B37" s="489" t="s">
        <v>84</v>
      </c>
      <c r="C37" s="489" t="s">
        <v>84</v>
      </c>
      <c r="D37" s="489" t="s">
        <v>84</v>
      </c>
      <c r="E37" s="489">
        <v>6.2348600000000003</v>
      </c>
      <c r="F37" s="489">
        <v>25.536508000000001</v>
      </c>
      <c r="G37" s="489">
        <v>664.31326300000001</v>
      </c>
      <c r="H37" s="490">
        <f t="shared" si="0"/>
        <v>6.2348600000000003</v>
      </c>
      <c r="I37" s="490">
        <f t="shared" si="1"/>
        <v>689.84977100000003</v>
      </c>
      <c r="J37" s="490">
        <f t="shared" si="2"/>
        <v>696.08463100000006</v>
      </c>
    </row>
    <row r="38" spans="1:10" s="47" customFormat="1" ht="14.25" customHeight="1" x14ac:dyDescent="0.2">
      <c r="A38" s="479" t="s">
        <v>618</v>
      </c>
      <c r="B38" s="488" t="s">
        <v>84</v>
      </c>
      <c r="C38" s="488" t="s">
        <v>84</v>
      </c>
      <c r="D38" s="488" t="s">
        <v>84</v>
      </c>
      <c r="E38" s="488">
        <v>1.7100109999999999</v>
      </c>
      <c r="F38" s="488">
        <v>8.0540199999999995</v>
      </c>
      <c r="G38" s="488">
        <v>80.788325</v>
      </c>
      <c r="H38" s="267">
        <f t="shared" si="0"/>
        <v>1.7100109999999999</v>
      </c>
      <c r="I38" s="267">
        <f t="shared" si="1"/>
        <v>88.842344999999995</v>
      </c>
      <c r="J38" s="267">
        <f t="shared" si="2"/>
        <v>90.552355999999989</v>
      </c>
    </row>
    <row r="39" spans="1:10" s="47" customFormat="1" ht="14.25" customHeight="1" x14ac:dyDescent="0.2">
      <c r="A39" s="478" t="s">
        <v>643</v>
      </c>
      <c r="B39" s="494" t="s">
        <v>84</v>
      </c>
      <c r="C39" s="494" t="s">
        <v>84</v>
      </c>
      <c r="D39" s="494" t="s">
        <v>84</v>
      </c>
      <c r="E39" s="494">
        <v>3.3589880000000001</v>
      </c>
      <c r="F39" s="494">
        <v>4.9507570000000003</v>
      </c>
      <c r="G39" s="494">
        <v>196.62352999999999</v>
      </c>
      <c r="H39" s="495">
        <f t="shared" si="0"/>
        <v>3.3589880000000001</v>
      </c>
      <c r="I39" s="495">
        <f t="shared" si="1"/>
        <v>201.574287</v>
      </c>
      <c r="J39" s="495">
        <f t="shared" si="2"/>
        <v>204.93327500000001</v>
      </c>
    </row>
    <row r="40" spans="1:10" s="47" customFormat="1" ht="14.25" customHeight="1" x14ac:dyDescent="0.2">
      <c r="A40" s="479" t="s">
        <v>642</v>
      </c>
      <c r="B40" s="492" t="s">
        <v>84</v>
      </c>
      <c r="C40" s="492" t="s">
        <v>84</v>
      </c>
      <c r="D40" s="492" t="s">
        <v>84</v>
      </c>
      <c r="E40" s="492">
        <v>0.35591499999999998</v>
      </c>
      <c r="F40" s="492">
        <v>2.361062</v>
      </c>
      <c r="G40" s="492">
        <v>41.485933000000003</v>
      </c>
      <c r="H40" s="493">
        <f t="shared" si="0"/>
        <v>0.35591499999999998</v>
      </c>
      <c r="I40" s="493">
        <f t="shared" si="1"/>
        <v>43.846995</v>
      </c>
      <c r="J40" s="493">
        <f t="shared" si="2"/>
        <v>44.202910000000003</v>
      </c>
    </row>
    <row r="41" spans="1:10" s="47" customFormat="1" ht="14.25" customHeight="1" x14ac:dyDescent="0.2">
      <c r="A41" s="478" t="s">
        <v>644</v>
      </c>
      <c r="B41" s="494" t="s">
        <v>84</v>
      </c>
      <c r="C41" s="494" t="s">
        <v>84</v>
      </c>
      <c r="D41" s="494" t="s">
        <v>84</v>
      </c>
      <c r="E41" s="494">
        <v>0</v>
      </c>
      <c r="F41" s="494">
        <v>5.6198999999999999E-2</v>
      </c>
      <c r="G41" s="494">
        <v>248.37111200000001</v>
      </c>
      <c r="H41" s="495">
        <f t="shared" si="0"/>
        <v>0</v>
      </c>
      <c r="I41" s="495">
        <f t="shared" si="1"/>
        <v>248.427311</v>
      </c>
      <c r="J41" s="495">
        <f t="shared" si="2"/>
        <v>248.427311</v>
      </c>
    </row>
    <row r="42" spans="1:10" s="47" customFormat="1" ht="14.25" customHeight="1" x14ac:dyDescent="0.2">
      <c r="A42" s="479" t="s">
        <v>645</v>
      </c>
      <c r="B42" s="492" t="s">
        <v>84</v>
      </c>
      <c r="C42" s="492" t="s">
        <v>84</v>
      </c>
      <c r="D42" s="492" t="s">
        <v>84</v>
      </c>
      <c r="E42" s="492">
        <v>0.80994500000000003</v>
      </c>
      <c r="F42" s="492">
        <v>10.114468</v>
      </c>
      <c r="G42" s="492">
        <v>97.044360999999995</v>
      </c>
      <c r="H42" s="493">
        <f t="shared" si="0"/>
        <v>0.80994500000000003</v>
      </c>
      <c r="I42" s="493">
        <f t="shared" si="1"/>
        <v>107.158829</v>
      </c>
      <c r="J42" s="493">
        <f t="shared" si="2"/>
        <v>107.968774</v>
      </c>
    </row>
    <row r="43" spans="1:10" s="7" customFormat="1" ht="14.25" customHeight="1" x14ac:dyDescent="0.2">
      <c r="A43" s="504" t="s">
        <v>619</v>
      </c>
      <c r="B43" s="505" t="s">
        <v>84</v>
      </c>
      <c r="C43" s="505" t="s">
        <v>84</v>
      </c>
      <c r="D43" s="505" t="s">
        <v>84</v>
      </c>
      <c r="E43" s="505">
        <v>6.4792529999999999</v>
      </c>
      <c r="F43" s="505">
        <v>151.41188199999999</v>
      </c>
      <c r="G43" s="505">
        <v>630.138282</v>
      </c>
      <c r="H43" s="506">
        <f t="shared" si="0"/>
        <v>6.4792529999999999</v>
      </c>
      <c r="I43" s="506">
        <f t="shared" si="1"/>
        <v>781.550164</v>
      </c>
      <c r="J43" s="506">
        <f t="shared" si="2"/>
        <v>788.02941699999997</v>
      </c>
    </row>
    <row r="44" spans="1:10" s="47" customFormat="1" ht="14.25" customHeight="1" x14ac:dyDescent="0.2">
      <c r="A44" s="479" t="s">
        <v>620</v>
      </c>
      <c r="B44" s="492" t="s">
        <v>84</v>
      </c>
      <c r="C44" s="492" t="s">
        <v>84</v>
      </c>
      <c r="D44" s="492" t="s">
        <v>84</v>
      </c>
      <c r="E44" s="492">
        <v>0</v>
      </c>
      <c r="F44" s="492">
        <v>2.905859</v>
      </c>
      <c r="G44" s="492">
        <v>85.304464999999993</v>
      </c>
      <c r="H44" s="493">
        <f t="shared" si="0"/>
        <v>0</v>
      </c>
      <c r="I44" s="493">
        <f t="shared" si="1"/>
        <v>88.210324</v>
      </c>
      <c r="J44" s="493">
        <f t="shared" si="2"/>
        <v>88.210324</v>
      </c>
    </row>
    <row r="45" spans="1:10" s="47" customFormat="1" ht="14.25" customHeight="1" x14ac:dyDescent="0.2">
      <c r="A45" s="478" t="s">
        <v>621</v>
      </c>
      <c r="B45" s="494" t="s">
        <v>84</v>
      </c>
      <c r="C45" s="494" t="s">
        <v>84</v>
      </c>
      <c r="D45" s="494" t="s">
        <v>84</v>
      </c>
      <c r="E45" s="494">
        <v>5.9311879999999997</v>
      </c>
      <c r="F45" s="494">
        <v>129.83500799999999</v>
      </c>
      <c r="G45" s="494">
        <v>442.39316100000002</v>
      </c>
      <c r="H45" s="495">
        <f t="shared" si="0"/>
        <v>5.9311879999999997</v>
      </c>
      <c r="I45" s="495">
        <f t="shared" si="1"/>
        <v>572.22816899999998</v>
      </c>
      <c r="J45" s="495">
        <f t="shared" si="2"/>
        <v>578.159357</v>
      </c>
    </row>
    <row r="46" spans="1:10" s="7" customFormat="1" ht="14.25" customHeight="1" x14ac:dyDescent="0.2">
      <c r="A46" s="479" t="s">
        <v>622</v>
      </c>
      <c r="B46" s="492" t="s">
        <v>84</v>
      </c>
      <c r="C46" s="492" t="s">
        <v>84</v>
      </c>
      <c r="D46" s="492" t="s">
        <v>84</v>
      </c>
      <c r="E46" s="492">
        <v>3.1518820000000001</v>
      </c>
      <c r="F46" s="492">
        <v>49.438507999999999</v>
      </c>
      <c r="G46" s="492">
        <v>100.02950800000001</v>
      </c>
      <c r="H46" s="493">
        <f t="shared" si="0"/>
        <v>3.1518820000000001</v>
      </c>
      <c r="I46" s="493">
        <f t="shared" si="1"/>
        <v>149.46801600000001</v>
      </c>
      <c r="J46" s="493">
        <f t="shared" si="2"/>
        <v>152.61989800000001</v>
      </c>
    </row>
    <row r="47" spans="1:10" s="47" customFormat="1" ht="14.25" customHeight="1" x14ac:dyDescent="0.2">
      <c r="A47" s="478" t="s">
        <v>651</v>
      </c>
      <c r="B47" s="494" t="s">
        <v>84</v>
      </c>
      <c r="C47" s="494" t="s">
        <v>84</v>
      </c>
      <c r="D47" s="494" t="s">
        <v>84</v>
      </c>
      <c r="E47" s="494">
        <v>1.4961800000000001</v>
      </c>
      <c r="F47" s="494">
        <v>36.455219</v>
      </c>
      <c r="G47" s="494">
        <v>103.404791</v>
      </c>
      <c r="H47" s="495">
        <f t="shared" si="0"/>
        <v>1.4961800000000001</v>
      </c>
      <c r="I47" s="495">
        <f t="shared" si="1"/>
        <v>139.86000999999999</v>
      </c>
      <c r="J47" s="495">
        <f t="shared" si="2"/>
        <v>141.35619</v>
      </c>
    </row>
    <row r="48" spans="1:10" s="47" customFormat="1" ht="14.25" customHeight="1" x14ac:dyDescent="0.2">
      <c r="A48" s="476" t="s">
        <v>652</v>
      </c>
      <c r="B48" s="488" t="s">
        <v>84</v>
      </c>
      <c r="C48" s="488" t="s">
        <v>84</v>
      </c>
      <c r="D48" s="488" t="s">
        <v>84</v>
      </c>
      <c r="E48" s="488">
        <v>1.2831250000000001</v>
      </c>
      <c r="F48" s="488">
        <v>43.941279000000002</v>
      </c>
      <c r="G48" s="488">
        <v>238.95885999999999</v>
      </c>
      <c r="H48" s="267">
        <f t="shared" si="0"/>
        <v>1.2831250000000001</v>
      </c>
      <c r="I48" s="267">
        <f t="shared" si="1"/>
        <v>282.90013899999997</v>
      </c>
      <c r="J48" s="267">
        <f t="shared" si="2"/>
        <v>284.18326399999995</v>
      </c>
    </row>
    <row r="49" spans="1:10" s="47" customFormat="1" ht="14.25" customHeight="1" x14ac:dyDescent="0.2">
      <c r="A49" s="477" t="s">
        <v>623</v>
      </c>
      <c r="B49" s="489" t="s">
        <v>84</v>
      </c>
      <c r="C49" s="489" t="s">
        <v>84</v>
      </c>
      <c r="D49" s="489" t="s">
        <v>84</v>
      </c>
      <c r="E49" s="489">
        <v>0.54806500000000002</v>
      </c>
      <c r="F49" s="489">
        <v>18.671015000000001</v>
      </c>
      <c r="G49" s="489">
        <v>102.440656</v>
      </c>
      <c r="H49" s="490">
        <f t="shared" si="0"/>
        <v>0.54806500000000002</v>
      </c>
      <c r="I49" s="490">
        <f t="shared" si="1"/>
        <v>121.111671</v>
      </c>
      <c r="J49" s="490">
        <f t="shared" si="2"/>
        <v>121.659736</v>
      </c>
    </row>
    <row r="50" spans="1:10" s="47" customFormat="1" ht="14.25" customHeight="1" x14ac:dyDescent="0.2">
      <c r="A50" s="501" t="s">
        <v>624</v>
      </c>
      <c r="B50" s="502" t="s">
        <v>84</v>
      </c>
      <c r="C50" s="502" t="s">
        <v>84</v>
      </c>
      <c r="D50" s="502" t="s">
        <v>84</v>
      </c>
      <c r="E50" s="502">
        <v>23.749641</v>
      </c>
      <c r="F50" s="502">
        <v>273.16407299999997</v>
      </c>
      <c r="G50" s="502">
        <v>1644.136197</v>
      </c>
      <c r="H50" s="503">
        <f t="shared" si="0"/>
        <v>23.749641</v>
      </c>
      <c r="I50" s="503">
        <f t="shared" si="1"/>
        <v>1917.30027</v>
      </c>
      <c r="J50" s="503">
        <f t="shared" si="2"/>
        <v>1941.0499110000001</v>
      </c>
    </row>
    <row r="51" spans="1:10" s="47" customFormat="1" ht="14.25" customHeight="1" x14ac:dyDescent="0.2">
      <c r="A51" s="477" t="s">
        <v>625</v>
      </c>
      <c r="B51" s="489" t="s">
        <v>84</v>
      </c>
      <c r="C51" s="489" t="s">
        <v>84</v>
      </c>
      <c r="D51" s="489" t="s">
        <v>84</v>
      </c>
      <c r="E51" s="489">
        <v>0.43932599999999999</v>
      </c>
      <c r="F51" s="489">
        <v>9.6103240000000003</v>
      </c>
      <c r="G51" s="489">
        <v>61.774897000000003</v>
      </c>
      <c r="H51" s="490">
        <f t="shared" si="0"/>
        <v>0.43932599999999999</v>
      </c>
      <c r="I51" s="490">
        <f t="shared" si="1"/>
        <v>71.385221000000001</v>
      </c>
      <c r="J51" s="490">
        <f t="shared" si="2"/>
        <v>71.824546999999995</v>
      </c>
    </row>
    <row r="52" spans="1:10" s="47" customFormat="1" ht="14.25" customHeight="1" x14ac:dyDescent="0.2">
      <c r="A52" s="476" t="s">
        <v>626</v>
      </c>
      <c r="B52" s="488" t="s">
        <v>84</v>
      </c>
      <c r="C52" s="488" t="s">
        <v>84</v>
      </c>
      <c r="D52" s="488" t="s">
        <v>84</v>
      </c>
      <c r="E52" s="488">
        <v>20.913598</v>
      </c>
      <c r="F52" s="488">
        <v>175.07433800000001</v>
      </c>
      <c r="G52" s="488">
        <v>975.10334999999998</v>
      </c>
      <c r="H52" s="267">
        <f t="shared" si="0"/>
        <v>20.913598</v>
      </c>
      <c r="I52" s="267">
        <f t="shared" si="1"/>
        <v>1150.177688</v>
      </c>
      <c r="J52" s="267">
        <f t="shared" si="2"/>
        <v>1171.0912860000001</v>
      </c>
    </row>
    <row r="53" spans="1:10" s="7" customFormat="1" ht="14.25" customHeight="1" x14ac:dyDescent="0.2">
      <c r="A53" s="477" t="s">
        <v>627</v>
      </c>
      <c r="B53" s="489" t="s">
        <v>84</v>
      </c>
      <c r="C53" s="489" t="s">
        <v>84</v>
      </c>
      <c r="D53" s="489" t="s">
        <v>84</v>
      </c>
      <c r="E53" s="489">
        <v>6.0469000000000002E-2</v>
      </c>
      <c r="F53" s="489">
        <v>38.858702999999998</v>
      </c>
      <c r="G53" s="489">
        <v>375.18272899999999</v>
      </c>
      <c r="H53" s="490">
        <f t="shared" si="0"/>
        <v>6.0469000000000002E-2</v>
      </c>
      <c r="I53" s="490">
        <f t="shared" si="1"/>
        <v>414.04143199999999</v>
      </c>
      <c r="J53" s="490">
        <f t="shared" si="2"/>
        <v>414.101901</v>
      </c>
    </row>
    <row r="54" spans="1:10" s="47" customFormat="1" ht="14.25" customHeight="1" x14ac:dyDescent="0.2">
      <c r="A54" s="476" t="s">
        <v>628</v>
      </c>
      <c r="B54" s="488" t="s">
        <v>84</v>
      </c>
      <c r="C54" s="488" t="s">
        <v>84</v>
      </c>
      <c r="D54" s="488" t="s">
        <v>84</v>
      </c>
      <c r="E54" s="488">
        <v>2.28165</v>
      </c>
      <c r="F54" s="488">
        <v>37.687421000000001</v>
      </c>
      <c r="G54" s="488">
        <v>164.975087</v>
      </c>
      <c r="H54" s="267">
        <f t="shared" si="0"/>
        <v>2.28165</v>
      </c>
      <c r="I54" s="267">
        <f t="shared" si="1"/>
        <v>202.662508</v>
      </c>
      <c r="J54" s="267">
        <f t="shared" si="2"/>
        <v>204.94415800000002</v>
      </c>
    </row>
    <row r="55" spans="1:10" s="47" customFormat="1" ht="14.25" customHeight="1" x14ac:dyDescent="0.2">
      <c r="A55" s="478" t="s">
        <v>629</v>
      </c>
      <c r="B55" s="494" t="s">
        <v>84</v>
      </c>
      <c r="C55" s="494" t="s">
        <v>84</v>
      </c>
      <c r="D55" s="494" t="s">
        <v>84</v>
      </c>
      <c r="E55" s="494">
        <v>5.4595999999999999E-2</v>
      </c>
      <c r="F55" s="494">
        <v>11.933284</v>
      </c>
      <c r="G55" s="494">
        <v>67.100132000000002</v>
      </c>
      <c r="H55" s="495">
        <f t="shared" si="0"/>
        <v>5.4595999999999999E-2</v>
      </c>
      <c r="I55" s="495">
        <f t="shared" si="1"/>
        <v>79.033416000000003</v>
      </c>
      <c r="J55" s="495">
        <f t="shared" si="2"/>
        <v>79.088012000000006</v>
      </c>
    </row>
    <row r="56" spans="1:10" s="47" customFormat="1" ht="14.25" customHeight="1" x14ac:dyDescent="0.2">
      <c r="A56" s="507" t="s">
        <v>630</v>
      </c>
      <c r="B56" s="508" t="s">
        <v>84</v>
      </c>
      <c r="C56" s="508" t="s">
        <v>84</v>
      </c>
      <c r="D56" s="508" t="s">
        <v>84</v>
      </c>
      <c r="E56" s="508">
        <v>15.9848</v>
      </c>
      <c r="F56" s="508">
        <v>305.95722000000001</v>
      </c>
      <c r="G56" s="508">
        <v>1441.399862</v>
      </c>
      <c r="H56" s="509">
        <f t="shared" si="0"/>
        <v>15.9848</v>
      </c>
      <c r="I56" s="509">
        <f t="shared" si="1"/>
        <v>1747.357082</v>
      </c>
      <c r="J56" s="509">
        <f t="shared" si="2"/>
        <v>1763.3418819999999</v>
      </c>
    </row>
    <row r="57" spans="1:10" s="47" customFormat="1" ht="14.25" customHeight="1" x14ac:dyDescent="0.2">
      <c r="A57" s="478" t="s">
        <v>631</v>
      </c>
      <c r="B57" s="494" t="s">
        <v>84</v>
      </c>
      <c r="C57" s="494" t="s">
        <v>84</v>
      </c>
      <c r="D57" s="494" t="s">
        <v>84</v>
      </c>
      <c r="E57" s="494">
        <v>1.51339</v>
      </c>
      <c r="F57" s="494">
        <v>22.314941999999999</v>
      </c>
      <c r="G57" s="494">
        <v>117.924733</v>
      </c>
      <c r="H57" s="495">
        <f t="shared" si="0"/>
        <v>1.51339</v>
      </c>
      <c r="I57" s="495">
        <f t="shared" si="1"/>
        <v>140.23967500000001</v>
      </c>
      <c r="J57" s="495">
        <f t="shared" si="2"/>
        <v>141.75306499999999</v>
      </c>
    </row>
    <row r="58" spans="1:10" s="47" customFormat="1" ht="14.25" customHeight="1" x14ac:dyDescent="0.2">
      <c r="A58" s="479" t="s">
        <v>335</v>
      </c>
      <c r="B58" s="492" t="s">
        <v>84</v>
      </c>
      <c r="C58" s="492" t="s">
        <v>84</v>
      </c>
      <c r="D58" s="492" t="s">
        <v>84</v>
      </c>
      <c r="E58" s="492">
        <v>3.8511009999999999</v>
      </c>
      <c r="F58" s="492">
        <v>4.6674E-2</v>
      </c>
      <c r="G58" s="492">
        <v>22.660653</v>
      </c>
      <c r="H58" s="493">
        <f t="shared" si="0"/>
        <v>3.8511009999999999</v>
      </c>
      <c r="I58" s="493">
        <f t="shared" si="1"/>
        <v>22.707326999999999</v>
      </c>
      <c r="J58" s="493">
        <f t="shared" si="2"/>
        <v>26.558427999999999</v>
      </c>
    </row>
    <row r="59" spans="1:10" s="47" customFormat="1" ht="14.25" customHeight="1" x14ac:dyDescent="0.2">
      <c r="A59" s="745" t="s">
        <v>632</v>
      </c>
      <c r="B59" s="489" t="s">
        <v>84</v>
      </c>
      <c r="C59" s="489" t="s">
        <v>84</v>
      </c>
      <c r="D59" s="489" t="s">
        <v>84</v>
      </c>
      <c r="E59" s="489">
        <v>0.37361499999999997</v>
      </c>
      <c r="F59" s="489">
        <v>104.41218600000001</v>
      </c>
      <c r="G59" s="489">
        <v>762.18344200000001</v>
      </c>
      <c r="H59" s="490">
        <f t="shared" si="0"/>
        <v>0.37361499999999997</v>
      </c>
      <c r="I59" s="490">
        <f t="shared" si="1"/>
        <v>866.59562800000003</v>
      </c>
      <c r="J59" s="490">
        <f t="shared" si="2"/>
        <v>866.96924300000001</v>
      </c>
    </row>
    <row r="60" spans="1:10" s="7" customFormat="1" ht="14.25" customHeight="1" x14ac:dyDescent="0.2">
      <c r="A60" s="476" t="s">
        <v>633</v>
      </c>
      <c r="B60" s="488" t="s">
        <v>84</v>
      </c>
      <c r="C60" s="488" t="s">
        <v>84</v>
      </c>
      <c r="D60" s="488" t="s">
        <v>84</v>
      </c>
      <c r="E60" s="488">
        <v>9.1234979999999997</v>
      </c>
      <c r="F60" s="488">
        <v>168.59607700000001</v>
      </c>
      <c r="G60" s="488">
        <v>478.43080400000002</v>
      </c>
      <c r="H60" s="267">
        <f t="shared" si="0"/>
        <v>9.1234979999999997</v>
      </c>
      <c r="I60" s="267">
        <f t="shared" si="1"/>
        <v>647.026881</v>
      </c>
      <c r="J60" s="267">
        <f t="shared" si="2"/>
        <v>656.15037900000004</v>
      </c>
    </row>
    <row r="61" spans="1:10" s="47" customFormat="1" ht="14.25" customHeight="1" x14ac:dyDescent="0.2">
      <c r="A61" s="477" t="s">
        <v>634</v>
      </c>
      <c r="B61" s="494" t="s">
        <v>84</v>
      </c>
      <c r="C61" s="494" t="s">
        <v>84</v>
      </c>
      <c r="D61" s="494" t="s">
        <v>84</v>
      </c>
      <c r="E61" s="494">
        <v>1.1231960000000001</v>
      </c>
      <c r="F61" s="494">
        <v>10.587339999999999</v>
      </c>
      <c r="G61" s="494">
        <v>60.200226999999998</v>
      </c>
      <c r="H61" s="495">
        <f t="shared" si="0"/>
        <v>1.1231960000000001</v>
      </c>
      <c r="I61" s="495">
        <f t="shared" si="1"/>
        <v>70.787566999999996</v>
      </c>
      <c r="J61" s="495">
        <f t="shared" si="2"/>
        <v>71.910763000000003</v>
      </c>
    </row>
    <row r="62" spans="1:10" s="47" customFormat="1" ht="14.25" customHeight="1" x14ac:dyDescent="0.2">
      <c r="A62" s="501" t="s">
        <v>635</v>
      </c>
      <c r="B62" s="508" t="s">
        <v>84</v>
      </c>
      <c r="C62" s="508" t="s">
        <v>84</v>
      </c>
      <c r="D62" s="508" t="s">
        <v>84</v>
      </c>
      <c r="E62" s="508">
        <v>2.9087450000000001</v>
      </c>
      <c r="F62" s="508">
        <v>118.714682</v>
      </c>
      <c r="G62" s="508">
        <v>370.50188900000001</v>
      </c>
      <c r="H62" s="509">
        <f t="shared" si="0"/>
        <v>2.9087450000000001</v>
      </c>
      <c r="I62" s="509">
        <f t="shared" si="1"/>
        <v>489.21657099999999</v>
      </c>
      <c r="J62" s="509">
        <f t="shared" si="2"/>
        <v>492.125316</v>
      </c>
    </row>
    <row r="63" spans="1:10" s="47" customFormat="1" ht="14.25" customHeight="1" x14ac:dyDescent="0.2">
      <c r="A63" s="478" t="s">
        <v>636</v>
      </c>
      <c r="B63" s="494" t="s">
        <v>84</v>
      </c>
      <c r="C63" s="494" t="s">
        <v>84</v>
      </c>
      <c r="D63" s="494" t="s">
        <v>84</v>
      </c>
      <c r="E63" s="494">
        <v>1.578017</v>
      </c>
      <c r="F63" s="494">
        <v>89.742373000000001</v>
      </c>
      <c r="G63" s="494">
        <v>262.80947099999997</v>
      </c>
      <c r="H63" s="495">
        <f t="shared" si="0"/>
        <v>1.578017</v>
      </c>
      <c r="I63" s="495">
        <f t="shared" si="1"/>
        <v>352.55184399999996</v>
      </c>
      <c r="J63" s="495">
        <f t="shared" si="2"/>
        <v>354.12986099999995</v>
      </c>
    </row>
    <row r="64" spans="1:10" s="47" customFormat="1" ht="14.25" customHeight="1" x14ac:dyDescent="0.2">
      <c r="A64" s="479" t="s">
        <v>336</v>
      </c>
      <c r="B64" s="492" t="s">
        <v>84</v>
      </c>
      <c r="C64" s="492" t="s">
        <v>84</v>
      </c>
      <c r="D64" s="492" t="s">
        <v>84</v>
      </c>
      <c r="E64" s="492">
        <v>0.77812199999999998</v>
      </c>
      <c r="F64" s="492">
        <v>8.5971689999999992</v>
      </c>
      <c r="G64" s="492">
        <v>15.596062999999999</v>
      </c>
      <c r="H64" s="493">
        <f t="shared" si="0"/>
        <v>0.77812199999999998</v>
      </c>
      <c r="I64" s="493">
        <f t="shared" si="1"/>
        <v>24.193231999999998</v>
      </c>
      <c r="J64" s="493">
        <f t="shared" si="2"/>
        <v>24.971353999999998</v>
      </c>
    </row>
    <row r="65" spans="1:10" s="47" customFormat="1" ht="14.25" customHeight="1" x14ac:dyDescent="0.2">
      <c r="A65" s="478" t="s">
        <v>637</v>
      </c>
      <c r="B65" s="533" t="s">
        <v>84</v>
      </c>
      <c r="C65" s="533" t="s">
        <v>84</v>
      </c>
      <c r="D65" s="489" t="s">
        <v>84</v>
      </c>
      <c r="E65" s="489">
        <v>1.7000000000000001E-2</v>
      </c>
      <c r="F65" s="489">
        <v>0.91820199999999996</v>
      </c>
      <c r="G65" s="489">
        <v>7.6739050000000004</v>
      </c>
      <c r="H65" s="490">
        <f t="shared" si="0"/>
        <v>1.7000000000000001E-2</v>
      </c>
      <c r="I65" s="490">
        <f t="shared" si="1"/>
        <v>8.5921070000000004</v>
      </c>
      <c r="J65" s="490">
        <f t="shared" si="2"/>
        <v>8.6091069999999998</v>
      </c>
    </row>
    <row r="66" spans="1:10" s="7" customFormat="1" ht="14.25" customHeight="1" x14ac:dyDescent="0.2">
      <c r="A66" s="479" t="s">
        <v>638</v>
      </c>
      <c r="B66" s="492" t="s">
        <v>84</v>
      </c>
      <c r="C66" s="492" t="s">
        <v>84</v>
      </c>
      <c r="D66" s="492" t="s">
        <v>84</v>
      </c>
      <c r="E66" s="492">
        <v>1.7999999999999999E-2</v>
      </c>
      <c r="F66" s="492">
        <v>0.26676800000000001</v>
      </c>
      <c r="G66" s="492">
        <v>13.682558999999999</v>
      </c>
      <c r="H66" s="493">
        <f t="shared" si="0"/>
        <v>1.7999999999999999E-2</v>
      </c>
      <c r="I66" s="493">
        <f t="shared" si="1"/>
        <v>13.949327</v>
      </c>
      <c r="J66" s="493">
        <f t="shared" si="2"/>
        <v>13.967327000000001</v>
      </c>
    </row>
    <row r="67" spans="1:10" ht="14.25" customHeight="1" x14ac:dyDescent="0.2">
      <c r="A67" s="745" t="s">
        <v>639</v>
      </c>
      <c r="B67" s="751" t="s">
        <v>84</v>
      </c>
      <c r="C67" s="751" t="s">
        <v>84</v>
      </c>
      <c r="D67" s="751" t="s">
        <v>84</v>
      </c>
      <c r="E67" s="751">
        <v>0.51760499999999998</v>
      </c>
      <c r="F67" s="751">
        <v>19.190169000000001</v>
      </c>
      <c r="G67" s="751">
        <v>70.739887999999993</v>
      </c>
      <c r="H67" s="751">
        <f t="shared" si="0"/>
        <v>0.51760499999999998</v>
      </c>
      <c r="I67" s="751">
        <f t="shared" si="1"/>
        <v>89.930056999999991</v>
      </c>
      <c r="J67" s="751">
        <f t="shared" si="2"/>
        <v>90.447661999999994</v>
      </c>
    </row>
    <row r="68" spans="1:10" ht="14.25" customHeight="1" x14ac:dyDescent="0.2">
      <c r="A68" s="742" t="s">
        <v>640</v>
      </c>
      <c r="B68" s="748" t="s">
        <v>84</v>
      </c>
      <c r="C68" s="748" t="s">
        <v>84</v>
      </c>
      <c r="D68" s="748" t="s">
        <v>84</v>
      </c>
      <c r="E68" s="748">
        <v>0</v>
      </c>
      <c r="F68" s="748">
        <v>0</v>
      </c>
      <c r="G68" s="748">
        <v>2.1294759999999999</v>
      </c>
      <c r="H68" s="748">
        <f t="shared" si="0"/>
        <v>0</v>
      </c>
      <c r="I68" s="748">
        <f t="shared" si="1"/>
        <v>2.1294759999999999</v>
      </c>
      <c r="J68" s="748">
        <f t="shared" si="2"/>
        <v>2.1294759999999999</v>
      </c>
    </row>
    <row r="69" spans="1:10" ht="14.25" customHeight="1" x14ac:dyDescent="0.2">
      <c r="A69" s="746" t="s">
        <v>647</v>
      </c>
      <c r="B69" s="739" t="s">
        <v>84</v>
      </c>
      <c r="C69" s="739" t="s">
        <v>84</v>
      </c>
      <c r="D69" s="739" t="s">
        <v>84</v>
      </c>
      <c r="E69" s="739">
        <v>97.745639999999995</v>
      </c>
      <c r="F69" s="739">
        <v>1828.6891900000001</v>
      </c>
      <c r="G69" s="739">
        <v>9137.8825149999993</v>
      </c>
      <c r="H69" s="739">
        <f t="shared" si="0"/>
        <v>97.745639999999995</v>
      </c>
      <c r="I69" s="739">
        <f t="shared" si="1"/>
        <v>10966.571704999998</v>
      </c>
      <c r="J69" s="739">
        <f t="shared" si="2"/>
        <v>11064.317344999998</v>
      </c>
    </row>
    <row r="70" spans="1:10" ht="14.25" customHeight="1" x14ac:dyDescent="0.2">
      <c r="A70" s="747" t="s">
        <v>118</v>
      </c>
      <c r="B70" s="752" t="s">
        <v>84</v>
      </c>
      <c r="C70" s="752" t="s">
        <v>84</v>
      </c>
      <c r="D70" s="752" t="s">
        <v>84</v>
      </c>
      <c r="E70" s="752">
        <v>2.2553550000000002</v>
      </c>
      <c r="F70" s="752">
        <v>42.463700000000003</v>
      </c>
      <c r="G70" s="752">
        <v>219.41869800000001</v>
      </c>
      <c r="H70" s="752">
        <f t="shared" si="0"/>
        <v>2.2553550000000002</v>
      </c>
      <c r="I70" s="752">
        <f t="shared" si="1"/>
        <v>261.88239800000002</v>
      </c>
      <c r="J70" s="752">
        <f t="shared" si="2"/>
        <v>264.13775300000003</v>
      </c>
    </row>
    <row r="71" spans="1:10" ht="14.25" customHeight="1" x14ac:dyDescent="0.2">
      <c r="A71" s="217" t="s">
        <v>435</v>
      </c>
      <c r="B71" s="530"/>
      <c r="C71" s="530"/>
      <c r="D71" s="530"/>
      <c r="E71" s="530"/>
      <c r="F71" s="530"/>
      <c r="G71" s="530"/>
      <c r="H71" s="530"/>
      <c r="I71" s="530"/>
      <c r="J71" s="530"/>
    </row>
    <row r="72" spans="1:10" ht="14.25" customHeight="1" x14ac:dyDescent="0.2">
      <c r="A72" s="217" t="s">
        <v>344</v>
      </c>
      <c r="B72" s="530"/>
      <c r="C72" s="530"/>
      <c r="D72" s="530"/>
      <c r="E72" s="530"/>
      <c r="F72" s="530"/>
      <c r="G72" s="530"/>
      <c r="H72" s="530"/>
      <c r="I72" s="530"/>
      <c r="J72" s="530"/>
    </row>
    <row r="73" spans="1:10" ht="15" customHeight="1" x14ac:dyDescent="0.2">
      <c r="A73" s="511" t="s">
        <v>707</v>
      </c>
      <c r="B73" s="3"/>
      <c r="C73" s="3"/>
      <c r="D73" s="212"/>
      <c r="E73" s="3"/>
      <c r="F73" s="3"/>
      <c r="G73" s="212"/>
      <c r="H73" s="3"/>
      <c r="I73" s="3"/>
      <c r="J73" s="3"/>
    </row>
    <row r="74" spans="1:10" ht="15" customHeight="1" x14ac:dyDescent="0.2">
      <c r="A74" s="38" t="s">
        <v>352</v>
      </c>
      <c r="E74" s="3"/>
      <c r="F74" s="3"/>
      <c r="G74" s="212"/>
      <c r="H74" s="3"/>
      <c r="I74" s="3"/>
      <c r="J74" s="3"/>
    </row>
    <row r="75" spans="1:10" x14ac:dyDescent="0.2">
      <c r="A75" s="242" t="s">
        <v>739</v>
      </c>
      <c r="B75" s="3"/>
      <c r="C75" s="3"/>
      <c r="D75" s="212"/>
      <c r="E75" s="3"/>
      <c r="F75" s="3"/>
      <c r="G75" s="212"/>
      <c r="H75" s="3"/>
      <c r="I75" s="3"/>
      <c r="J75" s="3"/>
    </row>
    <row r="78" spans="1:10" ht="16.5" x14ac:dyDescent="0.25">
      <c r="A78" s="88" t="s">
        <v>789</v>
      </c>
    </row>
    <row r="79" spans="1:10" ht="13.5" thickBot="1" x14ac:dyDescent="0.25">
      <c r="A79" s="205"/>
      <c r="J79" s="398" t="s">
        <v>24</v>
      </c>
    </row>
    <row r="80" spans="1:10" x14ac:dyDescent="0.2">
      <c r="A80" s="204" t="s">
        <v>648</v>
      </c>
      <c r="B80" s="480" t="s">
        <v>34</v>
      </c>
      <c r="C80" s="480" t="s">
        <v>458</v>
      </c>
      <c r="D80" s="480" t="s">
        <v>460</v>
      </c>
      <c r="E80" s="480" t="s">
        <v>97</v>
      </c>
      <c r="F80" s="480" t="s">
        <v>269</v>
      </c>
      <c r="G80" s="481">
        <v>300000</v>
      </c>
      <c r="H80" s="482" t="s">
        <v>347</v>
      </c>
      <c r="I80" s="482" t="s">
        <v>347</v>
      </c>
      <c r="J80" s="482" t="s">
        <v>343</v>
      </c>
    </row>
    <row r="81" spans="1:10" x14ac:dyDescent="0.2">
      <c r="A81" s="203"/>
      <c r="B81" s="483" t="s">
        <v>457</v>
      </c>
      <c r="C81" s="483" t="s">
        <v>35</v>
      </c>
      <c r="D81" s="483" t="s">
        <v>35</v>
      </c>
      <c r="E81" s="483" t="s">
        <v>35</v>
      </c>
      <c r="F81" s="483" t="s">
        <v>35</v>
      </c>
      <c r="G81" s="483" t="s">
        <v>36</v>
      </c>
      <c r="H81" s="484" t="s">
        <v>342</v>
      </c>
      <c r="I81" s="484" t="s">
        <v>284</v>
      </c>
      <c r="J81" s="484" t="s">
        <v>106</v>
      </c>
    </row>
    <row r="82" spans="1:10" ht="13.5" thickBot="1" x14ac:dyDescent="0.25">
      <c r="A82" s="206"/>
      <c r="B82" s="485" t="s">
        <v>36</v>
      </c>
      <c r="C82" s="485" t="s">
        <v>459</v>
      </c>
      <c r="D82" s="485" t="s">
        <v>99</v>
      </c>
      <c r="E82" s="485" t="s">
        <v>100</v>
      </c>
      <c r="F82" s="485" t="s">
        <v>270</v>
      </c>
      <c r="G82" s="485" t="s">
        <v>101</v>
      </c>
      <c r="H82" s="486" t="s">
        <v>284</v>
      </c>
      <c r="I82" s="486" t="s">
        <v>101</v>
      </c>
      <c r="J82" s="486" t="s">
        <v>348</v>
      </c>
    </row>
    <row r="84" spans="1:10" x14ac:dyDescent="0.2">
      <c r="A84" s="496" t="s">
        <v>601</v>
      </c>
      <c r="B84" s="497" t="s">
        <v>84</v>
      </c>
      <c r="C84" s="497" t="s">
        <v>84</v>
      </c>
      <c r="D84" s="497" t="s">
        <v>84</v>
      </c>
      <c r="E84" s="512">
        <f>E9/E$69</f>
        <v>0.21908416580013187</v>
      </c>
      <c r="F84" s="512">
        <f t="shared" ref="F84:J84" si="3">F9/F$69</f>
        <v>0.31119965115559084</v>
      </c>
      <c r="G84" s="512">
        <f t="shared" si="3"/>
        <v>0.28040554042951604</v>
      </c>
      <c r="H84" s="513">
        <f t="shared" si="3"/>
        <v>0.21908416580013187</v>
      </c>
      <c r="I84" s="513">
        <f t="shared" si="3"/>
        <v>0.28554049590286251</v>
      </c>
      <c r="J84" s="513">
        <f t="shared" si="3"/>
        <v>0.28495339989726232</v>
      </c>
    </row>
    <row r="85" spans="1:10" x14ac:dyDescent="0.2">
      <c r="A85" s="476" t="s">
        <v>602</v>
      </c>
      <c r="B85" s="488" t="s">
        <v>84</v>
      </c>
      <c r="C85" s="488" t="s">
        <v>84</v>
      </c>
      <c r="D85" s="488" t="s">
        <v>84</v>
      </c>
      <c r="E85" s="514">
        <f t="shared" ref="E85:J85" si="4">E10/E$69</f>
        <v>8.5240630681839118E-3</v>
      </c>
      <c r="F85" s="514">
        <f t="shared" si="4"/>
        <v>1.0237405624954779E-2</v>
      </c>
      <c r="G85" s="514">
        <f t="shared" si="4"/>
        <v>3.0268996296019902E-2</v>
      </c>
      <c r="H85" s="515">
        <f t="shared" si="4"/>
        <v>8.5240630681839118E-3</v>
      </c>
      <c r="I85" s="515">
        <f t="shared" si="4"/>
        <v>2.6928704151485783E-2</v>
      </c>
      <c r="J85" s="515">
        <f t="shared" si="4"/>
        <v>2.6766111795756709E-2</v>
      </c>
    </row>
    <row r="86" spans="1:10" x14ac:dyDescent="0.2">
      <c r="A86" s="477" t="s">
        <v>324</v>
      </c>
      <c r="B86" s="489" t="s">
        <v>84</v>
      </c>
      <c r="C86" s="489" t="s">
        <v>84</v>
      </c>
      <c r="D86" s="489" t="s">
        <v>84</v>
      </c>
      <c r="E86" s="516">
        <f t="shared" ref="E86:J86" si="5">E11/E$69</f>
        <v>0.20324960785974699</v>
      </c>
      <c r="F86" s="516">
        <f t="shared" si="5"/>
        <v>0.29136050451525886</v>
      </c>
      <c r="G86" s="516">
        <f t="shared" si="5"/>
        <v>0.24199804936975602</v>
      </c>
      <c r="H86" s="517">
        <f t="shared" si="5"/>
        <v>0.20324960785974699</v>
      </c>
      <c r="I86" s="517">
        <f t="shared" si="5"/>
        <v>0.25022929889282114</v>
      </c>
      <c r="J86" s="517">
        <f t="shared" si="5"/>
        <v>0.24981426560844913</v>
      </c>
    </row>
    <row r="87" spans="1:10" x14ac:dyDescent="0.2">
      <c r="A87" s="476" t="s">
        <v>603</v>
      </c>
      <c r="B87" s="488" t="s">
        <v>84</v>
      </c>
      <c r="C87" s="488" t="s">
        <v>84</v>
      </c>
      <c r="D87" s="488" t="s">
        <v>84</v>
      </c>
      <c r="E87" s="514">
        <f t="shared" ref="E87:J87" si="6">E12/E$69</f>
        <v>7.3104744109302473E-3</v>
      </c>
      <c r="F87" s="514">
        <f t="shared" si="6"/>
        <v>8.4486582435585999E-3</v>
      </c>
      <c r="G87" s="514">
        <f t="shared" si="6"/>
        <v>5.9706504116725347E-3</v>
      </c>
      <c r="H87" s="515">
        <f t="shared" si="6"/>
        <v>7.3104744109302473E-3</v>
      </c>
      <c r="I87" s="515">
        <f t="shared" si="6"/>
        <v>6.3838612360580024E-3</v>
      </c>
      <c r="J87" s="515">
        <f t="shared" si="6"/>
        <v>6.3920472266605997E-3</v>
      </c>
    </row>
    <row r="88" spans="1:10" s="7" customFormat="1" x14ac:dyDescent="0.2">
      <c r="A88" s="477" t="s">
        <v>604</v>
      </c>
      <c r="B88" s="489" t="s">
        <v>84</v>
      </c>
      <c r="C88" s="489" t="s">
        <v>84</v>
      </c>
      <c r="D88" s="489" t="s">
        <v>84</v>
      </c>
      <c r="E88" s="516">
        <f t="shared" ref="E88:J88" si="7">E13/E$69</f>
        <v>0</v>
      </c>
      <c r="F88" s="516">
        <f t="shared" si="7"/>
        <v>1.1530816781390827E-3</v>
      </c>
      <c r="G88" s="516">
        <f t="shared" si="7"/>
        <v>2.1678443520675972E-3</v>
      </c>
      <c r="H88" s="517">
        <f t="shared" si="7"/>
        <v>0</v>
      </c>
      <c r="I88" s="517">
        <f t="shared" si="7"/>
        <v>1.9986314401251619E-3</v>
      </c>
      <c r="J88" s="517">
        <f t="shared" si="7"/>
        <v>1.9809749048733567E-3</v>
      </c>
    </row>
    <row r="89" spans="1:10" x14ac:dyDescent="0.2">
      <c r="A89" s="501" t="s">
        <v>325</v>
      </c>
      <c r="B89" s="502" t="s">
        <v>84</v>
      </c>
      <c r="C89" s="502" t="s">
        <v>84</v>
      </c>
      <c r="D89" s="502" t="s">
        <v>84</v>
      </c>
      <c r="E89" s="520">
        <f t="shared" ref="E89:J89" si="8">E14/E$69</f>
        <v>5.1417659140602083E-2</v>
      </c>
      <c r="F89" s="520">
        <f t="shared" si="8"/>
        <v>7.7905608442952523E-2</v>
      </c>
      <c r="G89" s="520">
        <f t="shared" si="8"/>
        <v>6.1113433126689744E-2</v>
      </c>
      <c r="H89" s="521">
        <f t="shared" si="8"/>
        <v>5.1417659140602083E-2</v>
      </c>
      <c r="I89" s="521">
        <f t="shared" si="8"/>
        <v>6.3913548814934787E-2</v>
      </c>
      <c r="J89" s="521">
        <f t="shared" si="8"/>
        <v>6.3803156217226167E-2</v>
      </c>
    </row>
    <row r="90" spans="1:10" x14ac:dyDescent="0.2">
      <c r="A90" s="477" t="s">
        <v>605</v>
      </c>
      <c r="B90" s="489" t="s">
        <v>84</v>
      </c>
      <c r="C90" s="489" t="s">
        <v>84</v>
      </c>
      <c r="D90" s="489" t="s">
        <v>84</v>
      </c>
      <c r="E90" s="516">
        <f t="shared" ref="E90:J90" si="9">E15/E$69</f>
        <v>9.8316405724081405E-6</v>
      </c>
      <c r="F90" s="516">
        <f t="shared" si="9"/>
        <v>2.0271389037958931E-3</v>
      </c>
      <c r="G90" s="516">
        <f t="shared" si="9"/>
        <v>1.5386618264045387E-3</v>
      </c>
      <c r="H90" s="517">
        <f t="shared" si="9"/>
        <v>9.8316405724081405E-6</v>
      </c>
      <c r="I90" s="517">
        <f t="shared" si="9"/>
        <v>1.6201159740650236E-3</v>
      </c>
      <c r="J90" s="517">
        <f t="shared" si="9"/>
        <v>1.6058902186161042E-3</v>
      </c>
    </row>
    <row r="91" spans="1:10" x14ac:dyDescent="0.2">
      <c r="A91" s="476" t="s">
        <v>606</v>
      </c>
      <c r="B91" s="488" t="s">
        <v>84</v>
      </c>
      <c r="C91" s="488" t="s">
        <v>84</v>
      </c>
      <c r="D91" s="488" t="s">
        <v>84</v>
      </c>
      <c r="E91" s="514">
        <f t="shared" ref="E91:J91" si="10">E16/E$69</f>
        <v>0</v>
      </c>
      <c r="F91" s="514">
        <f t="shared" si="10"/>
        <v>8.7612756107559211E-4</v>
      </c>
      <c r="G91" s="514">
        <f t="shared" si="10"/>
        <v>2.5004611257031469E-4</v>
      </c>
      <c r="H91" s="515">
        <f t="shared" si="10"/>
        <v>0</v>
      </c>
      <c r="I91" s="515">
        <f t="shared" si="10"/>
        <v>3.5444595672754972E-4</v>
      </c>
      <c r="J91" s="515">
        <f t="shared" si="10"/>
        <v>3.5131467028614959E-4</v>
      </c>
    </row>
    <row r="92" spans="1:10" x14ac:dyDescent="0.2">
      <c r="A92" s="491" t="s">
        <v>607</v>
      </c>
      <c r="B92" s="489" t="s">
        <v>84</v>
      </c>
      <c r="C92" s="489" t="s">
        <v>84</v>
      </c>
      <c r="D92" s="489" t="s">
        <v>84</v>
      </c>
      <c r="E92" s="516">
        <f t="shared" ref="E92:J92" si="11">E17/E$69</f>
        <v>5.1395550737608355E-2</v>
      </c>
      <c r="F92" s="516">
        <f t="shared" si="11"/>
        <v>6.8467193706110333E-2</v>
      </c>
      <c r="G92" s="516">
        <f t="shared" si="11"/>
        <v>5.8852265841371459E-2</v>
      </c>
      <c r="H92" s="517">
        <f t="shared" si="11"/>
        <v>5.1395550737608355E-2</v>
      </c>
      <c r="I92" s="517">
        <f t="shared" si="11"/>
        <v>6.045556677459394E-2</v>
      </c>
      <c r="J92" s="517">
        <f t="shared" si="11"/>
        <v>6.0375527759232037E-2</v>
      </c>
    </row>
    <row r="93" spans="1:10" x14ac:dyDescent="0.2">
      <c r="A93" s="476" t="s">
        <v>326</v>
      </c>
      <c r="B93" s="488" t="s">
        <v>84</v>
      </c>
      <c r="C93" s="488" t="s">
        <v>84</v>
      </c>
      <c r="D93" s="488" t="s">
        <v>84</v>
      </c>
      <c r="E93" s="514">
        <f t="shared" ref="E93:J93" si="12">E18/E$69</f>
        <v>1.2256301150619098E-5</v>
      </c>
      <c r="F93" s="514">
        <f t="shared" si="12"/>
        <v>5.489905039576463E-4</v>
      </c>
      <c r="G93" s="514">
        <f t="shared" si="12"/>
        <v>2.9315993017010243E-4</v>
      </c>
      <c r="H93" s="515">
        <f t="shared" si="12"/>
        <v>1.2256301150619098E-5</v>
      </c>
      <c r="I93" s="515">
        <f t="shared" si="12"/>
        <v>3.3581998997197094E-4</v>
      </c>
      <c r="J93" s="515">
        <f t="shared" si="12"/>
        <v>3.3296152714426693E-4</v>
      </c>
    </row>
    <row r="94" spans="1:10" s="7" customFormat="1" x14ac:dyDescent="0.2">
      <c r="A94" s="477" t="s">
        <v>608</v>
      </c>
      <c r="B94" s="489" t="s">
        <v>84</v>
      </c>
      <c r="C94" s="489" t="s">
        <v>84</v>
      </c>
      <c r="D94" s="489" t="s">
        <v>84</v>
      </c>
      <c r="E94" s="516">
        <f t="shared" ref="E94:J94" si="13">E19/E$69</f>
        <v>0</v>
      </c>
      <c r="F94" s="516">
        <f t="shared" si="13"/>
        <v>5.9861572211732713E-3</v>
      </c>
      <c r="G94" s="516">
        <f t="shared" si="13"/>
        <v>1.7929919730424551E-4</v>
      </c>
      <c r="H94" s="517">
        <f t="shared" si="13"/>
        <v>0</v>
      </c>
      <c r="I94" s="517">
        <f t="shared" si="13"/>
        <v>1.1475998460176941E-3</v>
      </c>
      <c r="J94" s="517">
        <f t="shared" si="13"/>
        <v>1.1374615900444423E-3</v>
      </c>
    </row>
    <row r="95" spans="1:10" x14ac:dyDescent="0.2">
      <c r="A95" s="501" t="s">
        <v>327</v>
      </c>
      <c r="B95" s="502" t="s">
        <v>84</v>
      </c>
      <c r="C95" s="502" t="s">
        <v>84</v>
      </c>
      <c r="D95" s="502" t="s">
        <v>84</v>
      </c>
      <c r="E95" s="520">
        <f t="shared" ref="E95:J95" si="14">E20/E$69</f>
        <v>6.7935950902771727E-2</v>
      </c>
      <c r="F95" s="520">
        <f t="shared" si="14"/>
        <v>1.2963863476439097E-2</v>
      </c>
      <c r="G95" s="520">
        <f t="shared" si="14"/>
        <v>1.3847593005522463E-2</v>
      </c>
      <c r="H95" s="521">
        <f t="shared" si="14"/>
        <v>6.7935950902771727E-2</v>
      </c>
      <c r="I95" s="521">
        <f t="shared" si="14"/>
        <v>1.3700230030092162E-2</v>
      </c>
      <c r="J95" s="521">
        <f t="shared" si="14"/>
        <v>1.4179365351527707E-2</v>
      </c>
    </row>
    <row r="96" spans="1:10" x14ac:dyDescent="0.2">
      <c r="A96" s="491" t="s">
        <v>609</v>
      </c>
      <c r="B96" s="489" t="s">
        <v>84</v>
      </c>
      <c r="C96" s="489" t="s">
        <v>84</v>
      </c>
      <c r="D96" s="489" t="s">
        <v>84</v>
      </c>
      <c r="E96" s="516">
        <f t="shared" ref="E96:J96" si="15">E21/E$69</f>
        <v>3.818179511638576E-2</v>
      </c>
      <c r="F96" s="516">
        <f t="shared" si="15"/>
        <v>1.0333193909239436E-4</v>
      </c>
      <c r="G96" s="516">
        <f t="shared" si="15"/>
        <v>1.5239602804195169E-4</v>
      </c>
      <c r="H96" s="517">
        <f t="shared" si="15"/>
        <v>3.818179511638576E-2</v>
      </c>
      <c r="I96" s="517">
        <f t="shared" si="15"/>
        <v>1.4421453144549518E-4</v>
      </c>
      <c r="J96" s="517">
        <f t="shared" si="15"/>
        <v>4.8025041530476827E-4</v>
      </c>
    </row>
    <row r="97" spans="1:10" x14ac:dyDescent="0.2">
      <c r="A97" s="476" t="s">
        <v>328</v>
      </c>
      <c r="B97" s="488" t="s">
        <v>84</v>
      </c>
      <c r="C97" s="488" t="s">
        <v>84</v>
      </c>
      <c r="D97" s="488" t="s">
        <v>84</v>
      </c>
      <c r="E97" s="514">
        <f t="shared" ref="E97:J97" si="16">E22/E$69</f>
        <v>0</v>
      </c>
      <c r="F97" s="514">
        <f t="shared" si="16"/>
        <v>4.8278297089949986E-5</v>
      </c>
      <c r="G97" s="514">
        <f t="shared" si="16"/>
        <v>4.5310398696891111E-4</v>
      </c>
      <c r="H97" s="515">
        <f t="shared" si="16"/>
        <v>0</v>
      </c>
      <c r="I97" s="515">
        <f t="shared" si="16"/>
        <v>3.8559881007042585E-4</v>
      </c>
      <c r="J97" s="515">
        <f t="shared" si="16"/>
        <v>3.8219230957895134E-4</v>
      </c>
    </row>
    <row r="98" spans="1:10" x14ac:dyDescent="0.2">
      <c r="A98" s="477" t="s">
        <v>329</v>
      </c>
      <c r="B98" s="489" t="s">
        <v>84</v>
      </c>
      <c r="C98" s="489" t="s">
        <v>84</v>
      </c>
      <c r="D98" s="489" t="s">
        <v>84</v>
      </c>
      <c r="E98" s="516">
        <f t="shared" ref="E98:J98" si="17">E23/E$69</f>
        <v>0</v>
      </c>
      <c r="F98" s="516">
        <f t="shared" si="17"/>
        <v>5.6355011318243761E-4</v>
      </c>
      <c r="G98" s="516">
        <f t="shared" si="17"/>
        <v>8.774522529522804E-3</v>
      </c>
      <c r="H98" s="517">
        <f t="shared" si="17"/>
        <v>0</v>
      </c>
      <c r="I98" s="517">
        <f t="shared" si="17"/>
        <v>7.4053328774546148E-3</v>
      </c>
      <c r="J98" s="517">
        <f t="shared" si="17"/>
        <v>7.3399118506574266E-3</v>
      </c>
    </row>
    <row r="99" spans="1:10" x14ac:dyDescent="0.2">
      <c r="A99" s="476" t="s">
        <v>610</v>
      </c>
      <c r="B99" s="488" t="s">
        <v>84</v>
      </c>
      <c r="C99" s="488" t="s">
        <v>84</v>
      </c>
      <c r="D99" s="488" t="s">
        <v>84</v>
      </c>
      <c r="E99" s="514">
        <f t="shared" ref="E99:J99" si="18">E24/E$69</f>
        <v>3.834053365449344E-3</v>
      </c>
      <c r="F99" s="514">
        <f t="shared" si="18"/>
        <v>1.144435594328635E-2</v>
      </c>
      <c r="G99" s="514">
        <f t="shared" si="18"/>
        <v>3.019681195802724E-3</v>
      </c>
      <c r="H99" s="515">
        <f t="shared" si="18"/>
        <v>3.834053365449344E-3</v>
      </c>
      <c r="I99" s="515">
        <f t="shared" si="18"/>
        <v>4.4245059718961656E-3</v>
      </c>
      <c r="J99" s="515">
        <f t="shared" si="18"/>
        <v>4.4192897288956069E-3</v>
      </c>
    </row>
    <row r="100" spans="1:10" x14ac:dyDescent="0.2">
      <c r="A100" s="477" t="s">
        <v>611</v>
      </c>
      <c r="B100" s="489" t="s">
        <v>84</v>
      </c>
      <c r="C100" s="489" t="s">
        <v>84</v>
      </c>
      <c r="D100" s="489" t="s">
        <v>84</v>
      </c>
      <c r="E100" s="516">
        <f t="shared" ref="E100:J100" si="19">E25/E$69</f>
        <v>2.5920092190301277E-2</v>
      </c>
      <c r="F100" s="516">
        <f t="shared" si="19"/>
        <v>4.3796398227738199E-6</v>
      </c>
      <c r="G100" s="516">
        <f t="shared" si="19"/>
        <v>1.4107419283229865E-3</v>
      </c>
      <c r="H100" s="517">
        <f t="shared" si="19"/>
        <v>2.5920092190301277E-2</v>
      </c>
      <c r="I100" s="517">
        <f t="shared" si="19"/>
        <v>1.1762293036500053E-3</v>
      </c>
      <c r="J100" s="517">
        <f t="shared" si="19"/>
        <v>1.3948243275012466E-3</v>
      </c>
    </row>
    <row r="101" spans="1:10" s="7" customFormat="1" x14ac:dyDescent="0.2">
      <c r="A101" s="479" t="s">
        <v>330</v>
      </c>
      <c r="B101" s="492" t="s">
        <v>84</v>
      </c>
      <c r="C101" s="492" t="s">
        <v>84</v>
      </c>
      <c r="D101" s="492" t="s">
        <v>84</v>
      </c>
      <c r="E101" s="522">
        <f t="shared" ref="E101:J101" si="20">E26/E$69</f>
        <v>0</v>
      </c>
      <c r="F101" s="522">
        <f t="shared" si="20"/>
        <v>7.9996699712541082E-4</v>
      </c>
      <c r="G101" s="522">
        <f t="shared" si="20"/>
        <v>3.7147008559455094E-5</v>
      </c>
      <c r="H101" s="523">
        <f t="shared" si="20"/>
        <v>0</v>
      </c>
      <c r="I101" s="523">
        <f t="shared" si="20"/>
        <v>1.6434817083065798E-4</v>
      </c>
      <c r="J101" s="523">
        <f t="shared" si="20"/>
        <v>1.6289626768654477E-4</v>
      </c>
    </row>
    <row r="102" spans="1:10" x14ac:dyDescent="0.2">
      <c r="A102" s="475" t="s">
        <v>612</v>
      </c>
      <c r="B102" s="499" t="s">
        <v>84</v>
      </c>
      <c r="C102" s="499" t="s">
        <v>84</v>
      </c>
      <c r="D102" s="499" t="s">
        <v>84</v>
      </c>
      <c r="E102" s="518">
        <f t="shared" ref="E102:J102" si="21">E27/E$69</f>
        <v>9.4552595900952718E-2</v>
      </c>
      <c r="F102" s="518">
        <f t="shared" si="21"/>
        <v>0.11818352302941103</v>
      </c>
      <c r="G102" s="518">
        <f t="shared" si="21"/>
        <v>7.5686038845948114E-2</v>
      </c>
      <c r="H102" s="519">
        <f t="shared" si="21"/>
        <v>9.4552595900952718E-2</v>
      </c>
      <c r="I102" s="519">
        <f t="shared" si="21"/>
        <v>8.2772546098990762E-2</v>
      </c>
      <c r="J102" s="519">
        <f t="shared" si="21"/>
        <v>8.2876614743374419E-2</v>
      </c>
    </row>
    <row r="103" spans="1:10" x14ac:dyDescent="0.2">
      <c r="A103" s="479" t="s">
        <v>613</v>
      </c>
      <c r="B103" s="492" t="s">
        <v>84</v>
      </c>
      <c r="C103" s="492" t="s">
        <v>84</v>
      </c>
      <c r="D103" s="492" t="s">
        <v>84</v>
      </c>
      <c r="E103" s="522">
        <f t="shared" ref="E103:J103" si="22">E28/E$69</f>
        <v>4.1332278350215933E-3</v>
      </c>
      <c r="F103" s="522">
        <f t="shared" si="22"/>
        <v>1.132771118967461E-2</v>
      </c>
      <c r="G103" s="522">
        <f t="shared" si="22"/>
        <v>8.7813250901705216E-3</v>
      </c>
      <c r="H103" s="523">
        <f t="shared" si="22"/>
        <v>4.1332278350215933E-3</v>
      </c>
      <c r="I103" s="523">
        <f t="shared" si="22"/>
        <v>9.2059380739716798E-3</v>
      </c>
      <c r="J103" s="523">
        <f t="shared" si="22"/>
        <v>9.1611241651348378E-3</v>
      </c>
    </row>
    <row r="104" spans="1:10" x14ac:dyDescent="0.2">
      <c r="A104" s="477" t="s">
        <v>331</v>
      </c>
      <c r="B104" s="489" t="s">
        <v>84</v>
      </c>
      <c r="C104" s="489" t="s">
        <v>84</v>
      </c>
      <c r="D104" s="489" t="s">
        <v>84</v>
      </c>
      <c r="E104" s="516">
        <f t="shared" ref="E104:J104" si="23">E29/E$69</f>
        <v>6.4058427567715556E-2</v>
      </c>
      <c r="F104" s="516">
        <f t="shared" si="23"/>
        <v>6.8704713565895803E-2</v>
      </c>
      <c r="G104" s="516">
        <f t="shared" si="23"/>
        <v>4.863067579064842E-2</v>
      </c>
      <c r="H104" s="517">
        <f t="shared" si="23"/>
        <v>6.4058427567715556E-2</v>
      </c>
      <c r="I104" s="517">
        <f t="shared" si="23"/>
        <v>5.1978046041509011E-2</v>
      </c>
      <c r="J104" s="517">
        <f t="shared" si="23"/>
        <v>5.2084767910279064E-2</v>
      </c>
    </row>
    <row r="105" spans="1:10" s="7" customFormat="1" x14ac:dyDescent="0.2">
      <c r="A105" s="476" t="s">
        <v>614</v>
      </c>
      <c r="B105" s="488" t="s">
        <v>84</v>
      </c>
      <c r="C105" s="488" t="s">
        <v>84</v>
      </c>
      <c r="D105" s="488" t="s">
        <v>84</v>
      </c>
      <c r="E105" s="514">
        <f t="shared" ref="E105:J105" si="24">E30/E$69</f>
        <v>2.9727689132732674E-2</v>
      </c>
      <c r="F105" s="514">
        <f t="shared" si="24"/>
        <v>4.7824640446417245E-2</v>
      </c>
      <c r="G105" s="514">
        <f t="shared" si="24"/>
        <v>2.9976462769175802E-2</v>
      </c>
      <c r="H105" s="515">
        <f t="shared" si="24"/>
        <v>2.9727689132732674E-2</v>
      </c>
      <c r="I105" s="515">
        <f t="shared" si="24"/>
        <v>3.2952668137412232E-2</v>
      </c>
      <c r="J105" s="515">
        <f t="shared" si="24"/>
        <v>3.2924177664211789E-2</v>
      </c>
    </row>
    <row r="106" spans="1:10" x14ac:dyDescent="0.2">
      <c r="A106" s="477" t="s">
        <v>641</v>
      </c>
      <c r="B106" s="489" t="s">
        <v>84</v>
      </c>
      <c r="C106" s="489" t="s">
        <v>84</v>
      </c>
      <c r="D106" s="489" t="s">
        <v>84</v>
      </c>
      <c r="E106" s="516">
        <f t="shared" ref="E106:J106" si="25">E31/E$69</f>
        <v>3.433072820434753E-2</v>
      </c>
      <c r="F106" s="516">
        <f t="shared" si="25"/>
        <v>2.0880073119478548E-2</v>
      </c>
      <c r="G106" s="516">
        <f t="shared" si="25"/>
        <v>1.8654213021472622E-2</v>
      </c>
      <c r="H106" s="517">
        <f t="shared" si="25"/>
        <v>3.433072820434753E-2</v>
      </c>
      <c r="I106" s="517">
        <f t="shared" si="25"/>
        <v>1.9025377904096787E-2</v>
      </c>
      <c r="J106" s="517">
        <f t="shared" si="25"/>
        <v>1.9160590155686649E-2</v>
      </c>
    </row>
    <row r="107" spans="1:10" x14ac:dyDescent="0.2">
      <c r="A107" s="476" t="s">
        <v>332</v>
      </c>
      <c r="B107" s="488" t="s">
        <v>84</v>
      </c>
      <c r="C107" s="488" t="s">
        <v>84</v>
      </c>
      <c r="D107" s="488" t="s">
        <v>84</v>
      </c>
      <c r="E107" s="514">
        <f t="shared" ref="E107:J107" si="26">E32/E$69</f>
        <v>1.2806770716320443E-2</v>
      </c>
      <c r="F107" s="514">
        <f t="shared" si="26"/>
        <v>3.6372740301483381E-2</v>
      </c>
      <c r="G107" s="514">
        <f t="shared" si="26"/>
        <v>1.7859761573001579E-2</v>
      </c>
      <c r="H107" s="515">
        <f t="shared" si="26"/>
        <v>1.2806770716320443E-2</v>
      </c>
      <c r="I107" s="515">
        <f t="shared" si="26"/>
        <v>2.0946823326314996E-2</v>
      </c>
      <c r="J107" s="515">
        <f t="shared" si="26"/>
        <v>2.0874911555603073E-2</v>
      </c>
    </row>
    <row r="108" spans="1:10" x14ac:dyDescent="0.2">
      <c r="A108" s="477" t="s">
        <v>333</v>
      </c>
      <c r="B108" s="489" t="s">
        <v>84</v>
      </c>
      <c r="C108" s="489" t="s">
        <v>84</v>
      </c>
      <c r="D108" s="489" t="s">
        <v>84</v>
      </c>
      <c r="E108" s="516">
        <f t="shared" ref="E108:J108" si="27">E33/E$69</f>
        <v>1.3554159551259781E-2</v>
      </c>
      <c r="F108" s="516">
        <f t="shared" si="27"/>
        <v>1.7783568786776719E-3</v>
      </c>
      <c r="G108" s="516">
        <f t="shared" si="27"/>
        <v>4.1427628269304794E-4</v>
      </c>
      <c r="H108" s="517">
        <f t="shared" si="27"/>
        <v>1.3554159551259781E-2</v>
      </c>
      <c r="I108" s="517">
        <f t="shared" si="27"/>
        <v>6.4173838363645668E-4</v>
      </c>
      <c r="J108" s="517">
        <f t="shared" si="27"/>
        <v>7.558107508348949E-4</v>
      </c>
    </row>
    <row r="109" spans="1:10" s="7" customFormat="1" x14ac:dyDescent="0.2">
      <c r="A109" s="501" t="s">
        <v>615</v>
      </c>
      <c r="B109" s="502" t="s">
        <v>84</v>
      </c>
      <c r="C109" s="502" t="s">
        <v>84</v>
      </c>
      <c r="D109" s="502" t="s">
        <v>84</v>
      </c>
      <c r="E109" s="520">
        <f t="shared" ref="E109:J109" si="28">E34/E$69</f>
        <v>6.4455836597929084E-2</v>
      </c>
      <c r="F109" s="520">
        <f t="shared" si="28"/>
        <v>1.5344837249242994E-2</v>
      </c>
      <c r="G109" s="520">
        <f t="shared" si="28"/>
        <v>0.12154552623945615</v>
      </c>
      <c r="H109" s="521">
        <f t="shared" si="28"/>
        <v>6.4455836597929084E-2</v>
      </c>
      <c r="I109" s="521">
        <f t="shared" si="28"/>
        <v>0.10383643198911635</v>
      </c>
      <c r="J109" s="521">
        <f t="shared" si="28"/>
        <v>0.10348853149240544</v>
      </c>
    </row>
    <row r="110" spans="1:10" x14ac:dyDescent="0.2">
      <c r="A110" s="477" t="s">
        <v>616</v>
      </c>
      <c r="B110" s="489" t="s">
        <v>84</v>
      </c>
      <c r="C110" s="489" t="s">
        <v>84</v>
      </c>
      <c r="D110" s="489" t="s">
        <v>84</v>
      </c>
      <c r="E110" s="516">
        <f t="shared" ref="E110:J110" si="29">E35/E$69</f>
        <v>0</v>
      </c>
      <c r="F110" s="516">
        <f t="shared" si="29"/>
        <v>0</v>
      </c>
      <c r="G110" s="516">
        <f t="shared" si="29"/>
        <v>4.3951671007011195E-2</v>
      </c>
      <c r="H110" s="517">
        <f t="shared" si="29"/>
        <v>0</v>
      </c>
      <c r="I110" s="517">
        <f t="shared" si="29"/>
        <v>3.6622676329822079E-2</v>
      </c>
      <c r="J110" s="517">
        <f t="shared" si="29"/>
        <v>3.6299140152690555E-2</v>
      </c>
    </row>
    <row r="111" spans="1:10" x14ac:dyDescent="0.2">
      <c r="A111" s="479" t="s">
        <v>334</v>
      </c>
      <c r="B111" s="492" t="s">
        <v>84</v>
      </c>
      <c r="C111" s="492" t="s">
        <v>84</v>
      </c>
      <c r="D111" s="492" t="s">
        <v>84</v>
      </c>
      <c r="E111" s="522">
        <f t="shared" ref="E111:J111" si="30">E36/E$69</f>
        <v>6.6924724212762848E-4</v>
      </c>
      <c r="F111" s="522">
        <f t="shared" si="30"/>
        <v>1.380458753627783E-3</v>
      </c>
      <c r="G111" s="522">
        <f t="shared" si="30"/>
        <v>4.8950364514508101E-3</v>
      </c>
      <c r="H111" s="523">
        <f t="shared" si="30"/>
        <v>6.6924724212762848E-4</v>
      </c>
      <c r="I111" s="523">
        <f t="shared" si="30"/>
        <v>4.3089763392925367E-3</v>
      </c>
      <c r="J111" s="523">
        <f t="shared" si="30"/>
        <v>4.276821834054147E-3</v>
      </c>
    </row>
    <row r="112" spans="1:10" x14ac:dyDescent="0.2">
      <c r="A112" s="478" t="s">
        <v>617</v>
      </c>
      <c r="B112" s="489" t="s">
        <v>84</v>
      </c>
      <c r="C112" s="489" t="s">
        <v>84</v>
      </c>
      <c r="D112" s="489" t="s">
        <v>84</v>
      </c>
      <c r="E112" s="516">
        <f t="shared" ref="E112:J112" si="31">E37/E$69</f>
        <v>6.3786579125166096E-2</v>
      </c>
      <c r="F112" s="516">
        <f t="shared" si="31"/>
        <v>1.3964378495615212E-2</v>
      </c>
      <c r="G112" s="516">
        <f t="shared" si="31"/>
        <v>7.2698818562125067E-2</v>
      </c>
      <c r="H112" s="517">
        <f t="shared" si="31"/>
        <v>6.3786579125166096E-2</v>
      </c>
      <c r="I112" s="517">
        <f t="shared" si="31"/>
        <v>6.2904779137629332E-2</v>
      </c>
      <c r="J112" s="517">
        <f t="shared" si="31"/>
        <v>6.2912569234518836E-2</v>
      </c>
    </row>
    <row r="113" spans="1:12" x14ac:dyDescent="0.2">
      <c r="A113" s="479" t="s">
        <v>618</v>
      </c>
      <c r="B113" s="488" t="s">
        <v>84</v>
      </c>
      <c r="C113" s="488" t="s">
        <v>84</v>
      </c>
      <c r="D113" s="488" t="s">
        <v>84</v>
      </c>
      <c r="E113" s="514">
        <f t="shared" ref="E113:J113" si="32">E38/E$69</f>
        <v>1.7494498987371713E-2</v>
      </c>
      <c r="F113" s="514">
        <f t="shared" si="32"/>
        <v>4.4042585498085653E-3</v>
      </c>
      <c r="G113" s="514">
        <f t="shared" si="32"/>
        <v>8.8410334524857918E-3</v>
      </c>
      <c r="H113" s="515">
        <f t="shared" si="32"/>
        <v>1.7494498987371713E-2</v>
      </c>
      <c r="I113" s="515">
        <f t="shared" si="32"/>
        <v>8.1011958331056212E-3</v>
      </c>
      <c r="J113" s="515">
        <f t="shared" si="32"/>
        <v>8.1841792111034227E-3</v>
      </c>
    </row>
    <row r="114" spans="1:12" x14ac:dyDescent="0.2">
      <c r="A114" s="478" t="s">
        <v>643</v>
      </c>
      <c r="B114" s="494" t="s">
        <v>84</v>
      </c>
      <c r="C114" s="494" t="s">
        <v>84</v>
      </c>
      <c r="D114" s="494" t="s">
        <v>84</v>
      </c>
      <c r="E114" s="526">
        <f t="shared" ref="E114:J114" si="33">E39/E$69</f>
        <v>3.4364581376724324E-2</v>
      </c>
      <c r="F114" s="526">
        <f t="shared" si="33"/>
        <v>2.7072708840150143E-3</v>
      </c>
      <c r="G114" s="526">
        <f t="shared" si="33"/>
        <v>2.1517406212789331E-2</v>
      </c>
      <c r="H114" s="527">
        <f t="shared" si="33"/>
        <v>3.4364581376724324E-2</v>
      </c>
      <c r="I114" s="527">
        <f t="shared" si="33"/>
        <v>1.8380793234415826E-2</v>
      </c>
      <c r="J114" s="527">
        <f t="shared" si="33"/>
        <v>1.8521999018096678E-2</v>
      </c>
    </row>
    <row r="115" spans="1:12" x14ac:dyDescent="0.2">
      <c r="A115" s="479" t="s">
        <v>642</v>
      </c>
      <c r="B115" s="492" t="s">
        <v>84</v>
      </c>
      <c r="C115" s="492" t="s">
        <v>84</v>
      </c>
      <c r="D115" s="492" t="s">
        <v>84</v>
      </c>
      <c r="E115" s="522">
        <f t="shared" ref="E115:J115" si="34">E40/E$69</f>
        <v>3.6412365809871416E-3</v>
      </c>
      <c r="F115" s="522">
        <f t="shared" si="34"/>
        <v>1.2911226319438133E-3</v>
      </c>
      <c r="G115" s="522">
        <f t="shared" si="34"/>
        <v>4.5399941323277133E-3</v>
      </c>
      <c r="H115" s="523">
        <f t="shared" si="34"/>
        <v>3.6412365809871416E-3</v>
      </c>
      <c r="I115" s="523">
        <f t="shared" si="34"/>
        <v>3.9982408522445355E-3</v>
      </c>
      <c r="J115" s="523">
        <f t="shared" si="34"/>
        <v>3.9950869648524177E-3</v>
      </c>
    </row>
    <row r="116" spans="1:12" x14ac:dyDescent="0.2">
      <c r="A116" s="478" t="s">
        <v>644</v>
      </c>
      <c r="B116" s="494" t="s">
        <v>84</v>
      </c>
      <c r="C116" s="494" t="s">
        <v>84</v>
      </c>
      <c r="D116" s="494" t="s">
        <v>84</v>
      </c>
      <c r="E116" s="526">
        <f t="shared" ref="E116:J116" si="35">E41/E$69</f>
        <v>0</v>
      </c>
      <c r="F116" s="526">
        <f t="shared" si="35"/>
        <v>3.073184896991708E-5</v>
      </c>
      <c r="G116" s="526">
        <f t="shared" si="35"/>
        <v>2.718037921720862E-2</v>
      </c>
      <c r="H116" s="527">
        <f t="shared" si="35"/>
        <v>0</v>
      </c>
      <c r="I116" s="527">
        <f t="shared" si="35"/>
        <v>2.26531424480391E-2</v>
      </c>
      <c r="J116" s="527">
        <f t="shared" si="35"/>
        <v>2.2453017502454875E-2</v>
      </c>
    </row>
    <row r="117" spans="1:12" x14ac:dyDescent="0.2">
      <c r="A117" s="479" t="s">
        <v>645</v>
      </c>
      <c r="B117" s="492" t="s">
        <v>84</v>
      </c>
      <c r="C117" s="492" t="s">
        <v>84</v>
      </c>
      <c r="D117" s="492" t="s">
        <v>84</v>
      </c>
      <c r="E117" s="522">
        <f t="shared" ref="E117:J117" si="36">E42/E$69</f>
        <v>8.2862519494475671E-3</v>
      </c>
      <c r="F117" s="522">
        <f t="shared" si="36"/>
        <v>5.530993487198336E-3</v>
      </c>
      <c r="G117" s="522">
        <f t="shared" si="36"/>
        <v>1.0620005328444518E-2</v>
      </c>
      <c r="H117" s="523">
        <f t="shared" si="36"/>
        <v>8.2862519494475671E-3</v>
      </c>
      <c r="I117" s="523">
        <f t="shared" si="36"/>
        <v>9.7714064050794455E-3</v>
      </c>
      <c r="J117" s="523">
        <f t="shared" si="36"/>
        <v>9.7582860861082817E-3</v>
      </c>
    </row>
    <row r="118" spans="1:12" s="7" customFormat="1" x14ac:dyDescent="0.2">
      <c r="A118" s="504" t="s">
        <v>619</v>
      </c>
      <c r="B118" s="505" t="s">
        <v>84</v>
      </c>
      <c r="C118" s="505" t="s">
        <v>84</v>
      </c>
      <c r="D118" s="505" t="s">
        <v>84</v>
      </c>
      <c r="E118" s="528">
        <f t="shared" ref="E118:J118" si="37">E43/E$69</f>
        <v>6.628687479052775E-2</v>
      </c>
      <c r="F118" s="528">
        <f t="shared" si="37"/>
        <v>8.2798040710242285E-2</v>
      </c>
      <c r="G118" s="528">
        <f t="shared" si="37"/>
        <v>6.8958895123199124E-2</v>
      </c>
      <c r="H118" s="529">
        <f t="shared" si="37"/>
        <v>6.628687479052775E-2</v>
      </c>
      <c r="I118" s="529">
        <f t="shared" si="37"/>
        <v>7.126658950706237E-2</v>
      </c>
      <c r="J118" s="529">
        <f t="shared" si="37"/>
        <v>7.122259714975665E-2</v>
      </c>
    </row>
    <row r="119" spans="1:12" s="47" customFormat="1" x14ac:dyDescent="0.2">
      <c r="A119" s="479" t="s">
        <v>620</v>
      </c>
      <c r="B119" s="492" t="s">
        <v>84</v>
      </c>
      <c r="C119" s="492" t="s">
        <v>84</v>
      </c>
      <c r="D119" s="492" t="s">
        <v>84</v>
      </c>
      <c r="E119" s="522">
        <f t="shared" ref="E119:J119" si="38">E44/E$69</f>
        <v>0</v>
      </c>
      <c r="F119" s="522">
        <f t="shared" si="38"/>
        <v>1.5890393052523048E-3</v>
      </c>
      <c r="G119" s="522">
        <f t="shared" si="38"/>
        <v>9.3352551709842153E-3</v>
      </c>
      <c r="H119" s="523">
        <f t="shared" si="38"/>
        <v>0</v>
      </c>
      <c r="I119" s="523">
        <f t="shared" si="38"/>
        <v>8.0435642398418994E-3</v>
      </c>
      <c r="J119" s="523">
        <f t="shared" si="38"/>
        <v>7.9725048775704677E-3</v>
      </c>
    </row>
    <row r="120" spans="1:12" x14ac:dyDescent="0.2">
      <c r="A120" s="478" t="s">
        <v>621</v>
      </c>
      <c r="B120" s="494" t="s">
        <v>84</v>
      </c>
      <c r="C120" s="494" t="s">
        <v>84</v>
      </c>
      <c r="D120" s="494" t="s">
        <v>84</v>
      </c>
      <c r="E120" s="526">
        <f t="shared" ref="E120:J120" si="39">E45/E$69</f>
        <v>6.067982162682653E-2</v>
      </c>
      <c r="F120" s="526">
        <f t="shared" si="39"/>
        <v>7.0998947612305838E-2</v>
      </c>
      <c r="G120" s="526">
        <f t="shared" si="39"/>
        <v>4.8413093544790453E-2</v>
      </c>
      <c r="H120" s="527">
        <f t="shared" si="39"/>
        <v>6.067982162682653E-2</v>
      </c>
      <c r="I120" s="527">
        <f t="shared" si="39"/>
        <v>5.2179312221986705E-2</v>
      </c>
      <c r="J120" s="527">
        <f t="shared" si="39"/>
        <v>5.2254408380763964E-2</v>
      </c>
    </row>
    <row r="121" spans="1:12" s="7" customFormat="1" x14ac:dyDescent="0.2">
      <c r="A121" s="479" t="s">
        <v>622</v>
      </c>
      <c r="B121" s="492" t="s">
        <v>84</v>
      </c>
      <c r="C121" s="492" t="s">
        <v>84</v>
      </c>
      <c r="D121" s="492" t="s">
        <v>84</v>
      </c>
      <c r="E121" s="522">
        <f t="shared" ref="E121:J121" si="40">E46/E$69</f>
        <v>3.2245755411699183E-2</v>
      </c>
      <c r="F121" s="522">
        <f t="shared" si="40"/>
        <v>2.7034942991050324E-2</v>
      </c>
      <c r="G121" s="522">
        <f t="shared" si="40"/>
        <v>1.0946683527151915E-2</v>
      </c>
      <c r="H121" s="523">
        <f t="shared" si="40"/>
        <v>3.2245755411699183E-2</v>
      </c>
      <c r="I121" s="523">
        <f t="shared" si="40"/>
        <v>1.362942038958747E-2</v>
      </c>
      <c r="J121" s="523">
        <f t="shared" si="40"/>
        <v>1.3793882915783272E-2</v>
      </c>
    </row>
    <row r="122" spans="1:12" s="7" customFormat="1" x14ac:dyDescent="0.2">
      <c r="A122" s="478" t="s">
        <v>651</v>
      </c>
      <c r="B122" s="494" t="s">
        <v>84</v>
      </c>
      <c r="C122" s="494" t="s">
        <v>84</v>
      </c>
      <c r="D122" s="494" t="s">
        <v>84</v>
      </c>
      <c r="E122" s="526">
        <f t="shared" ref="E122:J122" si="41">E47/E$69</f>
        <v>1.5306871999610418E-2</v>
      </c>
      <c r="F122" s="526">
        <f t="shared" si="41"/>
        <v>1.9935164050485801E-2</v>
      </c>
      <c r="G122" s="526">
        <f t="shared" si="41"/>
        <v>1.1316056080854528E-2</v>
      </c>
      <c r="H122" s="527">
        <f t="shared" si="41"/>
        <v>1.5306871999610418E-2</v>
      </c>
      <c r="I122" s="527">
        <f t="shared" si="41"/>
        <v>1.2753302833576832E-2</v>
      </c>
      <c r="J122" s="527">
        <f t="shared" si="41"/>
        <v>1.2775861862266572E-2</v>
      </c>
    </row>
    <row r="123" spans="1:12" x14ac:dyDescent="0.2">
      <c r="A123" s="476" t="s">
        <v>652</v>
      </c>
      <c r="B123" s="488" t="s">
        <v>84</v>
      </c>
      <c r="C123" s="488" t="s">
        <v>84</v>
      </c>
      <c r="D123" s="488" t="s">
        <v>84</v>
      </c>
      <c r="E123" s="514">
        <f t="shared" ref="E123:J123" si="42">E48/E$69</f>
        <v>1.3127183984881578E-2</v>
      </c>
      <c r="F123" s="514">
        <f t="shared" si="42"/>
        <v>2.4028839477090145E-2</v>
      </c>
      <c r="G123" s="514">
        <f t="shared" si="42"/>
        <v>2.6150353717914923E-2</v>
      </c>
      <c r="H123" s="515">
        <f t="shared" si="42"/>
        <v>1.3127183984881578E-2</v>
      </c>
      <c r="I123" s="515">
        <f t="shared" si="42"/>
        <v>2.5796588634077602E-2</v>
      </c>
      <c r="J123" s="515">
        <f t="shared" si="42"/>
        <v>2.5684663150810957E-2</v>
      </c>
      <c r="L123" s="267"/>
    </row>
    <row r="124" spans="1:12" x14ac:dyDescent="0.2">
      <c r="A124" s="477" t="s">
        <v>623</v>
      </c>
      <c r="B124" s="489" t="s">
        <v>84</v>
      </c>
      <c r="C124" s="489" t="s">
        <v>84</v>
      </c>
      <c r="D124" s="489" t="s">
        <v>84</v>
      </c>
      <c r="E124" s="516">
        <f t="shared" ref="E124:J124" si="43">E49/E$69</f>
        <v>5.6070531637012156E-3</v>
      </c>
      <c r="F124" s="516">
        <f t="shared" si="43"/>
        <v>1.0210053792684146E-2</v>
      </c>
      <c r="G124" s="516">
        <f t="shared" si="43"/>
        <v>1.1210546407424457E-2</v>
      </c>
      <c r="H124" s="517">
        <f t="shared" si="43"/>
        <v>5.6070531637012156E-3</v>
      </c>
      <c r="I124" s="517">
        <f t="shared" si="43"/>
        <v>1.1043713045233767E-2</v>
      </c>
      <c r="J124" s="517">
        <f t="shared" si="43"/>
        <v>1.0995683891422225E-2</v>
      </c>
    </row>
    <row r="125" spans="1:12" x14ac:dyDescent="0.2">
      <c r="A125" s="501" t="s">
        <v>624</v>
      </c>
      <c r="B125" s="502" t="s">
        <v>84</v>
      </c>
      <c r="C125" s="502" t="s">
        <v>84</v>
      </c>
      <c r="D125" s="502" t="s">
        <v>84</v>
      </c>
      <c r="E125" s="520">
        <f t="shared" ref="E125:J125" si="44">E50/E$69</f>
        <v>0.24297391679055969</v>
      </c>
      <c r="F125" s="520">
        <f t="shared" si="44"/>
        <v>0.14937698242750588</v>
      </c>
      <c r="G125" s="520">
        <f t="shared" si="44"/>
        <v>0.1799252938852213</v>
      </c>
      <c r="H125" s="521">
        <f t="shared" si="44"/>
        <v>0.24297391679055969</v>
      </c>
      <c r="I125" s="521">
        <f t="shared" si="44"/>
        <v>0.17483132573927762</v>
      </c>
      <c r="J125" s="521">
        <f t="shared" si="44"/>
        <v>0.17543331870150733</v>
      </c>
    </row>
    <row r="126" spans="1:12" x14ac:dyDescent="0.2">
      <c r="A126" s="477" t="s">
        <v>625</v>
      </c>
      <c r="B126" s="489" t="s">
        <v>84</v>
      </c>
      <c r="C126" s="489" t="s">
        <v>84</v>
      </c>
      <c r="D126" s="489" t="s">
        <v>84</v>
      </c>
      <c r="E126" s="516">
        <f t="shared" ref="E126:J126" si="45">E51/E$69</f>
        <v>4.4945841062578344E-3</v>
      </c>
      <c r="F126" s="516">
        <f t="shared" si="45"/>
        <v>5.2553074915918322E-3</v>
      </c>
      <c r="G126" s="516">
        <f t="shared" si="45"/>
        <v>6.7603076422349919E-3</v>
      </c>
      <c r="H126" s="517">
        <f t="shared" si="45"/>
        <v>4.4945841062578344E-3</v>
      </c>
      <c r="I126" s="517">
        <f t="shared" si="45"/>
        <v>6.5093470339006015E-3</v>
      </c>
      <c r="J126" s="517">
        <f t="shared" si="45"/>
        <v>6.4915479880426376E-3</v>
      </c>
    </row>
    <row r="127" spans="1:12" x14ac:dyDescent="0.2">
      <c r="A127" s="476" t="s">
        <v>626</v>
      </c>
      <c r="B127" s="488" t="s">
        <v>84</v>
      </c>
      <c r="C127" s="488" t="s">
        <v>84</v>
      </c>
      <c r="D127" s="488" t="s">
        <v>84</v>
      </c>
      <c r="E127" s="514">
        <f t="shared" ref="E127:J127" si="46">E52/E$69</f>
        <v>0.2139593950175169</v>
      </c>
      <c r="F127" s="514">
        <f t="shared" si="46"/>
        <v>9.5737613016676715E-2</v>
      </c>
      <c r="G127" s="514">
        <f t="shared" si="46"/>
        <v>0.1067099898033653</v>
      </c>
      <c r="H127" s="515">
        <f t="shared" si="46"/>
        <v>0.2139593950175169</v>
      </c>
      <c r="I127" s="515">
        <f t="shared" si="46"/>
        <v>0.10488033260892267</v>
      </c>
      <c r="J127" s="515">
        <f t="shared" si="46"/>
        <v>0.10584397116277763</v>
      </c>
    </row>
    <row r="128" spans="1:12" s="7" customFormat="1" x14ac:dyDescent="0.2">
      <c r="A128" s="477" t="s">
        <v>627</v>
      </c>
      <c r="B128" s="489" t="s">
        <v>84</v>
      </c>
      <c r="C128" s="489" t="s">
        <v>84</v>
      </c>
      <c r="D128" s="489" t="s">
        <v>84</v>
      </c>
      <c r="E128" s="516">
        <f t="shared" ref="E128:J128" si="47">E53/E$69</f>
        <v>6.1863628904573135E-4</v>
      </c>
      <c r="F128" s="516">
        <f t="shared" si="47"/>
        <v>2.124948471970789E-2</v>
      </c>
      <c r="G128" s="516">
        <f t="shared" si="47"/>
        <v>4.1057950612095391E-2</v>
      </c>
      <c r="H128" s="517">
        <f t="shared" si="47"/>
        <v>6.1863628904573135E-4</v>
      </c>
      <c r="I128" s="517">
        <f t="shared" si="47"/>
        <v>3.7754864796190203E-2</v>
      </c>
      <c r="J128" s="517">
        <f t="shared" si="47"/>
        <v>3.7426791738501067E-2</v>
      </c>
    </row>
    <row r="129" spans="1:10" s="7" customFormat="1" x14ac:dyDescent="0.2">
      <c r="A129" s="476" t="s">
        <v>628</v>
      </c>
      <c r="B129" s="488" t="s">
        <v>84</v>
      </c>
      <c r="C129" s="488" t="s">
        <v>84</v>
      </c>
      <c r="D129" s="488" t="s">
        <v>84</v>
      </c>
      <c r="E129" s="514">
        <f t="shared" ref="E129:J129" si="48">E54/E$69</f>
        <v>2.3342729148839784E-2</v>
      </c>
      <c r="F129" s="514">
        <f t="shared" si="48"/>
        <v>2.0608981124889791E-2</v>
      </c>
      <c r="G129" s="514">
        <f t="shared" si="48"/>
        <v>1.805397330609038E-2</v>
      </c>
      <c r="H129" s="515">
        <f t="shared" si="48"/>
        <v>2.3342729148839784E-2</v>
      </c>
      <c r="I129" s="515">
        <f t="shared" si="48"/>
        <v>1.8480023972086E-2</v>
      </c>
      <c r="J129" s="515">
        <f t="shared" si="48"/>
        <v>1.8522982630520352E-2</v>
      </c>
    </row>
    <row r="130" spans="1:10" x14ac:dyDescent="0.2">
      <c r="A130" s="478" t="s">
        <v>629</v>
      </c>
      <c r="B130" s="494" t="s">
        <v>84</v>
      </c>
      <c r="C130" s="494" t="s">
        <v>84</v>
      </c>
      <c r="D130" s="489" t="s">
        <v>84</v>
      </c>
      <c r="E130" s="516">
        <f t="shared" ref="E130:J130" si="49">E55/E$69</f>
        <v>5.5855176762871473E-4</v>
      </c>
      <c r="F130" s="516">
        <f t="shared" si="49"/>
        <v>6.5255944341203222E-3</v>
      </c>
      <c r="G130" s="516">
        <f t="shared" si="49"/>
        <v>7.3430723025661492E-3</v>
      </c>
      <c r="H130" s="517">
        <f t="shared" si="49"/>
        <v>5.5855176762871473E-4</v>
      </c>
      <c r="I130" s="517">
        <f t="shared" si="49"/>
        <v>7.2067568722471607E-3</v>
      </c>
      <c r="J130" s="517">
        <f t="shared" si="49"/>
        <v>7.1480245490012223E-3</v>
      </c>
    </row>
    <row r="131" spans="1:10" x14ac:dyDescent="0.2">
      <c r="A131" s="507" t="s">
        <v>630</v>
      </c>
      <c r="B131" s="508" t="s">
        <v>84</v>
      </c>
      <c r="C131" s="508" t="s">
        <v>84</v>
      </c>
      <c r="D131" s="502" t="s">
        <v>84</v>
      </c>
      <c r="E131" s="520">
        <f t="shared" ref="E131:J131" si="50">E56/E$69</f>
        <v>0.16353465996028058</v>
      </c>
      <c r="F131" s="520">
        <f t="shared" si="50"/>
        <v>0.16730957981984898</v>
      </c>
      <c r="G131" s="520">
        <f t="shared" si="50"/>
        <v>0.15773893564881317</v>
      </c>
      <c r="H131" s="521">
        <f t="shared" si="50"/>
        <v>0.16353465996028058</v>
      </c>
      <c r="I131" s="521">
        <f t="shared" si="50"/>
        <v>0.15933485222216948</v>
      </c>
      <c r="J131" s="521">
        <f t="shared" si="50"/>
        <v>0.15937195463729717</v>
      </c>
    </row>
    <row r="132" spans="1:10" x14ac:dyDescent="0.2">
      <c r="A132" s="478" t="s">
        <v>631</v>
      </c>
      <c r="B132" s="494" t="s">
        <v>84</v>
      </c>
      <c r="C132" s="494" t="s">
        <v>84</v>
      </c>
      <c r="D132" s="489" t="s">
        <v>84</v>
      </c>
      <c r="E132" s="516">
        <f t="shared" ref="E132:J132" si="51">E57/E$69</f>
        <v>1.5482941234002867E-2</v>
      </c>
      <c r="F132" s="516">
        <f t="shared" si="51"/>
        <v>1.2202698042962675E-2</v>
      </c>
      <c r="G132" s="516">
        <f t="shared" si="51"/>
        <v>1.2905039302751423E-2</v>
      </c>
      <c r="H132" s="517">
        <f t="shared" si="51"/>
        <v>1.5482941234002867E-2</v>
      </c>
      <c r="I132" s="517">
        <f t="shared" si="51"/>
        <v>1.2787923042171913E-2</v>
      </c>
      <c r="J132" s="517">
        <f t="shared" si="51"/>
        <v>1.28117316757964E-2</v>
      </c>
    </row>
    <row r="133" spans="1:10" x14ac:dyDescent="0.2">
      <c r="A133" s="479" t="s">
        <v>335</v>
      </c>
      <c r="B133" s="492" t="s">
        <v>84</v>
      </c>
      <c r="C133" s="492" t="s">
        <v>84</v>
      </c>
      <c r="D133" s="488" t="s">
        <v>84</v>
      </c>
      <c r="E133" s="514">
        <f t="shared" ref="E133:J133" si="52">E58/E$69</f>
        <v>3.9399210031260727E-2</v>
      </c>
      <c r="F133" s="514">
        <f t="shared" si="52"/>
        <v>2.5523200035977684E-5</v>
      </c>
      <c r="G133" s="514">
        <f t="shared" si="52"/>
        <v>2.4798582125347014E-3</v>
      </c>
      <c r="H133" s="515">
        <f t="shared" si="52"/>
        <v>3.9399210031260727E-2</v>
      </c>
      <c r="I133" s="515">
        <f t="shared" si="52"/>
        <v>2.0705948596175254E-3</v>
      </c>
      <c r="J133" s="515">
        <f t="shared" si="52"/>
        <v>2.4003675212734064E-3</v>
      </c>
    </row>
    <row r="134" spans="1:10" x14ac:dyDescent="0.2">
      <c r="A134" s="745" t="s">
        <v>632</v>
      </c>
      <c r="B134" s="489" t="s">
        <v>84</v>
      </c>
      <c r="C134" s="489" t="s">
        <v>84</v>
      </c>
      <c r="D134" s="494" t="s">
        <v>84</v>
      </c>
      <c r="E134" s="526">
        <f t="shared" ref="E134:J134" si="53">E59/E$69</f>
        <v>3.8223188267016307E-3</v>
      </c>
      <c r="F134" s="526">
        <f t="shared" si="53"/>
        <v>5.7096737144271083E-2</v>
      </c>
      <c r="G134" s="526">
        <f t="shared" si="53"/>
        <v>8.3409196906270369E-2</v>
      </c>
      <c r="H134" s="527">
        <f t="shared" si="53"/>
        <v>3.8223188267016307E-3</v>
      </c>
      <c r="I134" s="527">
        <f t="shared" si="53"/>
        <v>7.9021562190205022E-2</v>
      </c>
      <c r="J134" s="527">
        <f t="shared" si="53"/>
        <v>7.8357228554347846E-2</v>
      </c>
    </row>
    <row r="135" spans="1:10" s="7" customFormat="1" x14ac:dyDescent="0.2">
      <c r="A135" s="476" t="s">
        <v>633</v>
      </c>
      <c r="B135" s="488" t="s">
        <v>84</v>
      </c>
      <c r="C135" s="488" t="s">
        <v>84</v>
      </c>
      <c r="D135" s="492" t="s">
        <v>84</v>
      </c>
      <c r="E135" s="522">
        <f t="shared" ref="E135:J135" si="54">E60/E$69</f>
        <v>9.3339181164500018E-2</v>
      </c>
      <c r="F135" s="522">
        <f t="shared" si="54"/>
        <v>9.219504217663145E-2</v>
      </c>
      <c r="G135" s="522">
        <f t="shared" si="54"/>
        <v>5.2356856549057966E-2</v>
      </c>
      <c r="H135" s="523">
        <f t="shared" si="54"/>
        <v>9.3339181164500018E-2</v>
      </c>
      <c r="I135" s="523">
        <f t="shared" si="54"/>
        <v>5.899992252866048E-2</v>
      </c>
      <c r="J135" s="523">
        <f t="shared" si="54"/>
        <v>5.9303286279701349E-2</v>
      </c>
    </row>
    <row r="136" spans="1:10" s="7" customFormat="1" x14ac:dyDescent="0.2">
      <c r="A136" s="477" t="s">
        <v>634</v>
      </c>
      <c r="B136" s="494" t="s">
        <v>84</v>
      </c>
      <c r="C136" s="494" t="s">
        <v>84</v>
      </c>
      <c r="D136" s="494" t="s">
        <v>84</v>
      </c>
      <c r="E136" s="526">
        <f t="shared" ref="E136:J136" si="55">E61/E$69</f>
        <v>1.1491008703815333E-2</v>
      </c>
      <c r="F136" s="526">
        <f t="shared" si="55"/>
        <v>5.7895787091080241E-3</v>
      </c>
      <c r="G136" s="526">
        <f t="shared" si="55"/>
        <v>6.5879843498950919E-3</v>
      </c>
      <c r="H136" s="527">
        <f t="shared" si="55"/>
        <v>1.1491008703815333E-2</v>
      </c>
      <c r="I136" s="527">
        <f t="shared" si="55"/>
        <v>6.4548492367697517E-3</v>
      </c>
      <c r="J136" s="527">
        <f t="shared" si="55"/>
        <v>6.4993402446556466E-3</v>
      </c>
    </row>
    <row r="137" spans="1:10" x14ac:dyDescent="0.2">
      <c r="A137" s="501" t="s">
        <v>635</v>
      </c>
      <c r="B137" s="508" t="s">
        <v>84</v>
      </c>
      <c r="C137" s="508" t="s">
        <v>84</v>
      </c>
      <c r="D137" s="508" t="s">
        <v>84</v>
      </c>
      <c r="E137" s="524">
        <f t="shared" ref="E137:J137" si="56">E62/E$69</f>
        <v>2.9758309424338519E-2</v>
      </c>
      <c r="F137" s="524">
        <f t="shared" si="56"/>
        <v>6.4917910954567407E-2</v>
      </c>
      <c r="G137" s="524">
        <f t="shared" si="56"/>
        <v>4.0545705024311096E-2</v>
      </c>
      <c r="H137" s="525">
        <f t="shared" si="56"/>
        <v>2.9758309424338519E-2</v>
      </c>
      <c r="I137" s="525">
        <f t="shared" si="56"/>
        <v>4.4609800050543692E-2</v>
      </c>
      <c r="J137" s="525">
        <f t="shared" si="56"/>
        <v>4.4478597337267542E-2</v>
      </c>
    </row>
    <row r="138" spans="1:10" x14ac:dyDescent="0.2">
      <c r="A138" s="478" t="s">
        <v>636</v>
      </c>
      <c r="B138" s="494" t="s">
        <v>84</v>
      </c>
      <c r="C138" s="494" t="s">
        <v>84</v>
      </c>
      <c r="D138" s="489" t="s">
        <v>84</v>
      </c>
      <c r="E138" s="516">
        <f t="shared" ref="E138:J138" si="57">E63/E$69</f>
        <v>1.6144116504838477E-2</v>
      </c>
      <c r="F138" s="516">
        <f t="shared" si="57"/>
        <v>4.9074699785369214E-2</v>
      </c>
      <c r="G138" s="516">
        <f t="shared" si="57"/>
        <v>2.8760434440757307E-2</v>
      </c>
      <c r="H138" s="517">
        <f t="shared" si="57"/>
        <v>1.6144116504838477E-2</v>
      </c>
      <c r="I138" s="517">
        <f t="shared" si="57"/>
        <v>3.2147862931426484E-2</v>
      </c>
      <c r="J138" s="517">
        <f t="shared" si="57"/>
        <v>3.2006480830019973E-2</v>
      </c>
    </row>
    <row r="139" spans="1:10" x14ac:dyDescent="0.2">
      <c r="A139" s="479" t="s">
        <v>336</v>
      </c>
      <c r="B139" s="492" t="s">
        <v>84</v>
      </c>
      <c r="C139" s="492" t="s">
        <v>84</v>
      </c>
      <c r="D139" s="488" t="s">
        <v>84</v>
      </c>
      <c r="E139" s="514">
        <f t="shared" ref="E139:J139" si="58">E64/E$69</f>
        <v>7.9606824406694768E-3</v>
      </c>
      <c r="F139" s="514">
        <f t="shared" si="58"/>
        <v>4.7012740311545226E-3</v>
      </c>
      <c r="G139" s="514">
        <f t="shared" si="58"/>
        <v>1.7067480320959237E-3</v>
      </c>
      <c r="H139" s="515">
        <f t="shared" si="58"/>
        <v>7.9606824406694768E-3</v>
      </c>
      <c r="I139" s="515">
        <f t="shared" si="58"/>
        <v>2.2060888900192533E-3</v>
      </c>
      <c r="J139" s="515">
        <f t="shared" si="58"/>
        <v>2.256926769303543E-3</v>
      </c>
    </row>
    <row r="140" spans="1:10" x14ac:dyDescent="0.2">
      <c r="A140" s="478" t="s">
        <v>637</v>
      </c>
      <c r="B140" s="533" t="s">
        <v>84</v>
      </c>
      <c r="C140" s="533" t="s">
        <v>84</v>
      </c>
      <c r="D140" s="494" t="s">
        <v>84</v>
      </c>
      <c r="E140" s="526">
        <f t="shared" ref="E140:J140" si="59">E65/E$69</f>
        <v>1.7392080096871842E-4</v>
      </c>
      <c r="F140" s="526">
        <f t="shared" si="59"/>
        <v>5.0210938251349314E-4</v>
      </c>
      <c r="G140" s="526">
        <f t="shared" si="59"/>
        <v>8.3979028920574831E-4</v>
      </c>
      <c r="H140" s="527">
        <f t="shared" si="59"/>
        <v>1.7392080096871842E-4</v>
      </c>
      <c r="I140" s="527">
        <f t="shared" si="59"/>
        <v>7.83481586691545E-4</v>
      </c>
      <c r="J140" s="527">
        <f t="shared" si="59"/>
        <v>7.7809653605881836E-4</v>
      </c>
    </row>
    <row r="141" spans="1:10" s="7" customFormat="1" x14ac:dyDescent="0.2">
      <c r="A141" s="479" t="s">
        <v>638</v>
      </c>
      <c r="B141" s="492" t="s">
        <v>84</v>
      </c>
      <c r="C141" s="492" t="s">
        <v>84</v>
      </c>
      <c r="D141" s="492" t="s">
        <v>84</v>
      </c>
      <c r="E141" s="522">
        <f t="shared" ref="E141:J141" si="60">E66/E$69</f>
        <v>1.8415143631981949E-4</v>
      </c>
      <c r="F141" s="522">
        <f t="shared" si="60"/>
        <v>1.4587935525555329E-4</v>
      </c>
      <c r="G141" s="522">
        <f t="shared" si="60"/>
        <v>1.4973445957025418E-3</v>
      </c>
      <c r="H141" s="523">
        <f t="shared" si="60"/>
        <v>1.8415143631981949E-4</v>
      </c>
      <c r="I141" s="523">
        <f t="shared" si="60"/>
        <v>1.2719861206615802E-3</v>
      </c>
      <c r="J141" s="523">
        <f t="shared" si="60"/>
        <v>1.2623758488192571E-3</v>
      </c>
    </row>
    <row r="142" spans="1:10" s="7" customFormat="1" x14ac:dyDescent="0.2">
      <c r="A142" s="745" t="s">
        <v>639</v>
      </c>
      <c r="B142" s="751" t="s">
        <v>84</v>
      </c>
      <c r="C142" s="751" t="s">
        <v>84</v>
      </c>
      <c r="D142" s="751" t="s">
        <v>84</v>
      </c>
      <c r="E142" s="753">
        <f t="shared" ref="E142:J142" si="61">E67/E$69</f>
        <v>5.2954280109066762E-3</v>
      </c>
      <c r="F142" s="753">
        <f t="shared" si="61"/>
        <v>1.0493947853434842E-2</v>
      </c>
      <c r="G142" s="753">
        <f t="shared" si="61"/>
        <v>7.7413873382459432E-3</v>
      </c>
      <c r="H142" s="754">
        <f t="shared" si="61"/>
        <v>5.2954280109066762E-3</v>
      </c>
      <c r="I142" s="754">
        <f t="shared" si="61"/>
        <v>8.2003801570000312E-3</v>
      </c>
      <c r="J142" s="754">
        <f t="shared" si="61"/>
        <v>8.1747169011627818E-3</v>
      </c>
    </row>
    <row r="143" spans="1:10" s="7" customFormat="1" x14ac:dyDescent="0.2">
      <c r="A143" s="742" t="s">
        <v>640</v>
      </c>
      <c r="B143" s="748" t="s">
        <v>84</v>
      </c>
      <c r="C143" s="748" t="s">
        <v>84</v>
      </c>
      <c r="D143" s="748" t="s">
        <v>84</v>
      </c>
      <c r="E143" s="749">
        <f t="shared" ref="E143:J143" si="62">E68/E$69</f>
        <v>0</v>
      </c>
      <c r="F143" s="749">
        <f t="shared" si="62"/>
        <v>0</v>
      </c>
      <c r="G143" s="749">
        <f t="shared" si="62"/>
        <v>2.3303823358468732E-4</v>
      </c>
      <c r="H143" s="750">
        <f t="shared" si="62"/>
        <v>0</v>
      </c>
      <c r="I143" s="750">
        <f t="shared" si="62"/>
        <v>1.9417882427460044E-4</v>
      </c>
      <c r="J143" s="750">
        <f t="shared" si="62"/>
        <v>1.9246338780786303E-4</v>
      </c>
    </row>
    <row r="144" spans="1:10" s="7" customFormat="1" x14ac:dyDescent="0.2">
      <c r="A144" s="746" t="s">
        <v>647</v>
      </c>
      <c r="B144" s="739" t="s">
        <v>84</v>
      </c>
      <c r="C144" s="739" t="s">
        <v>84</v>
      </c>
      <c r="D144" s="739" t="s">
        <v>84</v>
      </c>
      <c r="E144" s="740">
        <f t="shared" ref="E144:J144" si="63">E69/E$69</f>
        <v>1</v>
      </c>
      <c r="F144" s="740">
        <f t="shared" si="63"/>
        <v>1</v>
      </c>
      <c r="G144" s="740">
        <f t="shared" si="63"/>
        <v>1</v>
      </c>
      <c r="H144" s="741">
        <f t="shared" si="63"/>
        <v>1</v>
      </c>
      <c r="I144" s="741">
        <f t="shared" si="63"/>
        <v>1</v>
      </c>
      <c r="J144" s="741">
        <f t="shared" si="63"/>
        <v>1</v>
      </c>
    </row>
    <row r="145" spans="1:10" ht="15" customHeight="1" x14ac:dyDescent="0.2">
      <c r="A145" s="511" t="s">
        <v>707</v>
      </c>
      <c r="B145" s="3"/>
      <c r="C145" s="3"/>
      <c r="D145" s="212"/>
      <c r="E145" s="3"/>
      <c r="F145" s="3"/>
      <c r="G145" s="212"/>
      <c r="H145" s="3"/>
      <c r="I145" s="3"/>
      <c r="J145" s="3"/>
    </row>
    <row r="146" spans="1:10" ht="15" customHeight="1" x14ac:dyDescent="0.2">
      <c r="A146" s="38" t="s">
        <v>352</v>
      </c>
      <c r="E146" s="3"/>
      <c r="F146" s="3"/>
      <c r="G146" s="212"/>
      <c r="H146" s="3"/>
      <c r="I146" s="3"/>
      <c r="J146" s="3"/>
    </row>
    <row r="147" spans="1:10" x14ac:dyDescent="0.2">
      <c r="A147" s="242" t="s">
        <v>739</v>
      </c>
      <c r="B147" s="3"/>
      <c r="C147" s="3"/>
      <c r="D147" s="212"/>
      <c r="E147" s="3"/>
      <c r="F147" s="3"/>
      <c r="G147" s="212"/>
      <c r="H147" s="3"/>
      <c r="I147" s="3"/>
      <c r="J147" s="3"/>
    </row>
    <row r="150" spans="1:10" ht="16.5" x14ac:dyDescent="0.25">
      <c r="A150" s="88" t="s">
        <v>790</v>
      </c>
    </row>
    <row r="151" spans="1:10" ht="13.5" thickBot="1" x14ac:dyDescent="0.25">
      <c r="A151" s="205"/>
      <c r="J151" s="398" t="s">
        <v>341</v>
      </c>
    </row>
    <row r="152" spans="1:10" x14ac:dyDescent="0.2">
      <c r="A152" s="204" t="s">
        <v>648</v>
      </c>
      <c r="B152" s="480" t="s">
        <v>34</v>
      </c>
      <c r="C152" s="480" t="s">
        <v>458</v>
      </c>
      <c r="D152" s="480" t="s">
        <v>460</v>
      </c>
      <c r="E152" s="480" t="s">
        <v>97</v>
      </c>
      <c r="F152" s="480" t="s">
        <v>269</v>
      </c>
      <c r="G152" s="481">
        <v>300000</v>
      </c>
      <c r="H152" s="482" t="s">
        <v>347</v>
      </c>
      <c r="I152" s="482" t="s">
        <v>347</v>
      </c>
      <c r="J152" s="482" t="s">
        <v>343</v>
      </c>
    </row>
    <row r="153" spans="1:10" x14ac:dyDescent="0.2">
      <c r="A153" s="203"/>
      <c r="B153" s="483" t="s">
        <v>457</v>
      </c>
      <c r="C153" s="483" t="s">
        <v>35</v>
      </c>
      <c r="D153" s="483" t="s">
        <v>35</v>
      </c>
      <c r="E153" s="483" t="s">
        <v>35</v>
      </c>
      <c r="F153" s="483" t="s">
        <v>35</v>
      </c>
      <c r="G153" s="483" t="s">
        <v>36</v>
      </c>
      <c r="H153" s="484" t="s">
        <v>342</v>
      </c>
      <c r="I153" s="484" t="s">
        <v>284</v>
      </c>
      <c r="J153" s="484" t="s">
        <v>106</v>
      </c>
    </row>
    <row r="154" spans="1:10" ht="13.5" thickBot="1" x14ac:dyDescent="0.25">
      <c r="A154" s="206"/>
      <c r="B154" s="485" t="s">
        <v>36</v>
      </c>
      <c r="C154" s="485" t="s">
        <v>459</v>
      </c>
      <c r="D154" s="485" t="s">
        <v>99</v>
      </c>
      <c r="E154" s="485" t="s">
        <v>100</v>
      </c>
      <c r="F154" s="485" t="s">
        <v>270</v>
      </c>
      <c r="G154" s="485" t="s">
        <v>101</v>
      </c>
      <c r="H154" s="486" t="s">
        <v>284</v>
      </c>
      <c r="I154" s="486" t="s">
        <v>101</v>
      </c>
      <c r="J154" s="486" t="s">
        <v>348</v>
      </c>
    </row>
    <row r="156" spans="1:10" x14ac:dyDescent="0.2">
      <c r="A156" s="496" t="s">
        <v>601</v>
      </c>
      <c r="B156" s="497" t="s">
        <v>84</v>
      </c>
      <c r="C156" s="497" t="s">
        <v>84</v>
      </c>
      <c r="D156" s="497" t="s">
        <v>84</v>
      </c>
      <c r="E156" s="497">
        <v>141.01489529830107</v>
      </c>
      <c r="F156" s="497">
        <v>177.18689068283376</v>
      </c>
      <c r="G156" s="497">
        <v>131.55903761066207</v>
      </c>
      <c r="H156" s="498">
        <v>141.01489529830107</v>
      </c>
      <c r="I156" s="498">
        <v>138.01818455727678</v>
      </c>
      <c r="J156" s="498">
        <v>138.03810911798101</v>
      </c>
    </row>
    <row r="157" spans="1:10" x14ac:dyDescent="0.2">
      <c r="A157" s="476" t="s">
        <v>602</v>
      </c>
      <c r="B157" s="488" t="s">
        <v>84</v>
      </c>
      <c r="C157" s="488" t="s">
        <v>84</v>
      </c>
      <c r="D157" s="488" t="s">
        <v>84</v>
      </c>
      <c r="E157" s="488">
        <v>5.4865665744764911</v>
      </c>
      <c r="F157" s="488">
        <v>5.8288435241136414</v>
      </c>
      <c r="G157" s="488">
        <v>14.201431312824027</v>
      </c>
      <c r="H157" s="267">
        <v>5.4865665744764911</v>
      </c>
      <c r="I157" s="267">
        <v>13.016195295578777</v>
      </c>
      <c r="J157" s="267">
        <v>12.96613222393154</v>
      </c>
    </row>
    <row r="158" spans="1:10" x14ac:dyDescent="0.2">
      <c r="A158" s="477" t="s">
        <v>324</v>
      </c>
      <c r="B158" s="489" t="s">
        <v>84</v>
      </c>
      <c r="C158" s="489" t="s">
        <v>84</v>
      </c>
      <c r="D158" s="489" t="s">
        <v>84</v>
      </c>
      <c r="E158" s="489">
        <v>130.82288291847755</v>
      </c>
      <c r="F158" s="489">
        <v>165.89113024753783</v>
      </c>
      <c r="G158" s="489">
        <v>113.53923474541789</v>
      </c>
      <c r="H158" s="490">
        <v>130.82288291847755</v>
      </c>
      <c r="I158" s="490">
        <v>120.95024716906062</v>
      </c>
      <c r="J158" s="490">
        <v>121.01588844955099</v>
      </c>
    </row>
    <row r="159" spans="1:10" x14ac:dyDescent="0.2">
      <c r="A159" s="476" t="s">
        <v>603</v>
      </c>
      <c r="B159" s="488" t="s">
        <v>84</v>
      </c>
      <c r="C159" s="488" t="s">
        <v>84</v>
      </c>
      <c r="D159" s="488" t="s">
        <v>84</v>
      </c>
      <c r="E159" s="488">
        <v>4.7054326353220075</v>
      </c>
      <c r="F159" s="488">
        <v>4.8103893402810645</v>
      </c>
      <c r="G159" s="488">
        <v>2.8012749707660891</v>
      </c>
      <c r="H159" s="267">
        <v>4.7054326353220075</v>
      </c>
      <c r="I159" s="267">
        <v>3.0856881980272051</v>
      </c>
      <c r="J159" s="267">
        <v>3.096457571235109</v>
      </c>
    </row>
    <row r="160" spans="1:10" s="7" customFormat="1" x14ac:dyDescent="0.2">
      <c r="A160" s="477" t="s">
        <v>604</v>
      </c>
      <c r="B160" s="489" t="s">
        <v>84</v>
      </c>
      <c r="C160" s="489" t="s">
        <v>84</v>
      </c>
      <c r="D160" s="489" t="s">
        <v>84</v>
      </c>
      <c r="E160" s="489">
        <v>0</v>
      </c>
      <c r="F160" s="489">
        <v>0.65652694819589807</v>
      </c>
      <c r="G160" s="489">
        <v>1.0170965816540682</v>
      </c>
      <c r="H160" s="490">
        <v>0</v>
      </c>
      <c r="I160" s="490">
        <v>0.9660538064590688</v>
      </c>
      <c r="J160" s="490">
        <v>0.95963069813338131</v>
      </c>
    </row>
    <row r="161" spans="1:10" x14ac:dyDescent="0.2">
      <c r="A161" s="501" t="s">
        <v>325</v>
      </c>
      <c r="B161" s="502" t="s">
        <v>84</v>
      </c>
      <c r="C161" s="502" t="s">
        <v>84</v>
      </c>
      <c r="D161" s="502" t="s">
        <v>84</v>
      </c>
      <c r="E161" s="502">
        <v>33.095298301066769</v>
      </c>
      <c r="F161" s="502">
        <v>44.356902314969339</v>
      </c>
      <c r="G161" s="502">
        <v>28.672844462757087</v>
      </c>
      <c r="H161" s="503">
        <v>33.095298301066769</v>
      </c>
      <c r="I161" s="503">
        <v>30.89310308913614</v>
      </c>
      <c r="J161" s="503">
        <v>30.907745066949349</v>
      </c>
    </row>
    <row r="162" spans="1:10" x14ac:dyDescent="0.2">
      <c r="A162" s="477" t="s">
        <v>605</v>
      </c>
      <c r="B162" s="489" t="s">
        <v>84</v>
      </c>
      <c r="C162" s="489" t="s">
        <v>84</v>
      </c>
      <c r="D162" s="489" t="s">
        <v>84</v>
      </c>
      <c r="E162" s="489">
        <v>6.3281970235743445E-3</v>
      </c>
      <c r="F162" s="489">
        <v>1.1541865102098765</v>
      </c>
      <c r="G162" s="489">
        <v>0.72190039034170628</v>
      </c>
      <c r="H162" s="490">
        <v>6.3281970235743445E-3</v>
      </c>
      <c r="I162" s="490">
        <v>0.7830954583365527</v>
      </c>
      <c r="J162" s="490">
        <v>0.77793088030797664</v>
      </c>
    </row>
    <row r="163" spans="1:10" x14ac:dyDescent="0.2">
      <c r="A163" s="476" t="s">
        <v>606</v>
      </c>
      <c r="B163" s="488" t="s">
        <v>84</v>
      </c>
      <c r="C163" s="488" t="s">
        <v>84</v>
      </c>
      <c r="D163" s="488" t="s">
        <v>84</v>
      </c>
      <c r="E163" s="488">
        <v>0</v>
      </c>
      <c r="F163" s="488">
        <v>0.49883834320528853</v>
      </c>
      <c r="G163" s="488">
        <v>0.11731517814394508</v>
      </c>
      <c r="H163" s="267">
        <v>0</v>
      </c>
      <c r="I163" s="267">
        <v>0.17132416653028959</v>
      </c>
      <c r="J163" s="267">
        <v>0.17018506467791386</v>
      </c>
    </row>
    <row r="164" spans="1:10" x14ac:dyDescent="0.2">
      <c r="A164" s="491" t="s">
        <v>607</v>
      </c>
      <c r="B164" s="489" t="s">
        <v>84</v>
      </c>
      <c r="C164" s="489" t="s">
        <v>84</v>
      </c>
      <c r="D164" s="489" t="s">
        <v>84</v>
      </c>
      <c r="E164" s="489">
        <v>33.081068089029372</v>
      </c>
      <c r="F164" s="489">
        <v>38.982978038428392</v>
      </c>
      <c r="G164" s="489">
        <v>27.611963171048224</v>
      </c>
      <c r="H164" s="490">
        <v>33.081068089029372</v>
      </c>
      <c r="I164" s="490">
        <v>29.221660998477759</v>
      </c>
      <c r="J164" s="490">
        <v>29.247321463401963</v>
      </c>
    </row>
    <row r="165" spans="1:10" x14ac:dyDescent="0.2">
      <c r="A165" s="476" t="s">
        <v>326</v>
      </c>
      <c r="B165" s="488" t="s">
        <v>84</v>
      </c>
      <c r="C165" s="488" t="s">
        <v>84</v>
      </c>
      <c r="D165" s="488" t="s">
        <v>84</v>
      </c>
      <c r="E165" s="488">
        <v>7.8888449888054792E-3</v>
      </c>
      <c r="F165" s="488">
        <v>0.31257721546102613</v>
      </c>
      <c r="G165" s="488">
        <v>0.13754306787273396</v>
      </c>
      <c r="H165" s="267">
        <v>7.8888449888054792E-3</v>
      </c>
      <c r="I165" s="267">
        <v>0.16232116291393495</v>
      </c>
      <c r="J165" s="267">
        <v>0.16129437175552536</v>
      </c>
    </row>
    <row r="166" spans="1:10" s="7" customFormat="1" x14ac:dyDescent="0.2">
      <c r="A166" s="477" t="s">
        <v>608</v>
      </c>
      <c r="B166" s="489" t="s">
        <v>84</v>
      </c>
      <c r="C166" s="489" t="s">
        <v>84</v>
      </c>
      <c r="D166" s="489" t="s">
        <v>84</v>
      </c>
      <c r="E166" s="489">
        <v>0</v>
      </c>
      <c r="F166" s="489">
        <v>3.4083218963120898</v>
      </c>
      <c r="G166" s="489">
        <v>8.4122552662756825E-2</v>
      </c>
      <c r="H166" s="490">
        <v>0</v>
      </c>
      <c r="I166" s="490">
        <v>0.55470117065095659</v>
      </c>
      <c r="J166" s="490">
        <v>0.55101306789347559</v>
      </c>
    </row>
    <row r="167" spans="1:10" x14ac:dyDescent="0.2">
      <c r="A167" s="501" t="s">
        <v>327</v>
      </c>
      <c r="B167" s="502" t="s">
        <v>84</v>
      </c>
      <c r="C167" s="502" t="s">
        <v>84</v>
      </c>
      <c r="D167" s="502" t="s">
        <v>84</v>
      </c>
      <c r="E167" s="502">
        <v>43.727400237060451</v>
      </c>
      <c r="F167" s="502">
        <v>7.3811993429213345</v>
      </c>
      <c r="G167" s="502">
        <v>6.4969330001116727</v>
      </c>
      <c r="H167" s="503">
        <v>43.727400237060451</v>
      </c>
      <c r="I167" s="503">
        <v>6.6221110627112623</v>
      </c>
      <c r="J167" s="503">
        <v>6.8688170849113819</v>
      </c>
    </row>
    <row r="168" spans="1:10" x14ac:dyDescent="0.2">
      <c r="A168" s="491" t="s">
        <v>609</v>
      </c>
      <c r="B168" s="489" t="s">
        <v>84</v>
      </c>
      <c r="C168" s="489" t="s">
        <v>84</v>
      </c>
      <c r="D168" s="489" t="s">
        <v>84</v>
      </c>
      <c r="E168" s="489">
        <v>24.575951534307915</v>
      </c>
      <c r="F168" s="489">
        <v>5.8833822364586501E-2</v>
      </c>
      <c r="G168" s="489">
        <v>7.150028046584285E-2</v>
      </c>
      <c r="H168" s="490">
        <v>24.575951534307915</v>
      </c>
      <c r="I168" s="490">
        <v>6.9707197761737907E-2</v>
      </c>
      <c r="J168" s="490">
        <v>0.23264456313101251</v>
      </c>
    </row>
    <row r="169" spans="1:10" x14ac:dyDescent="0.2">
      <c r="A169" s="476" t="s">
        <v>328</v>
      </c>
      <c r="B169" s="488" t="s">
        <v>84</v>
      </c>
      <c r="C169" s="488" t="s">
        <v>84</v>
      </c>
      <c r="D169" s="488" t="s">
        <v>84</v>
      </c>
      <c r="E169" s="488">
        <v>0</v>
      </c>
      <c r="F169" s="488">
        <v>2.7488081419967419E-2</v>
      </c>
      <c r="G169" s="488">
        <v>0.21258468849037498</v>
      </c>
      <c r="H169" s="267">
        <v>0</v>
      </c>
      <c r="I169" s="267">
        <v>0.18638213667413056</v>
      </c>
      <c r="J169" s="267">
        <v>0.18514291723746273</v>
      </c>
    </row>
    <row r="170" spans="1:10" x14ac:dyDescent="0.2">
      <c r="A170" s="477" t="s">
        <v>329</v>
      </c>
      <c r="B170" s="489" t="s">
        <v>84</v>
      </c>
      <c r="C170" s="489" t="s">
        <v>84</v>
      </c>
      <c r="D170" s="489" t="s">
        <v>84</v>
      </c>
      <c r="E170" s="489">
        <v>0</v>
      </c>
      <c r="F170" s="489">
        <v>0.32086698017804394</v>
      </c>
      <c r="G170" s="489">
        <v>4.1167793536064572</v>
      </c>
      <c r="H170" s="490">
        <v>0</v>
      </c>
      <c r="I170" s="490">
        <v>3.5794243354410114</v>
      </c>
      <c r="J170" s="490">
        <v>3.5556254226926525</v>
      </c>
    </row>
    <row r="171" spans="1:10" x14ac:dyDescent="0.2">
      <c r="A171" s="476" t="s">
        <v>610</v>
      </c>
      <c r="B171" s="488" t="s">
        <v>84</v>
      </c>
      <c r="C171" s="488" t="s">
        <v>84</v>
      </c>
      <c r="D171" s="488" t="s">
        <v>84</v>
      </c>
      <c r="E171" s="488">
        <v>2.4678124588436718</v>
      </c>
      <c r="F171" s="488">
        <v>6.5160415120281758</v>
      </c>
      <c r="G171" s="488">
        <v>1.4167564285723455</v>
      </c>
      <c r="H171" s="267">
        <v>2.4678124588436718</v>
      </c>
      <c r="I171" s="267">
        <v>2.1386188318860322</v>
      </c>
      <c r="J171" s="267">
        <v>2.1408075778046727</v>
      </c>
    </row>
    <row r="172" spans="1:10" x14ac:dyDescent="0.2">
      <c r="A172" s="477" t="s">
        <v>611</v>
      </c>
      <c r="B172" s="489" t="s">
        <v>84</v>
      </c>
      <c r="C172" s="489" t="s">
        <v>84</v>
      </c>
      <c r="D172" s="489" t="s">
        <v>84</v>
      </c>
      <c r="E172" s="489">
        <v>16.683629658896351</v>
      </c>
      <c r="F172" s="489">
        <v>2.4936234974120368E-3</v>
      </c>
      <c r="G172" s="489">
        <v>0.66188367791482305</v>
      </c>
      <c r="H172" s="490">
        <v>16.683629658896351</v>
      </c>
      <c r="I172" s="490">
        <v>0.56853943816105879</v>
      </c>
      <c r="J172" s="490">
        <v>0.67568561311937292</v>
      </c>
    </row>
    <row r="173" spans="1:10" s="7" customFormat="1" x14ac:dyDescent="0.2">
      <c r="A173" s="479" t="s">
        <v>330</v>
      </c>
      <c r="B173" s="492" t="s">
        <v>84</v>
      </c>
      <c r="C173" s="492" t="s">
        <v>84</v>
      </c>
      <c r="D173" s="492" t="s">
        <v>84</v>
      </c>
      <c r="E173" s="492">
        <v>0</v>
      </c>
      <c r="F173" s="492">
        <v>0.45547501208048341</v>
      </c>
      <c r="G173" s="492">
        <v>1.7428417030245384E-2</v>
      </c>
      <c r="H173" s="493">
        <v>0</v>
      </c>
      <c r="I173" s="493">
        <v>7.9438946485100678E-2</v>
      </c>
      <c r="J173" s="493">
        <v>7.8910772013719502E-2</v>
      </c>
    </row>
    <row r="174" spans="1:10" x14ac:dyDescent="0.2">
      <c r="A174" s="475" t="s">
        <v>612</v>
      </c>
      <c r="B174" s="499" t="s">
        <v>84</v>
      </c>
      <c r="C174" s="499" t="s">
        <v>84</v>
      </c>
      <c r="D174" s="499" t="s">
        <v>84</v>
      </c>
      <c r="E174" s="499">
        <v>60.859370472803896</v>
      </c>
      <c r="F174" s="499">
        <v>67.289827921608875</v>
      </c>
      <c r="G174" s="499">
        <v>35.509934703444273</v>
      </c>
      <c r="H174" s="500">
        <v>60.859370472803896</v>
      </c>
      <c r="I174" s="500">
        <v>40.008743795319859</v>
      </c>
      <c r="J174" s="500">
        <v>40.147375652999543</v>
      </c>
    </row>
    <row r="175" spans="1:10" x14ac:dyDescent="0.2">
      <c r="A175" s="479" t="s">
        <v>613</v>
      </c>
      <c r="B175" s="492" t="s">
        <v>84</v>
      </c>
      <c r="C175" s="492" t="s">
        <v>84</v>
      </c>
      <c r="D175" s="492" t="s">
        <v>84</v>
      </c>
      <c r="E175" s="492">
        <v>2.6603779797181613</v>
      </c>
      <c r="F175" s="492">
        <v>6.4496278090237471</v>
      </c>
      <c r="G175" s="492">
        <v>4.1199709393744524</v>
      </c>
      <c r="H175" s="493">
        <v>2.6603779797181613</v>
      </c>
      <c r="I175" s="493">
        <v>4.4497606411264439</v>
      </c>
      <c r="J175" s="493">
        <v>4.4378633755771686</v>
      </c>
    </row>
    <row r="176" spans="1:10" x14ac:dyDescent="0.2">
      <c r="A176" s="477" t="s">
        <v>331</v>
      </c>
      <c r="B176" s="489" t="s">
        <v>84</v>
      </c>
      <c r="C176" s="489" t="s">
        <v>84</v>
      </c>
      <c r="D176" s="489" t="s">
        <v>84</v>
      </c>
      <c r="E176" s="489">
        <v>41.231608060055315</v>
      </c>
      <c r="F176" s="489">
        <v>39.118214068656997</v>
      </c>
      <c r="G176" s="489">
        <v>22.816257109520308</v>
      </c>
      <c r="H176" s="490">
        <v>41.231608060055315</v>
      </c>
      <c r="I176" s="490">
        <v>25.123986455231556</v>
      </c>
      <c r="J176" s="490">
        <v>25.231082972780811</v>
      </c>
    </row>
    <row r="177" spans="1:10" s="7" customFormat="1" x14ac:dyDescent="0.2">
      <c r="A177" s="476" t="s">
        <v>614</v>
      </c>
      <c r="B177" s="488" t="s">
        <v>84</v>
      </c>
      <c r="C177" s="488" t="s">
        <v>84</v>
      </c>
      <c r="D177" s="488" t="s">
        <v>84</v>
      </c>
      <c r="E177" s="488">
        <v>19.134413275385224</v>
      </c>
      <c r="F177" s="488">
        <v>27.229784182786432</v>
      </c>
      <c r="G177" s="488">
        <v>14.064182137213903</v>
      </c>
      <c r="H177" s="267">
        <v>19.134413275385224</v>
      </c>
      <c r="I177" s="267">
        <v>15.92792440267826</v>
      </c>
      <c r="J177" s="267">
        <v>15.949243738347562</v>
      </c>
    </row>
    <row r="178" spans="1:10" x14ac:dyDescent="0.2">
      <c r="A178" s="477" t="s">
        <v>641</v>
      </c>
      <c r="B178" s="489" t="s">
        <v>84</v>
      </c>
      <c r="C178" s="489" t="s">
        <v>84</v>
      </c>
      <c r="D178" s="489" t="s">
        <v>84</v>
      </c>
      <c r="E178" s="489">
        <v>22.09718819965758</v>
      </c>
      <c r="F178" s="489">
        <v>11.888429885870567</v>
      </c>
      <c r="G178" s="489">
        <v>8.7520749723064046</v>
      </c>
      <c r="H178" s="490">
        <v>22.09718819965758</v>
      </c>
      <c r="I178" s="490">
        <v>9.1960620525533034</v>
      </c>
      <c r="J178" s="490">
        <v>9.2818391906507554</v>
      </c>
    </row>
    <row r="179" spans="1:10" x14ac:dyDescent="0.2">
      <c r="A179" s="476" t="s">
        <v>332</v>
      </c>
      <c r="B179" s="488" t="s">
        <v>84</v>
      </c>
      <c r="C179" s="488" t="s">
        <v>84</v>
      </c>
      <c r="D179" s="488" t="s">
        <v>84</v>
      </c>
      <c r="E179" s="488">
        <v>8.2431581720005269</v>
      </c>
      <c r="F179" s="488">
        <v>20.709447249386013</v>
      </c>
      <c r="G179" s="488">
        <v>8.3793388707687839</v>
      </c>
      <c r="H179" s="267">
        <v>8.2431581720005269</v>
      </c>
      <c r="I179" s="267">
        <v>10.124807406384527</v>
      </c>
      <c r="J179" s="267">
        <v>10.112296677911033</v>
      </c>
    </row>
    <row r="180" spans="1:10" x14ac:dyDescent="0.2">
      <c r="A180" s="477" t="s">
        <v>333</v>
      </c>
      <c r="B180" s="489" t="s">
        <v>84</v>
      </c>
      <c r="C180" s="489" t="s">
        <v>84</v>
      </c>
      <c r="D180" s="489" t="s">
        <v>84</v>
      </c>
      <c r="E180" s="489">
        <v>8.724219676017384</v>
      </c>
      <c r="F180" s="489">
        <v>1.0125381718367814</v>
      </c>
      <c r="G180" s="489">
        <v>0.1943677324368695</v>
      </c>
      <c r="H180" s="490">
        <v>8.724219676017384</v>
      </c>
      <c r="I180" s="490">
        <v>0.3101891603506774</v>
      </c>
      <c r="J180" s="490">
        <v>0.36613245160052832</v>
      </c>
    </row>
    <row r="181" spans="1:10" s="7" customFormat="1" x14ac:dyDescent="0.2">
      <c r="A181" s="501" t="s">
        <v>615</v>
      </c>
      <c r="B181" s="502" t="s">
        <v>84</v>
      </c>
      <c r="C181" s="502" t="s">
        <v>84</v>
      </c>
      <c r="D181" s="502" t="s">
        <v>84</v>
      </c>
      <c r="E181" s="502">
        <v>41.487402871065456</v>
      </c>
      <c r="F181" s="502">
        <v>8.7368478407069947</v>
      </c>
      <c r="G181" s="502">
        <v>57.026021787767583</v>
      </c>
      <c r="H181" s="503">
        <v>41.487402871065456</v>
      </c>
      <c r="I181" s="503">
        <v>50.190134288056711</v>
      </c>
      <c r="J181" s="503">
        <v>50.132271479332232</v>
      </c>
    </row>
    <row r="182" spans="1:10" x14ac:dyDescent="0.2">
      <c r="A182" s="477" t="s">
        <v>616</v>
      </c>
      <c r="B182" s="489" t="s">
        <v>84</v>
      </c>
      <c r="C182" s="489" t="s">
        <v>84</v>
      </c>
      <c r="D182" s="489" t="s">
        <v>84</v>
      </c>
      <c r="E182" s="489">
        <v>0</v>
      </c>
      <c r="F182" s="489">
        <v>0</v>
      </c>
      <c r="G182" s="489">
        <v>20.620988908442342</v>
      </c>
      <c r="H182" s="490">
        <v>0</v>
      </c>
      <c r="I182" s="490">
        <v>17.701850957036612</v>
      </c>
      <c r="J182" s="490">
        <v>17.584154711235382</v>
      </c>
    </row>
    <row r="183" spans="1:10" x14ac:dyDescent="0.2">
      <c r="A183" s="479" t="s">
        <v>334</v>
      </c>
      <c r="B183" s="492" t="s">
        <v>84</v>
      </c>
      <c r="C183" s="492" t="s">
        <v>84</v>
      </c>
      <c r="D183" s="492" t="s">
        <v>84</v>
      </c>
      <c r="E183" s="492">
        <v>0.43076517845383905</v>
      </c>
      <c r="F183" s="492">
        <v>0.78598800918614908</v>
      </c>
      <c r="G183" s="492">
        <v>2.2966246802240131</v>
      </c>
      <c r="H183" s="493">
        <v>0.43076517845383905</v>
      </c>
      <c r="I183" s="493">
        <v>2.0827766995674475</v>
      </c>
      <c r="J183" s="493">
        <v>2.0717927886460776</v>
      </c>
    </row>
    <row r="184" spans="1:10" x14ac:dyDescent="0.2">
      <c r="A184" s="478" t="s">
        <v>617</v>
      </c>
      <c r="B184" s="489" t="s">
        <v>84</v>
      </c>
      <c r="C184" s="489" t="s">
        <v>84</v>
      </c>
      <c r="D184" s="489" t="s">
        <v>84</v>
      </c>
      <c r="E184" s="489">
        <v>41.056631107599102</v>
      </c>
      <c r="F184" s="489">
        <v>7.9508598315208454</v>
      </c>
      <c r="G184" s="489">
        <v>34.108408096413505</v>
      </c>
      <c r="H184" s="490">
        <v>41.056631107599102</v>
      </c>
      <c r="I184" s="490">
        <v>30.405506543301559</v>
      </c>
      <c r="J184" s="490">
        <v>30.476323848103277</v>
      </c>
    </row>
    <row r="185" spans="1:10" x14ac:dyDescent="0.2">
      <c r="A185" s="479" t="s">
        <v>618</v>
      </c>
      <c r="B185" s="488" t="s">
        <v>84</v>
      </c>
      <c r="C185" s="488" t="s">
        <v>84</v>
      </c>
      <c r="D185" s="488" t="s">
        <v>84</v>
      </c>
      <c r="E185" s="488">
        <v>11.260443829843277</v>
      </c>
      <c r="F185" s="488">
        <v>2.5076405944096005</v>
      </c>
      <c r="G185" s="488">
        <v>4.1479845609008796</v>
      </c>
      <c r="H185" s="267">
        <v>11.260443829843277</v>
      </c>
      <c r="I185" s="267">
        <v>3.915775022008023</v>
      </c>
      <c r="J185" s="267">
        <v>3.9646083303119757</v>
      </c>
    </row>
    <row r="186" spans="1:10" x14ac:dyDescent="0.2">
      <c r="A186" s="478" t="s">
        <v>643</v>
      </c>
      <c r="B186" s="494" t="s">
        <v>84</v>
      </c>
      <c r="C186" s="494" t="s">
        <v>84</v>
      </c>
      <c r="D186" s="494" t="s">
        <v>84</v>
      </c>
      <c r="E186" s="494">
        <v>22.11897800605821</v>
      </c>
      <c r="F186" s="494">
        <v>1.541431387835825</v>
      </c>
      <c r="G186" s="494">
        <v>10.095411270747734</v>
      </c>
      <c r="H186" s="495">
        <v>22.11897800605821</v>
      </c>
      <c r="I186" s="495">
        <v>8.8844971180541954</v>
      </c>
      <c r="J186" s="495">
        <v>8.9724906685267811</v>
      </c>
    </row>
    <row r="187" spans="1:10" x14ac:dyDescent="0.2">
      <c r="A187" s="479" t="s">
        <v>642</v>
      </c>
      <c r="B187" s="492" t="s">
        <v>84</v>
      </c>
      <c r="C187" s="492" t="s">
        <v>84</v>
      </c>
      <c r="D187" s="492" t="s">
        <v>84</v>
      </c>
      <c r="E187" s="492">
        <v>2.3437047280389831</v>
      </c>
      <c r="F187" s="492">
        <v>0.73512294694052416</v>
      </c>
      <c r="G187" s="492">
        <v>2.1300479936744363</v>
      </c>
      <c r="H187" s="493">
        <v>2.3437047280389831</v>
      </c>
      <c r="I187" s="493">
        <v>1.9325803231680869</v>
      </c>
      <c r="J187" s="493">
        <v>1.935313811272128</v>
      </c>
    </row>
    <row r="188" spans="1:10" x14ac:dyDescent="0.2">
      <c r="A188" s="478" t="s">
        <v>644</v>
      </c>
      <c r="B188" s="494" t="s">
        <v>84</v>
      </c>
      <c r="C188" s="494" t="s">
        <v>84</v>
      </c>
      <c r="D188" s="494" t="s">
        <v>84</v>
      </c>
      <c r="E188" s="494">
        <v>0</v>
      </c>
      <c r="F188" s="494">
        <v>1.7497708444382452E-2</v>
      </c>
      <c r="G188" s="494">
        <v>12.752331948332673</v>
      </c>
      <c r="H188" s="495">
        <v>0</v>
      </c>
      <c r="I188" s="495">
        <v>10.949569816042327</v>
      </c>
      <c r="J188" s="495">
        <v>10.876768205430283</v>
      </c>
    </row>
    <row r="189" spans="1:10" x14ac:dyDescent="0.2">
      <c r="A189" s="479" t="s">
        <v>645</v>
      </c>
      <c r="B189" s="492" t="s">
        <v>84</v>
      </c>
      <c r="C189" s="492" t="s">
        <v>84</v>
      </c>
      <c r="D189" s="492" t="s">
        <v>84</v>
      </c>
      <c r="E189" s="492">
        <v>5.3334979586461211</v>
      </c>
      <c r="F189" s="492">
        <v>3.1491665711851824</v>
      </c>
      <c r="G189" s="492">
        <v>4.9826322200700588</v>
      </c>
      <c r="H189" s="493">
        <v>5.3334979586461211</v>
      </c>
      <c r="I189" s="493">
        <v>4.7230840877267362</v>
      </c>
      <c r="J189" s="493">
        <v>4.7271426136496224</v>
      </c>
    </row>
    <row r="190" spans="1:10" s="7" customFormat="1" x14ac:dyDescent="0.2">
      <c r="A190" s="504" t="s">
        <v>619</v>
      </c>
      <c r="B190" s="505" t="s">
        <v>84</v>
      </c>
      <c r="C190" s="505" t="s">
        <v>84</v>
      </c>
      <c r="D190" s="505" t="s">
        <v>84</v>
      </c>
      <c r="E190" s="505">
        <v>42.665962070327936</v>
      </c>
      <c r="F190" s="505">
        <v>47.142493038154399</v>
      </c>
      <c r="G190" s="505">
        <v>32.353732608871447</v>
      </c>
      <c r="H190" s="506">
        <v>42.665962070327936</v>
      </c>
      <c r="I190" s="506">
        <v>34.447251596493473</v>
      </c>
      <c r="J190" s="506">
        <v>34.50189624187238</v>
      </c>
    </row>
    <row r="191" spans="1:10" s="7" customFormat="1" x14ac:dyDescent="0.2">
      <c r="A191" s="479" t="s">
        <v>620</v>
      </c>
      <c r="B191" s="492" t="s">
        <v>84</v>
      </c>
      <c r="C191" s="492" t="s">
        <v>84</v>
      </c>
      <c r="D191" s="492" t="s">
        <v>84</v>
      </c>
      <c r="E191" s="492">
        <v>0</v>
      </c>
      <c r="F191" s="492">
        <v>0.90474694500764685</v>
      </c>
      <c r="G191" s="492">
        <v>4.3798606270882514</v>
      </c>
      <c r="H191" s="493">
        <v>0</v>
      </c>
      <c r="I191" s="493">
        <v>3.8879183502240382</v>
      </c>
      <c r="J191" s="493">
        <v>3.862068319347963</v>
      </c>
    </row>
    <row r="192" spans="1:10" x14ac:dyDescent="0.2">
      <c r="A192" s="478" t="s">
        <v>621</v>
      </c>
      <c r="B192" s="494" t="s">
        <v>84</v>
      </c>
      <c r="C192" s="494" t="s">
        <v>84</v>
      </c>
      <c r="D192" s="494" t="s">
        <v>84</v>
      </c>
      <c r="E192" s="494">
        <v>39.056947188199658</v>
      </c>
      <c r="F192" s="494">
        <v>40.424475806652481</v>
      </c>
      <c r="G192" s="494">
        <v>22.714173139202192</v>
      </c>
      <c r="H192" s="495">
        <v>39.056947188199658</v>
      </c>
      <c r="I192" s="495">
        <v>25.221270004293398</v>
      </c>
      <c r="J192" s="495">
        <v>25.313260794782806</v>
      </c>
    </row>
    <row r="193" spans="1:10" s="7" customFormat="1" x14ac:dyDescent="0.2">
      <c r="A193" s="479" t="s">
        <v>622</v>
      </c>
      <c r="B193" s="492" t="s">
        <v>84</v>
      </c>
      <c r="C193" s="492" t="s">
        <v>84</v>
      </c>
      <c r="D193" s="492" t="s">
        <v>84</v>
      </c>
      <c r="E193" s="492">
        <v>20.755182404846568</v>
      </c>
      <c r="F193" s="492">
        <v>15.392811240578469</v>
      </c>
      <c r="G193" s="492">
        <v>5.1359011938731367</v>
      </c>
      <c r="H193" s="493">
        <v>20.755182404846568</v>
      </c>
      <c r="I193" s="493">
        <v>6.5878846809130884</v>
      </c>
      <c r="J193" s="493">
        <v>6.6820803534053175</v>
      </c>
    </row>
    <row r="194" spans="1:10" s="7" customFormat="1" x14ac:dyDescent="0.2">
      <c r="A194" s="478" t="s">
        <v>651</v>
      </c>
      <c r="B194" s="494" t="s">
        <v>84</v>
      </c>
      <c r="C194" s="494" t="s">
        <v>84</v>
      </c>
      <c r="D194" s="494" t="s">
        <v>84</v>
      </c>
      <c r="E194" s="494">
        <v>9.8523640194916364</v>
      </c>
      <c r="F194" s="494">
        <v>11.350429604407758</v>
      </c>
      <c r="G194" s="494">
        <v>5.3092012563842879</v>
      </c>
      <c r="H194" s="495">
        <v>9.8523640194916364</v>
      </c>
      <c r="I194" s="495">
        <v>6.164406553381637</v>
      </c>
      <c r="J194" s="495">
        <v>6.1889270823076368</v>
      </c>
    </row>
    <row r="195" spans="1:10" x14ac:dyDescent="0.2">
      <c r="A195" s="476" t="s">
        <v>652</v>
      </c>
      <c r="B195" s="488" t="s">
        <v>84</v>
      </c>
      <c r="C195" s="488" t="s">
        <v>84</v>
      </c>
      <c r="D195" s="488" t="s">
        <v>84</v>
      </c>
      <c r="E195" s="488">
        <v>8.4493941788489391</v>
      </c>
      <c r="F195" s="488">
        <v>13.681234338960929</v>
      </c>
      <c r="G195" s="488">
        <v>12.269070586257046</v>
      </c>
      <c r="H195" s="267">
        <v>8.4493941788489391</v>
      </c>
      <c r="I195" s="267">
        <v>12.46897859369648</v>
      </c>
      <c r="J195" s="267">
        <v>12.442253140157362</v>
      </c>
    </row>
    <row r="196" spans="1:10" x14ac:dyDescent="0.2">
      <c r="A196" s="477" t="s">
        <v>623</v>
      </c>
      <c r="B196" s="489" t="s">
        <v>84</v>
      </c>
      <c r="C196" s="489" t="s">
        <v>84</v>
      </c>
      <c r="D196" s="489" t="s">
        <v>84</v>
      </c>
      <c r="E196" s="489">
        <v>3.6090148821282759</v>
      </c>
      <c r="F196" s="489">
        <v>5.8132702864942685</v>
      </c>
      <c r="G196" s="489">
        <v>5.2596988425810043</v>
      </c>
      <c r="H196" s="490">
        <v>3.6090148821282759</v>
      </c>
      <c r="I196" s="490">
        <v>5.3380632419760357</v>
      </c>
      <c r="J196" s="490">
        <v>5.3265671277416109</v>
      </c>
    </row>
    <row r="197" spans="1:10" x14ac:dyDescent="0.2">
      <c r="A197" s="501" t="s">
        <v>624</v>
      </c>
      <c r="B197" s="502" t="s">
        <v>84</v>
      </c>
      <c r="C197" s="502" t="s">
        <v>84</v>
      </c>
      <c r="D197" s="502" t="s">
        <v>84</v>
      </c>
      <c r="E197" s="502">
        <v>156.39168312919796</v>
      </c>
      <c r="F197" s="502">
        <v>85.050362227690954</v>
      </c>
      <c r="G197" s="502">
        <v>84.416301008521799</v>
      </c>
      <c r="H197" s="503">
        <v>156.39168312919796</v>
      </c>
      <c r="I197" s="503">
        <v>84.506059660573328</v>
      </c>
      <c r="J197" s="503">
        <v>84.984013521436367</v>
      </c>
    </row>
    <row r="198" spans="1:10" x14ac:dyDescent="0.2">
      <c r="A198" s="477" t="s">
        <v>625</v>
      </c>
      <c r="B198" s="489" t="s">
        <v>84</v>
      </c>
      <c r="C198" s="489" t="s">
        <v>84</v>
      </c>
      <c r="D198" s="489" t="s">
        <v>84</v>
      </c>
      <c r="E198" s="489">
        <v>2.8929672066376928</v>
      </c>
      <c r="F198" s="489">
        <v>2.9921999930257002</v>
      </c>
      <c r="G198" s="489">
        <v>3.1717617490799821</v>
      </c>
      <c r="H198" s="490">
        <v>2.8929672066376928</v>
      </c>
      <c r="I198" s="490">
        <v>3.1463427190302391</v>
      </c>
      <c r="J198" s="490">
        <v>3.1446580733590639</v>
      </c>
    </row>
    <row r="199" spans="1:10" s="47" customFormat="1" x14ac:dyDescent="0.2">
      <c r="A199" s="476" t="s">
        <v>626</v>
      </c>
      <c r="B199" s="488" t="s">
        <v>84</v>
      </c>
      <c r="C199" s="488" t="s">
        <v>84</v>
      </c>
      <c r="D199" s="488" t="s">
        <v>84</v>
      </c>
      <c r="E199" s="488">
        <v>137.71630449097853</v>
      </c>
      <c r="F199" s="488">
        <v>54.509861784324762</v>
      </c>
      <c r="G199" s="488">
        <v>50.065571245383865</v>
      </c>
      <c r="H199" s="267">
        <v>137.71630449097853</v>
      </c>
      <c r="I199" s="267">
        <v>50.69471164388262</v>
      </c>
      <c r="J199" s="267">
        <v>51.273301691138386</v>
      </c>
    </row>
    <row r="200" spans="1:10" s="7" customFormat="1" x14ac:dyDescent="0.2">
      <c r="A200" s="477" t="s">
        <v>627</v>
      </c>
      <c r="B200" s="489" t="s">
        <v>84</v>
      </c>
      <c r="C200" s="489" t="s">
        <v>84</v>
      </c>
      <c r="D200" s="489" t="s">
        <v>84</v>
      </c>
      <c r="E200" s="489">
        <v>0.39818912155933095</v>
      </c>
      <c r="F200" s="489">
        <v>12.098760754121065</v>
      </c>
      <c r="G200" s="489">
        <v>19.263330034490238</v>
      </c>
      <c r="H200" s="490">
        <v>0.39818912155933095</v>
      </c>
      <c r="I200" s="490">
        <v>18.249102919357131</v>
      </c>
      <c r="J200" s="490">
        <v>18.130415583031603</v>
      </c>
    </row>
    <row r="201" spans="1:10" s="7" customFormat="1" x14ac:dyDescent="0.2">
      <c r="A201" s="476" t="s">
        <v>628</v>
      </c>
      <c r="B201" s="488" t="s">
        <v>84</v>
      </c>
      <c r="C201" s="488" t="s">
        <v>84</v>
      </c>
      <c r="D201" s="488" t="s">
        <v>84</v>
      </c>
      <c r="E201" s="488">
        <v>15.024693796918214</v>
      </c>
      <c r="F201" s="488">
        <v>11.734078981453344</v>
      </c>
      <c r="G201" s="488">
        <v>8.4704580000795833</v>
      </c>
      <c r="H201" s="267">
        <v>15.024693796918214</v>
      </c>
      <c r="I201" s="267">
        <v>8.9324610547357928</v>
      </c>
      <c r="J201" s="267">
        <v>8.9729671534506945</v>
      </c>
    </row>
    <row r="202" spans="1:10" x14ac:dyDescent="0.2">
      <c r="A202" s="478" t="s">
        <v>629</v>
      </c>
      <c r="B202" s="494" t="s">
        <v>84</v>
      </c>
      <c r="C202" s="494" t="s">
        <v>84</v>
      </c>
      <c r="D202" s="489" t="s">
        <v>84</v>
      </c>
      <c r="E202" s="489">
        <v>0.35951534307915184</v>
      </c>
      <c r="F202" s="489">
        <v>3.7154597807080907</v>
      </c>
      <c r="G202" s="489">
        <v>3.4451798768004047</v>
      </c>
      <c r="H202" s="490">
        <v>0.35951534307915184</v>
      </c>
      <c r="I202" s="490">
        <v>3.4834411031898047</v>
      </c>
      <c r="J202" s="490">
        <v>3.4626707139791431</v>
      </c>
    </row>
    <row r="203" spans="1:10" x14ac:dyDescent="0.2">
      <c r="A203" s="507" t="s">
        <v>630</v>
      </c>
      <c r="B203" s="508" t="s">
        <v>84</v>
      </c>
      <c r="C203" s="508" t="s">
        <v>84</v>
      </c>
      <c r="D203" s="502" t="s">
        <v>84</v>
      </c>
      <c r="E203" s="502">
        <v>105.26010799420519</v>
      </c>
      <c r="F203" s="502">
        <v>95.260595953909842</v>
      </c>
      <c r="G203" s="502">
        <v>74.007034725137061</v>
      </c>
      <c r="H203" s="503">
        <v>105.26010799420519</v>
      </c>
      <c r="I203" s="503">
        <v>77.015720557853626</v>
      </c>
      <c r="J203" s="503">
        <v>77.203512126898147</v>
      </c>
    </row>
    <row r="204" spans="1:10" x14ac:dyDescent="0.2">
      <c r="A204" s="478" t="s">
        <v>631</v>
      </c>
      <c r="B204" s="494" t="s">
        <v>84</v>
      </c>
      <c r="C204" s="494" t="s">
        <v>84</v>
      </c>
      <c r="D204" s="489" t="s">
        <v>84</v>
      </c>
      <c r="E204" s="489">
        <v>9.965692084814961</v>
      </c>
      <c r="F204" s="489">
        <v>6.9478166705689537</v>
      </c>
      <c r="G204" s="489">
        <v>6.0547111458537906</v>
      </c>
      <c r="H204" s="490">
        <v>9.965692084814961</v>
      </c>
      <c r="I204" s="490">
        <v>6.181140496229844</v>
      </c>
      <c r="J204" s="490">
        <v>6.2063032611349724</v>
      </c>
    </row>
    <row r="205" spans="1:10" x14ac:dyDescent="0.2">
      <c r="A205" s="479" t="s">
        <v>335</v>
      </c>
      <c r="B205" s="492" t="s">
        <v>84</v>
      </c>
      <c r="C205" s="492" t="s">
        <v>84</v>
      </c>
      <c r="D205" s="488" t="s">
        <v>84</v>
      </c>
      <c r="E205" s="488">
        <v>25.359548268141708</v>
      </c>
      <c r="F205" s="488">
        <v>1.453207430618172E-2</v>
      </c>
      <c r="G205" s="488">
        <v>1.163485426686742</v>
      </c>
      <c r="H205" s="267">
        <v>25.359548268141708</v>
      </c>
      <c r="I205" s="267">
        <v>1.0008378761633134</v>
      </c>
      <c r="J205" s="267">
        <v>1.1627943163487744</v>
      </c>
    </row>
    <row r="206" spans="1:10" s="47" customFormat="1" x14ac:dyDescent="0.2">
      <c r="A206" s="745" t="s">
        <v>632</v>
      </c>
      <c r="B206" s="489" t="s">
        <v>84</v>
      </c>
      <c r="C206" s="489" t="s">
        <v>84</v>
      </c>
      <c r="D206" s="494" t="s">
        <v>84</v>
      </c>
      <c r="E206" s="494">
        <v>2.4602594494929542</v>
      </c>
      <c r="F206" s="494">
        <v>32.509012414253476</v>
      </c>
      <c r="G206" s="494">
        <v>39.133441001410674</v>
      </c>
      <c r="H206" s="495">
        <v>2.4602594494929542</v>
      </c>
      <c r="I206" s="495">
        <v>38.195677008567891</v>
      </c>
      <c r="J206" s="495">
        <v>37.958079002627692</v>
      </c>
    </row>
    <row r="207" spans="1:10" s="7" customFormat="1" x14ac:dyDescent="0.2">
      <c r="A207" s="476" t="s">
        <v>633</v>
      </c>
      <c r="B207" s="488" t="s">
        <v>84</v>
      </c>
      <c r="C207" s="488" t="s">
        <v>84</v>
      </c>
      <c r="D207" s="492" t="s">
        <v>84</v>
      </c>
      <c r="E207" s="492">
        <v>60.078348478862111</v>
      </c>
      <c r="F207" s="492">
        <v>52.49283795463716</v>
      </c>
      <c r="G207" s="492">
        <v>24.5644848862926</v>
      </c>
      <c r="H207" s="493">
        <v>60.078348478862111</v>
      </c>
      <c r="I207" s="493">
        <v>28.518064208993554</v>
      </c>
      <c r="J207" s="493">
        <v>28.727902546464506</v>
      </c>
    </row>
    <row r="208" spans="1:10" s="7" customFormat="1" x14ac:dyDescent="0.2">
      <c r="A208" s="477" t="s">
        <v>634</v>
      </c>
      <c r="B208" s="494" t="s">
        <v>84</v>
      </c>
      <c r="C208" s="494" t="s">
        <v>84</v>
      </c>
      <c r="D208" s="494" t="s">
        <v>84</v>
      </c>
      <c r="E208" s="494">
        <v>7.3962597128934542</v>
      </c>
      <c r="F208" s="494">
        <v>3.2963965287914037</v>
      </c>
      <c r="G208" s="494">
        <v>3.0909121108616655</v>
      </c>
      <c r="H208" s="495">
        <v>7.3962597128934542</v>
      </c>
      <c r="I208" s="495">
        <v>3.120000791596838</v>
      </c>
      <c r="J208" s="495">
        <v>3.148432825192204</v>
      </c>
    </row>
    <row r="209" spans="1:10" x14ac:dyDescent="0.2">
      <c r="A209" s="501" t="s">
        <v>635</v>
      </c>
      <c r="B209" s="508" t="s">
        <v>84</v>
      </c>
      <c r="C209" s="508" t="s">
        <v>84</v>
      </c>
      <c r="D209" s="508" t="s">
        <v>84</v>
      </c>
      <c r="E209" s="508">
        <v>19.154122217832214</v>
      </c>
      <c r="F209" s="508">
        <v>36.962132666125328</v>
      </c>
      <c r="G209" s="508">
        <v>19.022997634331585</v>
      </c>
      <c r="H209" s="509">
        <v>19.154122217832214</v>
      </c>
      <c r="I209" s="509">
        <v>21.562488350281779</v>
      </c>
      <c r="J209" s="509">
        <v>21.546475581165591</v>
      </c>
    </row>
    <row r="210" spans="1:10" x14ac:dyDescent="0.2">
      <c r="A210" s="478" t="s">
        <v>636</v>
      </c>
      <c r="B210" s="494" t="s">
        <v>84</v>
      </c>
      <c r="C210" s="494" t="s">
        <v>84</v>
      </c>
      <c r="D210" s="489" t="s">
        <v>84</v>
      </c>
      <c r="E210" s="489">
        <v>10.391261688397208</v>
      </c>
      <c r="F210" s="489">
        <v>27.941527035374644</v>
      </c>
      <c r="G210" s="489">
        <v>13.493653051558221</v>
      </c>
      <c r="H210" s="490">
        <v>10.391261688397208</v>
      </c>
      <c r="I210" s="490">
        <v>15.538915645439895</v>
      </c>
      <c r="J210" s="490">
        <v>15.504689871711587</v>
      </c>
    </row>
    <row r="211" spans="1:10" x14ac:dyDescent="0.2">
      <c r="A211" s="479" t="s">
        <v>336</v>
      </c>
      <c r="B211" s="492" t="s">
        <v>84</v>
      </c>
      <c r="C211" s="492" t="s">
        <v>84</v>
      </c>
      <c r="D211" s="488" t="s">
        <v>84</v>
      </c>
      <c r="E211" s="488">
        <v>5.1239431054919002</v>
      </c>
      <c r="F211" s="488">
        <v>2.676751483284098</v>
      </c>
      <c r="G211" s="488">
        <v>0.80076209693464306</v>
      </c>
      <c r="H211" s="267">
        <v>5.1239431054919002</v>
      </c>
      <c r="I211" s="267">
        <v>1.0663299529885799</v>
      </c>
      <c r="J211" s="267">
        <v>1.093308252383508</v>
      </c>
    </row>
    <row r="212" spans="1:10" x14ac:dyDescent="0.2">
      <c r="A212" s="478" t="s">
        <v>637</v>
      </c>
      <c r="B212" s="533" t="s">
        <v>84</v>
      </c>
      <c r="C212" s="533" t="s">
        <v>84</v>
      </c>
      <c r="D212" s="494" t="s">
        <v>84</v>
      </c>
      <c r="E212" s="494">
        <v>0.11194521269590413</v>
      </c>
      <c r="F212" s="494">
        <v>0.28588464010122699</v>
      </c>
      <c r="G212" s="494">
        <v>0.39400791465623358</v>
      </c>
      <c r="H212" s="495">
        <v>0.11194521269590413</v>
      </c>
      <c r="I212" s="495">
        <v>0.3787018226164594</v>
      </c>
      <c r="J212" s="495">
        <v>0.37692820856861137</v>
      </c>
    </row>
    <row r="213" spans="1:10" s="7" customFormat="1" x14ac:dyDescent="0.2">
      <c r="A213" s="479" t="s">
        <v>638</v>
      </c>
      <c r="B213" s="492" t="s">
        <v>84</v>
      </c>
      <c r="C213" s="492" t="s">
        <v>84</v>
      </c>
      <c r="D213" s="492" t="s">
        <v>84</v>
      </c>
      <c r="E213" s="492">
        <v>0.1185302252074279</v>
      </c>
      <c r="F213" s="492">
        <v>8.3058927850869546E-2</v>
      </c>
      <c r="G213" s="492">
        <v>0.70251541278539165</v>
      </c>
      <c r="H213" s="493">
        <v>0.1185302252074279</v>
      </c>
      <c r="I213" s="493">
        <v>0.61482422869884967</v>
      </c>
      <c r="J213" s="493">
        <v>0.61152446410551031</v>
      </c>
    </row>
    <row r="214" spans="1:10" x14ac:dyDescent="0.2">
      <c r="A214" s="745" t="s">
        <v>639</v>
      </c>
      <c r="B214" s="751" t="s">
        <v>84</v>
      </c>
      <c r="C214" s="751" t="s">
        <v>84</v>
      </c>
      <c r="D214" s="751" t="s">
        <v>84</v>
      </c>
      <c r="E214" s="751">
        <v>3.4084354010272619</v>
      </c>
      <c r="F214" s="751">
        <v>5.9749102681618238</v>
      </c>
      <c r="G214" s="751">
        <v>3.6320590043655119</v>
      </c>
      <c r="H214" s="751">
        <v>3.4084354010272619</v>
      </c>
      <c r="I214" s="751">
        <v>3.9637165242357986</v>
      </c>
      <c r="J214" s="751">
        <v>3.9600245654838839</v>
      </c>
    </row>
    <row r="215" spans="1:10" x14ac:dyDescent="0.2">
      <c r="A215" s="742" t="s">
        <v>640</v>
      </c>
      <c r="B215" s="748" t="s">
        <v>84</v>
      </c>
      <c r="C215" s="748" t="s">
        <v>84</v>
      </c>
      <c r="D215" s="748" t="s">
        <v>84</v>
      </c>
      <c r="E215" s="748">
        <v>0</v>
      </c>
      <c r="F215" s="748">
        <v>0</v>
      </c>
      <c r="G215" s="748">
        <v>0.10933552058182863</v>
      </c>
      <c r="H215" s="748">
        <v>0</v>
      </c>
      <c r="I215" s="748">
        <v>9.3857821186119711E-2</v>
      </c>
      <c r="J215" s="748">
        <v>9.3233778354694888E-2</v>
      </c>
    </row>
    <row r="216" spans="1:10" x14ac:dyDescent="0.2">
      <c r="A216" s="746" t="s">
        <v>647</v>
      </c>
      <c r="B216" s="739" t="s">
        <v>84</v>
      </c>
      <c r="C216" s="739" t="s">
        <v>84</v>
      </c>
      <c r="D216" s="739" t="s">
        <v>84</v>
      </c>
      <c r="E216" s="739">
        <v>643.65626234689842</v>
      </c>
      <c r="F216" s="739">
        <v>569.36725354568421</v>
      </c>
      <c r="G216" s="739">
        <v>469.17417326756186</v>
      </c>
      <c r="H216" s="739">
        <v>643.65626234689842</v>
      </c>
      <c r="I216" s="739">
        <v>483.35765517556894</v>
      </c>
      <c r="J216" s="739">
        <v>484.42345017729059</v>
      </c>
    </row>
    <row r="217" spans="1:10" ht="14.25" customHeight="1" x14ac:dyDescent="0.2">
      <c r="A217" s="747" t="s">
        <v>118</v>
      </c>
      <c r="B217" s="752" t="s">
        <v>84</v>
      </c>
      <c r="C217" s="752" t="s">
        <v>84</v>
      </c>
      <c r="D217" s="752" t="s">
        <v>84</v>
      </c>
      <c r="E217" s="752">
        <v>14.851540892927696</v>
      </c>
      <c r="F217" s="752">
        <v>13.22118617893064</v>
      </c>
      <c r="G217" s="752">
        <v>11.265803216949635</v>
      </c>
      <c r="H217" s="752">
        <v>14.851540892927696</v>
      </c>
      <c r="I217" s="752">
        <v>11.542610146005984</v>
      </c>
      <c r="J217" s="752">
        <v>11.564610598245364</v>
      </c>
    </row>
    <row r="218" spans="1:10" ht="15" customHeight="1" x14ac:dyDescent="0.2">
      <c r="A218" s="511" t="s">
        <v>707</v>
      </c>
      <c r="B218" s="3"/>
      <c r="C218" s="3"/>
      <c r="D218" s="212"/>
    </row>
    <row r="219" spans="1:10" ht="15" customHeight="1" x14ac:dyDescent="0.2">
      <c r="A219" s="38" t="s">
        <v>352</v>
      </c>
    </row>
    <row r="220" spans="1:10" x14ac:dyDescent="0.2">
      <c r="A220" s="242" t="s">
        <v>739</v>
      </c>
      <c r="B220" s="3"/>
      <c r="C220" s="3"/>
      <c r="D220" s="212"/>
      <c r="E220" s="3"/>
      <c r="F220" s="3"/>
      <c r="G220" s="212"/>
      <c r="H220" s="3"/>
      <c r="I220" s="3"/>
      <c r="J220" s="3"/>
    </row>
    <row r="222" spans="1:10" ht="87" customHeight="1" x14ac:dyDescent="0.2">
      <c r="A222" s="816" t="s">
        <v>353</v>
      </c>
      <c r="B222" s="817"/>
      <c r="C222" s="817"/>
      <c r="D222" s="817"/>
      <c r="E222" s="817"/>
      <c r="F222" s="817"/>
      <c r="G222" s="817"/>
      <c r="H222" s="817"/>
      <c r="I222" s="817"/>
      <c r="J222" s="818"/>
    </row>
  </sheetData>
  <mergeCells count="1">
    <mergeCell ref="A222:J222"/>
  </mergeCells>
  <printOptions horizontalCentered="1" verticalCentered="1"/>
  <pageMargins left="0.70866141732283472" right="0.70866141732283472" top="0.19685039370078741" bottom="0.19685039370078741" header="0" footer="0"/>
  <pageSetup paperSize="9" scale="50" firstPageNumber="77" fitToHeight="0" orientation="landscape" useFirstPageNumber="1" r:id="rId1"/>
  <headerFooter>
    <oddHeader>&amp;R&amp;12Les groupements à fiscalité propre en 2022</oddHeader>
    <oddFooter>&amp;L&amp;12Direction Générale des Collectivités Locales / DESL&amp;C&amp;12&amp;P&amp;R&amp;12Mise en ligne : janvier 2024</oddFooter>
    <evenHeader>&amp;RLes groupements à fiscalité propre en 2019</evenHeader>
    <evenFooter>&amp;LDirection Générale des Collectivités Locales / DESL&amp;C78&amp;RMise en ligne : mai 2021</evenFooter>
    <firstHeader>&amp;RLes groupements à fiscalité propre en 2019</firstHeader>
    <firstFooter>&amp;L&amp;12Direction Générale des Collectivités Locales / DESL&amp;C&amp;12 77&amp;R&amp;12Mise en ligne : mai 2021</firstFooter>
  </headerFooter>
  <rowBreaks count="2" manualBreakCount="2">
    <brk id="75" max="16383" man="1"/>
    <brk id="14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664</v>
      </c>
    </row>
    <row r="2" spans="1:10" ht="18" x14ac:dyDescent="0.25">
      <c r="A2" s="9"/>
    </row>
    <row r="3" spans="1:10" ht="16.5" x14ac:dyDescent="0.25">
      <c r="A3" s="88" t="s">
        <v>791</v>
      </c>
    </row>
    <row r="4" spans="1:10" ht="13.5" thickBot="1" x14ac:dyDescent="0.25">
      <c r="A4" s="205"/>
      <c r="J4" s="398" t="s">
        <v>337</v>
      </c>
    </row>
    <row r="5" spans="1:10" x14ac:dyDescent="0.2">
      <c r="A5" s="204" t="s">
        <v>340</v>
      </c>
      <c r="B5" s="480" t="s">
        <v>34</v>
      </c>
      <c r="C5" s="480" t="s">
        <v>458</v>
      </c>
      <c r="D5" s="480" t="s">
        <v>460</v>
      </c>
      <c r="E5" s="480" t="s">
        <v>97</v>
      </c>
      <c r="F5" s="480" t="s">
        <v>269</v>
      </c>
      <c r="G5" s="481">
        <v>300000</v>
      </c>
      <c r="H5" s="482" t="s">
        <v>347</v>
      </c>
      <c r="I5" s="482" t="s">
        <v>347</v>
      </c>
      <c r="J5" s="482" t="s">
        <v>343</v>
      </c>
    </row>
    <row r="6" spans="1:10" x14ac:dyDescent="0.2">
      <c r="A6" s="203"/>
      <c r="B6" s="483" t="s">
        <v>457</v>
      </c>
      <c r="C6" s="483" t="s">
        <v>35</v>
      </c>
      <c r="D6" s="483" t="s">
        <v>35</v>
      </c>
      <c r="E6" s="483" t="s">
        <v>35</v>
      </c>
      <c r="F6" s="483" t="s">
        <v>35</v>
      </c>
      <c r="G6" s="483" t="s">
        <v>36</v>
      </c>
      <c r="H6" s="484" t="s">
        <v>342</v>
      </c>
      <c r="I6" s="484" t="s">
        <v>284</v>
      </c>
      <c r="J6" s="484" t="s">
        <v>106</v>
      </c>
    </row>
    <row r="7" spans="1:10" ht="13.5" thickBot="1" x14ac:dyDescent="0.25">
      <c r="A7" s="206"/>
      <c r="B7" s="485" t="s">
        <v>36</v>
      </c>
      <c r="C7" s="485" t="s">
        <v>459</v>
      </c>
      <c r="D7" s="485" t="s">
        <v>99</v>
      </c>
      <c r="E7" s="485" t="s">
        <v>100</v>
      </c>
      <c r="F7" s="485" t="s">
        <v>270</v>
      </c>
      <c r="G7" s="485" t="s">
        <v>101</v>
      </c>
      <c r="H7" s="486" t="s">
        <v>284</v>
      </c>
      <c r="I7" s="486" t="s">
        <v>101</v>
      </c>
      <c r="J7" s="486" t="s">
        <v>348</v>
      </c>
    </row>
    <row r="9" spans="1:10" x14ac:dyDescent="0.2">
      <c r="A9" s="496" t="s">
        <v>601</v>
      </c>
      <c r="B9" s="497" t="s">
        <v>84</v>
      </c>
      <c r="C9" s="497" t="s">
        <v>84</v>
      </c>
      <c r="D9" s="497" t="s">
        <v>84</v>
      </c>
      <c r="E9" s="497">
        <v>1.841453</v>
      </c>
      <c r="F9" s="497">
        <v>111.65659599999999</v>
      </c>
      <c r="G9" s="497">
        <v>729.01512500000001</v>
      </c>
      <c r="H9" s="498">
        <f>E9</f>
        <v>1.841453</v>
      </c>
      <c r="I9" s="498">
        <f>F9+G9</f>
        <v>840.67172100000005</v>
      </c>
      <c r="J9" s="498">
        <f>H9+I9</f>
        <v>842.51317400000005</v>
      </c>
    </row>
    <row r="10" spans="1:10" x14ac:dyDescent="0.2">
      <c r="A10" s="476" t="s">
        <v>602</v>
      </c>
      <c r="B10" s="488" t="s">
        <v>84</v>
      </c>
      <c r="C10" s="488" t="s">
        <v>84</v>
      </c>
      <c r="D10" s="488" t="s">
        <v>84</v>
      </c>
      <c r="E10" s="488">
        <v>0.23168900000000001</v>
      </c>
      <c r="F10" s="488">
        <v>52.360807000000001</v>
      </c>
      <c r="G10" s="488">
        <v>384.21986199999998</v>
      </c>
      <c r="H10" s="267">
        <f t="shared" ref="H10:H69" si="0">E10</f>
        <v>0.23168900000000001</v>
      </c>
      <c r="I10" s="267">
        <f t="shared" ref="I10:I69" si="1">F10+G10</f>
        <v>436.580669</v>
      </c>
      <c r="J10" s="267">
        <f t="shared" ref="J10:J69" si="2">H10+I10</f>
        <v>436.81235800000002</v>
      </c>
    </row>
    <row r="11" spans="1:10" x14ac:dyDescent="0.2">
      <c r="A11" s="477" t="s">
        <v>324</v>
      </c>
      <c r="B11" s="489" t="s">
        <v>84</v>
      </c>
      <c r="C11" s="489" t="s">
        <v>84</v>
      </c>
      <c r="D11" s="489" t="s">
        <v>84</v>
      </c>
      <c r="E11" s="489">
        <v>1.609764</v>
      </c>
      <c r="F11" s="489">
        <v>59.271059999999999</v>
      </c>
      <c r="G11" s="489">
        <v>326.76264900000001</v>
      </c>
      <c r="H11" s="490">
        <f t="shared" si="0"/>
        <v>1.609764</v>
      </c>
      <c r="I11" s="490">
        <f t="shared" si="1"/>
        <v>386.03370899999999</v>
      </c>
      <c r="J11" s="490">
        <f t="shared" si="2"/>
        <v>387.64347299999997</v>
      </c>
    </row>
    <row r="12" spans="1:10" x14ac:dyDescent="0.2">
      <c r="A12" s="476" t="s">
        <v>603</v>
      </c>
      <c r="B12" s="488" t="s">
        <v>84</v>
      </c>
      <c r="C12" s="488" t="s">
        <v>84</v>
      </c>
      <c r="D12" s="488" t="s">
        <v>84</v>
      </c>
      <c r="E12" s="488">
        <v>0</v>
      </c>
      <c r="F12" s="488">
        <v>1.3110000000000001E-3</v>
      </c>
      <c r="G12" s="488">
        <v>2.9819999999999998E-3</v>
      </c>
      <c r="H12" s="267">
        <f t="shared" si="0"/>
        <v>0</v>
      </c>
      <c r="I12" s="267">
        <f t="shared" si="1"/>
        <v>4.2929999999999999E-3</v>
      </c>
      <c r="J12" s="267">
        <f t="shared" si="2"/>
        <v>4.2929999999999999E-3</v>
      </c>
    </row>
    <row r="13" spans="1:10" x14ac:dyDescent="0.2">
      <c r="A13" s="477" t="s">
        <v>604</v>
      </c>
      <c r="B13" s="489" t="s">
        <v>84</v>
      </c>
      <c r="C13" s="489" t="s">
        <v>84</v>
      </c>
      <c r="D13" s="489" t="s">
        <v>84</v>
      </c>
      <c r="E13" s="489">
        <v>0</v>
      </c>
      <c r="F13" s="489">
        <v>2.3415999999999999E-2</v>
      </c>
      <c r="G13" s="489">
        <v>18.029630999999998</v>
      </c>
      <c r="H13" s="490">
        <f t="shared" si="0"/>
        <v>0</v>
      </c>
      <c r="I13" s="490">
        <f t="shared" si="1"/>
        <v>18.053046999999999</v>
      </c>
      <c r="J13" s="490">
        <f t="shared" si="2"/>
        <v>18.053046999999999</v>
      </c>
    </row>
    <row r="14" spans="1:10" x14ac:dyDescent="0.2">
      <c r="A14" s="501" t="s">
        <v>325</v>
      </c>
      <c r="B14" s="502" t="s">
        <v>84</v>
      </c>
      <c r="C14" s="502" t="s">
        <v>84</v>
      </c>
      <c r="D14" s="502" t="s">
        <v>84</v>
      </c>
      <c r="E14" s="502">
        <v>0</v>
      </c>
      <c r="F14" s="502">
        <v>4.4769560000000004</v>
      </c>
      <c r="G14" s="502">
        <v>24.424818999999999</v>
      </c>
      <c r="H14" s="503">
        <f t="shared" si="0"/>
        <v>0</v>
      </c>
      <c r="I14" s="503">
        <f t="shared" si="1"/>
        <v>28.901775000000001</v>
      </c>
      <c r="J14" s="503">
        <f t="shared" si="2"/>
        <v>28.901775000000001</v>
      </c>
    </row>
    <row r="15" spans="1:10" x14ac:dyDescent="0.2">
      <c r="A15" s="477" t="s">
        <v>605</v>
      </c>
      <c r="B15" s="489" t="s">
        <v>84</v>
      </c>
      <c r="C15" s="489" t="s">
        <v>84</v>
      </c>
      <c r="D15" s="489" t="s">
        <v>84</v>
      </c>
      <c r="E15" s="489">
        <v>0</v>
      </c>
      <c r="F15" s="489">
        <v>0.88966999999999996</v>
      </c>
      <c r="G15" s="489">
        <v>1.6699820000000001</v>
      </c>
      <c r="H15" s="490">
        <f t="shared" si="0"/>
        <v>0</v>
      </c>
      <c r="I15" s="490">
        <f t="shared" si="1"/>
        <v>2.5596519999999998</v>
      </c>
      <c r="J15" s="490">
        <f t="shared" si="2"/>
        <v>2.5596519999999998</v>
      </c>
    </row>
    <row r="16" spans="1:10" x14ac:dyDescent="0.2">
      <c r="A16" s="476" t="s">
        <v>606</v>
      </c>
      <c r="B16" s="488" t="s">
        <v>84</v>
      </c>
      <c r="C16" s="488" t="s">
        <v>84</v>
      </c>
      <c r="D16" s="488" t="s">
        <v>84</v>
      </c>
      <c r="E16" s="488">
        <v>0</v>
      </c>
      <c r="F16" s="488">
        <v>6.5548999999999996E-2</v>
      </c>
      <c r="G16" s="488">
        <v>0.14964</v>
      </c>
      <c r="H16" s="267">
        <f t="shared" si="0"/>
        <v>0</v>
      </c>
      <c r="I16" s="267">
        <f t="shared" si="1"/>
        <v>0.21518899999999999</v>
      </c>
      <c r="J16" s="267">
        <f t="shared" si="2"/>
        <v>0.21518899999999999</v>
      </c>
    </row>
    <row r="17" spans="1:10" x14ac:dyDescent="0.2">
      <c r="A17" s="491" t="s">
        <v>607</v>
      </c>
      <c r="B17" s="489" t="s">
        <v>84</v>
      </c>
      <c r="C17" s="489" t="s">
        <v>84</v>
      </c>
      <c r="D17" s="489" t="s">
        <v>84</v>
      </c>
      <c r="E17" s="489">
        <v>0</v>
      </c>
      <c r="F17" s="489">
        <v>2.6102569999999998</v>
      </c>
      <c r="G17" s="489">
        <v>19.556787</v>
      </c>
      <c r="H17" s="490">
        <f t="shared" si="0"/>
        <v>0</v>
      </c>
      <c r="I17" s="490">
        <f t="shared" si="1"/>
        <v>22.167044000000001</v>
      </c>
      <c r="J17" s="490">
        <f t="shared" si="2"/>
        <v>22.167044000000001</v>
      </c>
    </row>
    <row r="18" spans="1:10" x14ac:dyDescent="0.2">
      <c r="A18" s="476" t="s">
        <v>326</v>
      </c>
      <c r="B18" s="488" t="s">
        <v>84</v>
      </c>
      <c r="C18" s="488" t="s">
        <v>84</v>
      </c>
      <c r="D18" s="488" t="s">
        <v>84</v>
      </c>
      <c r="E18" s="488">
        <v>0</v>
      </c>
      <c r="F18" s="488">
        <v>0.308865</v>
      </c>
      <c r="G18" s="488">
        <v>2.124587</v>
      </c>
      <c r="H18" s="267">
        <f t="shared" si="0"/>
        <v>0</v>
      </c>
      <c r="I18" s="267">
        <f t="shared" si="1"/>
        <v>2.4334519999999999</v>
      </c>
      <c r="J18" s="267">
        <f t="shared" si="2"/>
        <v>2.4334519999999999</v>
      </c>
    </row>
    <row r="19" spans="1:10" x14ac:dyDescent="0.2">
      <c r="A19" s="477" t="s">
        <v>608</v>
      </c>
      <c r="B19" s="489" t="s">
        <v>84</v>
      </c>
      <c r="C19" s="489" t="s">
        <v>84</v>
      </c>
      <c r="D19" s="489" t="s">
        <v>84</v>
      </c>
      <c r="E19" s="489">
        <v>0</v>
      </c>
      <c r="F19" s="489">
        <v>0.60261399999999998</v>
      </c>
      <c r="G19" s="489">
        <v>0.923821</v>
      </c>
      <c r="H19" s="490">
        <f t="shared" si="0"/>
        <v>0</v>
      </c>
      <c r="I19" s="490">
        <f t="shared" si="1"/>
        <v>1.526435</v>
      </c>
      <c r="J19" s="490">
        <f t="shared" si="2"/>
        <v>1.526435</v>
      </c>
    </row>
    <row r="20" spans="1:10" x14ac:dyDescent="0.2">
      <c r="A20" s="501" t="s">
        <v>327</v>
      </c>
      <c r="B20" s="502" t="s">
        <v>84</v>
      </c>
      <c r="C20" s="502" t="s">
        <v>84</v>
      </c>
      <c r="D20" s="502" t="s">
        <v>84</v>
      </c>
      <c r="E20" s="502">
        <v>0.86959399999999998</v>
      </c>
      <c r="F20" s="502">
        <v>52.644942</v>
      </c>
      <c r="G20" s="502">
        <v>155.92457899999999</v>
      </c>
      <c r="H20" s="503">
        <f t="shared" si="0"/>
        <v>0.86959399999999998</v>
      </c>
      <c r="I20" s="503">
        <f t="shared" si="1"/>
        <v>208.56952100000001</v>
      </c>
      <c r="J20" s="503">
        <f t="shared" si="2"/>
        <v>209.43911500000002</v>
      </c>
    </row>
    <row r="21" spans="1:10" x14ac:dyDescent="0.2">
      <c r="A21" s="491" t="s">
        <v>609</v>
      </c>
      <c r="B21" s="489" t="s">
        <v>84</v>
      </c>
      <c r="C21" s="489" t="s">
        <v>84</v>
      </c>
      <c r="D21" s="489" t="s">
        <v>84</v>
      </c>
      <c r="E21" s="489">
        <v>0</v>
      </c>
      <c r="F21" s="489">
        <v>0</v>
      </c>
      <c r="G21" s="489">
        <v>6.2689999999999996E-2</v>
      </c>
      <c r="H21" s="490">
        <f t="shared" si="0"/>
        <v>0</v>
      </c>
      <c r="I21" s="490">
        <f t="shared" si="1"/>
        <v>6.2689999999999996E-2</v>
      </c>
      <c r="J21" s="490">
        <f t="shared" si="2"/>
        <v>6.2689999999999996E-2</v>
      </c>
    </row>
    <row r="22" spans="1:10" x14ac:dyDescent="0.2">
      <c r="A22" s="476" t="s">
        <v>328</v>
      </c>
      <c r="B22" s="488" t="s">
        <v>84</v>
      </c>
      <c r="C22" s="488" t="s">
        <v>84</v>
      </c>
      <c r="D22" s="488" t="s">
        <v>84</v>
      </c>
      <c r="E22" s="488">
        <v>0</v>
      </c>
      <c r="F22" s="488">
        <v>2.649648</v>
      </c>
      <c r="G22" s="488">
        <v>49.312348</v>
      </c>
      <c r="H22" s="267">
        <f t="shared" si="0"/>
        <v>0</v>
      </c>
      <c r="I22" s="267">
        <f t="shared" si="1"/>
        <v>51.961995999999999</v>
      </c>
      <c r="J22" s="267">
        <f t="shared" si="2"/>
        <v>51.961995999999999</v>
      </c>
    </row>
    <row r="23" spans="1:10" x14ac:dyDescent="0.2">
      <c r="A23" s="477" t="s">
        <v>329</v>
      </c>
      <c r="B23" s="489" t="s">
        <v>84</v>
      </c>
      <c r="C23" s="489" t="s">
        <v>84</v>
      </c>
      <c r="D23" s="489" t="s">
        <v>84</v>
      </c>
      <c r="E23" s="489">
        <v>0</v>
      </c>
      <c r="F23" s="489">
        <v>0</v>
      </c>
      <c r="G23" s="489">
        <v>45.291257999999999</v>
      </c>
      <c r="H23" s="490">
        <f t="shared" si="0"/>
        <v>0</v>
      </c>
      <c r="I23" s="490">
        <f t="shared" si="1"/>
        <v>45.291257999999999</v>
      </c>
      <c r="J23" s="490">
        <f t="shared" si="2"/>
        <v>45.291257999999999</v>
      </c>
    </row>
    <row r="24" spans="1:10" x14ac:dyDescent="0.2">
      <c r="A24" s="476" t="s">
        <v>610</v>
      </c>
      <c r="B24" s="488" t="s">
        <v>84</v>
      </c>
      <c r="C24" s="488" t="s">
        <v>84</v>
      </c>
      <c r="D24" s="488" t="s">
        <v>84</v>
      </c>
      <c r="E24" s="488">
        <v>0.65870200000000001</v>
      </c>
      <c r="F24" s="488">
        <v>49.307186000000002</v>
      </c>
      <c r="G24" s="488">
        <v>60.175790999999997</v>
      </c>
      <c r="H24" s="267">
        <f t="shared" si="0"/>
        <v>0.65870200000000001</v>
      </c>
      <c r="I24" s="267">
        <f t="shared" si="1"/>
        <v>109.48297700000001</v>
      </c>
      <c r="J24" s="267">
        <f t="shared" si="2"/>
        <v>110.14167900000001</v>
      </c>
    </row>
    <row r="25" spans="1:10" x14ac:dyDescent="0.2">
      <c r="A25" s="477" t="s">
        <v>611</v>
      </c>
      <c r="B25" s="489" t="s">
        <v>84</v>
      </c>
      <c r="C25" s="489" t="s">
        <v>84</v>
      </c>
      <c r="D25" s="489" t="s">
        <v>84</v>
      </c>
      <c r="E25" s="489">
        <v>0.210892</v>
      </c>
      <c r="F25" s="489">
        <v>0.132101</v>
      </c>
      <c r="G25" s="489">
        <v>1.0725819999999999</v>
      </c>
      <c r="H25" s="490">
        <f t="shared" si="0"/>
        <v>0.210892</v>
      </c>
      <c r="I25" s="490">
        <f t="shared" si="1"/>
        <v>1.2046829999999999</v>
      </c>
      <c r="J25" s="490">
        <f t="shared" si="2"/>
        <v>1.415575</v>
      </c>
    </row>
    <row r="26" spans="1:10" s="47" customFormat="1" x14ac:dyDescent="0.2">
      <c r="A26" s="479" t="s">
        <v>330</v>
      </c>
      <c r="B26" s="492" t="s">
        <v>84</v>
      </c>
      <c r="C26" s="492" t="s">
        <v>84</v>
      </c>
      <c r="D26" s="492" t="s">
        <v>84</v>
      </c>
      <c r="E26" s="492">
        <v>0</v>
      </c>
      <c r="F26" s="492">
        <v>0.556006</v>
      </c>
      <c r="G26" s="492">
        <v>9.9080000000000001E-3</v>
      </c>
      <c r="H26" s="493">
        <f t="shared" si="0"/>
        <v>0</v>
      </c>
      <c r="I26" s="493">
        <f t="shared" si="1"/>
        <v>0.56591400000000003</v>
      </c>
      <c r="J26" s="493">
        <f t="shared" si="2"/>
        <v>0.56591400000000003</v>
      </c>
    </row>
    <row r="27" spans="1:10" s="7" customFormat="1" x14ac:dyDescent="0.2">
      <c r="A27" s="475" t="s">
        <v>612</v>
      </c>
      <c r="B27" s="499" t="s">
        <v>84</v>
      </c>
      <c r="C27" s="499" t="s">
        <v>84</v>
      </c>
      <c r="D27" s="499" t="s">
        <v>84</v>
      </c>
      <c r="E27" s="499">
        <v>1.016923</v>
      </c>
      <c r="F27" s="499">
        <v>89.410195999999999</v>
      </c>
      <c r="G27" s="499">
        <v>335.62227300000001</v>
      </c>
      <c r="H27" s="500">
        <f t="shared" si="0"/>
        <v>1.016923</v>
      </c>
      <c r="I27" s="500">
        <f t="shared" si="1"/>
        <v>425.03246899999999</v>
      </c>
      <c r="J27" s="500">
        <f t="shared" si="2"/>
        <v>426.04939200000001</v>
      </c>
    </row>
    <row r="28" spans="1:10" x14ac:dyDescent="0.2">
      <c r="A28" s="479" t="s">
        <v>613</v>
      </c>
      <c r="B28" s="492" t="s">
        <v>84</v>
      </c>
      <c r="C28" s="492" t="s">
        <v>84</v>
      </c>
      <c r="D28" s="492" t="s">
        <v>84</v>
      </c>
      <c r="E28" s="492">
        <v>0</v>
      </c>
      <c r="F28" s="492">
        <v>1.3365450000000001</v>
      </c>
      <c r="G28" s="492">
        <v>3.2331919999999998</v>
      </c>
      <c r="H28" s="493">
        <f t="shared" si="0"/>
        <v>0</v>
      </c>
      <c r="I28" s="493">
        <f t="shared" si="1"/>
        <v>4.5697369999999999</v>
      </c>
      <c r="J28" s="493">
        <f t="shared" si="2"/>
        <v>4.5697369999999999</v>
      </c>
    </row>
    <row r="29" spans="1:10" s="47" customFormat="1" x14ac:dyDescent="0.2">
      <c r="A29" s="477" t="s">
        <v>331</v>
      </c>
      <c r="B29" s="489" t="s">
        <v>84</v>
      </c>
      <c r="C29" s="489" t="s">
        <v>84</v>
      </c>
      <c r="D29" s="489" t="s">
        <v>84</v>
      </c>
      <c r="E29" s="489">
        <v>0.89633399999999996</v>
      </c>
      <c r="F29" s="489">
        <v>16.873228999999998</v>
      </c>
      <c r="G29" s="489">
        <v>97.888339000000002</v>
      </c>
      <c r="H29" s="490">
        <f t="shared" si="0"/>
        <v>0.89633399999999996</v>
      </c>
      <c r="I29" s="490">
        <f t="shared" si="1"/>
        <v>114.761568</v>
      </c>
      <c r="J29" s="490">
        <f t="shared" si="2"/>
        <v>115.65790199999999</v>
      </c>
    </row>
    <row r="30" spans="1:10" x14ac:dyDescent="0.2">
      <c r="A30" s="476" t="s">
        <v>614</v>
      </c>
      <c r="B30" s="488" t="s">
        <v>84</v>
      </c>
      <c r="C30" s="488" t="s">
        <v>84</v>
      </c>
      <c r="D30" s="488" t="s">
        <v>84</v>
      </c>
      <c r="E30" s="488">
        <v>7.2323999999999999E-2</v>
      </c>
      <c r="F30" s="488">
        <v>12.515259</v>
      </c>
      <c r="G30" s="488">
        <v>53.216422000000001</v>
      </c>
      <c r="H30" s="267">
        <f t="shared" si="0"/>
        <v>7.2323999999999999E-2</v>
      </c>
      <c r="I30" s="267">
        <f t="shared" si="1"/>
        <v>65.731681000000009</v>
      </c>
      <c r="J30" s="267">
        <f t="shared" si="2"/>
        <v>65.804005000000004</v>
      </c>
    </row>
    <row r="31" spans="1:10" s="7" customFormat="1" x14ac:dyDescent="0.2">
      <c r="A31" s="477" t="s">
        <v>641</v>
      </c>
      <c r="B31" s="489" t="s">
        <v>84</v>
      </c>
      <c r="C31" s="489" t="s">
        <v>84</v>
      </c>
      <c r="D31" s="489" t="s">
        <v>84</v>
      </c>
      <c r="E31" s="489">
        <v>0.82400899999999999</v>
      </c>
      <c r="F31" s="489">
        <v>4.3579689999999998</v>
      </c>
      <c r="G31" s="489">
        <v>44.671917000000001</v>
      </c>
      <c r="H31" s="490">
        <f t="shared" si="0"/>
        <v>0.82400899999999999</v>
      </c>
      <c r="I31" s="490">
        <f t="shared" si="1"/>
        <v>49.029885999999998</v>
      </c>
      <c r="J31" s="490">
        <f t="shared" si="2"/>
        <v>49.853894999999994</v>
      </c>
    </row>
    <row r="32" spans="1:10" s="47" customFormat="1" x14ac:dyDescent="0.2">
      <c r="A32" s="476" t="s">
        <v>332</v>
      </c>
      <c r="B32" s="488" t="s">
        <v>84</v>
      </c>
      <c r="C32" s="488" t="s">
        <v>84</v>
      </c>
      <c r="D32" s="488" t="s">
        <v>84</v>
      </c>
      <c r="E32" s="488">
        <v>5.8416999999999997E-2</v>
      </c>
      <c r="F32" s="488">
        <v>71.168647000000007</v>
      </c>
      <c r="G32" s="488">
        <v>232.577518</v>
      </c>
      <c r="H32" s="267">
        <f t="shared" si="0"/>
        <v>5.8416999999999997E-2</v>
      </c>
      <c r="I32" s="267">
        <f t="shared" si="1"/>
        <v>303.74616500000002</v>
      </c>
      <c r="J32" s="267">
        <f t="shared" si="2"/>
        <v>303.80458200000004</v>
      </c>
    </row>
    <row r="33" spans="1:10" x14ac:dyDescent="0.2">
      <c r="A33" s="477" t="s">
        <v>333</v>
      </c>
      <c r="B33" s="489" t="s">
        <v>84</v>
      </c>
      <c r="C33" s="489" t="s">
        <v>84</v>
      </c>
      <c r="D33" s="489" t="s">
        <v>84</v>
      </c>
      <c r="E33" s="489">
        <v>6.2170999999999997E-2</v>
      </c>
      <c r="F33" s="489">
        <v>3.1773000000000003E-2</v>
      </c>
      <c r="G33" s="489">
        <v>1.9232229999999999</v>
      </c>
      <c r="H33" s="490">
        <f t="shared" si="0"/>
        <v>6.2170999999999997E-2</v>
      </c>
      <c r="I33" s="490">
        <f t="shared" si="1"/>
        <v>1.954996</v>
      </c>
      <c r="J33" s="490">
        <f t="shared" si="2"/>
        <v>2.0171670000000002</v>
      </c>
    </row>
    <row r="34" spans="1:10" x14ac:dyDescent="0.2">
      <c r="A34" s="501" t="s">
        <v>615</v>
      </c>
      <c r="B34" s="502" t="s">
        <v>84</v>
      </c>
      <c r="C34" s="502" t="s">
        <v>84</v>
      </c>
      <c r="D34" s="502" t="s">
        <v>84</v>
      </c>
      <c r="E34" s="502">
        <v>1.712934</v>
      </c>
      <c r="F34" s="502">
        <v>8.2126619999999999</v>
      </c>
      <c r="G34" s="502">
        <v>23.007408000000002</v>
      </c>
      <c r="H34" s="503">
        <f t="shared" si="0"/>
        <v>1.712934</v>
      </c>
      <c r="I34" s="503">
        <f t="shared" si="1"/>
        <v>31.22007</v>
      </c>
      <c r="J34" s="503">
        <f t="shared" si="2"/>
        <v>32.933003999999997</v>
      </c>
    </row>
    <row r="35" spans="1:10" s="7" customFormat="1" x14ac:dyDescent="0.2">
      <c r="A35" s="477" t="s">
        <v>616</v>
      </c>
      <c r="B35" s="489" t="s">
        <v>84</v>
      </c>
      <c r="C35" s="489" t="s">
        <v>84</v>
      </c>
      <c r="D35" s="489" t="s">
        <v>84</v>
      </c>
      <c r="E35" s="489">
        <v>0</v>
      </c>
      <c r="F35" s="489">
        <v>4.4964999999999998E-2</v>
      </c>
      <c r="G35" s="489">
        <v>0.227907</v>
      </c>
      <c r="H35" s="490">
        <f t="shared" si="0"/>
        <v>0</v>
      </c>
      <c r="I35" s="490">
        <f t="shared" si="1"/>
        <v>0.272872</v>
      </c>
      <c r="J35" s="490">
        <f t="shared" si="2"/>
        <v>0.272872</v>
      </c>
    </row>
    <row r="36" spans="1:10" x14ac:dyDescent="0.2">
      <c r="A36" s="479" t="s">
        <v>334</v>
      </c>
      <c r="B36" s="492" t="s">
        <v>84</v>
      </c>
      <c r="C36" s="492" t="s">
        <v>84</v>
      </c>
      <c r="D36" s="492" t="s">
        <v>84</v>
      </c>
      <c r="E36" s="492">
        <v>1.6625190000000001</v>
      </c>
      <c r="F36" s="492">
        <v>3.450399</v>
      </c>
      <c r="G36" s="492">
        <v>2.7948650000000002</v>
      </c>
      <c r="H36" s="493">
        <f t="shared" si="0"/>
        <v>1.6625190000000001</v>
      </c>
      <c r="I36" s="493">
        <f t="shared" si="1"/>
        <v>6.2452640000000006</v>
      </c>
      <c r="J36" s="493">
        <f t="shared" si="2"/>
        <v>7.9077830000000002</v>
      </c>
    </row>
    <row r="37" spans="1:10" x14ac:dyDescent="0.2">
      <c r="A37" s="478" t="s">
        <v>617</v>
      </c>
      <c r="B37" s="489" t="s">
        <v>84</v>
      </c>
      <c r="C37" s="489" t="s">
        <v>84</v>
      </c>
      <c r="D37" s="489" t="s">
        <v>84</v>
      </c>
      <c r="E37" s="489">
        <v>5.0415000000000001E-2</v>
      </c>
      <c r="F37" s="489">
        <v>4.7172970000000003</v>
      </c>
      <c r="G37" s="489">
        <v>19.984635000000001</v>
      </c>
      <c r="H37" s="490">
        <f t="shared" si="0"/>
        <v>5.0415000000000001E-2</v>
      </c>
      <c r="I37" s="490">
        <f t="shared" si="1"/>
        <v>24.701931999999999</v>
      </c>
      <c r="J37" s="490">
        <f t="shared" si="2"/>
        <v>24.752347</v>
      </c>
    </row>
    <row r="38" spans="1:10" x14ac:dyDescent="0.2">
      <c r="A38" s="479" t="s">
        <v>618</v>
      </c>
      <c r="B38" s="488" t="s">
        <v>84</v>
      </c>
      <c r="C38" s="488" t="s">
        <v>84</v>
      </c>
      <c r="D38" s="488" t="s">
        <v>84</v>
      </c>
      <c r="E38" s="488">
        <v>0</v>
      </c>
      <c r="F38" s="488">
        <v>2.2330049999999999</v>
      </c>
      <c r="G38" s="488">
        <v>0.49277100000000001</v>
      </c>
      <c r="H38" s="267">
        <f t="shared" si="0"/>
        <v>0</v>
      </c>
      <c r="I38" s="267">
        <f t="shared" si="1"/>
        <v>2.7257759999999998</v>
      </c>
      <c r="J38" s="267">
        <f t="shared" si="2"/>
        <v>2.7257759999999998</v>
      </c>
    </row>
    <row r="39" spans="1:10" x14ac:dyDescent="0.2">
      <c r="A39" s="478" t="s">
        <v>643</v>
      </c>
      <c r="B39" s="494" t="s">
        <v>84</v>
      </c>
      <c r="C39" s="494" t="s">
        <v>84</v>
      </c>
      <c r="D39" s="494" t="s">
        <v>84</v>
      </c>
      <c r="E39" s="494">
        <v>5.0415000000000001E-2</v>
      </c>
      <c r="F39" s="494">
        <v>0.43684600000000001</v>
      </c>
      <c r="G39" s="494">
        <v>2.6012740000000001</v>
      </c>
      <c r="H39" s="495">
        <f t="shared" si="0"/>
        <v>5.0415000000000001E-2</v>
      </c>
      <c r="I39" s="495">
        <f t="shared" si="1"/>
        <v>3.0381200000000002</v>
      </c>
      <c r="J39" s="495">
        <f t="shared" si="2"/>
        <v>3.0885350000000003</v>
      </c>
    </row>
    <row r="40" spans="1:10" x14ac:dyDescent="0.2">
      <c r="A40" s="479" t="s">
        <v>642</v>
      </c>
      <c r="B40" s="492" t="s">
        <v>84</v>
      </c>
      <c r="C40" s="492" t="s">
        <v>84</v>
      </c>
      <c r="D40" s="492" t="s">
        <v>84</v>
      </c>
      <c r="E40" s="492">
        <v>0</v>
      </c>
      <c r="F40" s="492">
        <v>0</v>
      </c>
      <c r="G40" s="492">
        <v>1.0755060000000001</v>
      </c>
      <c r="H40" s="493">
        <f t="shared" si="0"/>
        <v>0</v>
      </c>
      <c r="I40" s="493">
        <f t="shared" si="1"/>
        <v>1.0755060000000001</v>
      </c>
      <c r="J40" s="493">
        <f t="shared" si="2"/>
        <v>1.0755060000000001</v>
      </c>
    </row>
    <row r="41" spans="1:10" x14ac:dyDescent="0.2">
      <c r="A41" s="478" t="s">
        <v>644</v>
      </c>
      <c r="B41" s="494" t="s">
        <v>84</v>
      </c>
      <c r="C41" s="494" t="s">
        <v>84</v>
      </c>
      <c r="D41" s="494" t="s">
        <v>84</v>
      </c>
      <c r="E41" s="494">
        <v>0</v>
      </c>
      <c r="F41" s="494">
        <v>3.1704000000000003E-2</v>
      </c>
      <c r="G41" s="494">
        <v>3.4277039999999999</v>
      </c>
      <c r="H41" s="495">
        <f t="shared" si="0"/>
        <v>0</v>
      </c>
      <c r="I41" s="495">
        <f t="shared" si="1"/>
        <v>3.4594079999999998</v>
      </c>
      <c r="J41" s="495">
        <f t="shared" si="2"/>
        <v>3.4594079999999998</v>
      </c>
    </row>
    <row r="42" spans="1:10" x14ac:dyDescent="0.2">
      <c r="A42" s="479" t="s">
        <v>645</v>
      </c>
      <c r="B42" s="492" t="s">
        <v>84</v>
      </c>
      <c r="C42" s="492" t="s">
        <v>84</v>
      </c>
      <c r="D42" s="492" t="s">
        <v>84</v>
      </c>
      <c r="E42" s="492">
        <v>0</v>
      </c>
      <c r="F42" s="492">
        <v>2.0157419999999999</v>
      </c>
      <c r="G42" s="492">
        <v>12.387378</v>
      </c>
      <c r="H42" s="493">
        <f t="shared" si="0"/>
        <v>0</v>
      </c>
      <c r="I42" s="493">
        <f t="shared" si="1"/>
        <v>14.403119999999999</v>
      </c>
      <c r="J42" s="493">
        <f t="shared" si="2"/>
        <v>14.403119999999999</v>
      </c>
    </row>
    <row r="43" spans="1:10" s="47" customFormat="1" x14ac:dyDescent="0.2">
      <c r="A43" s="504" t="s">
        <v>619</v>
      </c>
      <c r="B43" s="505" t="s">
        <v>84</v>
      </c>
      <c r="C43" s="505" t="s">
        <v>84</v>
      </c>
      <c r="D43" s="505" t="s">
        <v>84</v>
      </c>
      <c r="E43" s="505">
        <v>1.3159160000000001</v>
      </c>
      <c r="F43" s="505">
        <v>171.09843499999999</v>
      </c>
      <c r="G43" s="505">
        <v>1199.418302</v>
      </c>
      <c r="H43" s="506">
        <f t="shared" si="0"/>
        <v>1.3159160000000001</v>
      </c>
      <c r="I43" s="506">
        <f t="shared" si="1"/>
        <v>1370.5167369999999</v>
      </c>
      <c r="J43" s="506">
        <f t="shared" si="2"/>
        <v>1371.8326529999999</v>
      </c>
    </row>
    <row r="44" spans="1:10" s="7" customFormat="1" x14ac:dyDescent="0.2">
      <c r="A44" s="479" t="s">
        <v>620</v>
      </c>
      <c r="B44" s="492" t="s">
        <v>84</v>
      </c>
      <c r="C44" s="492" t="s">
        <v>84</v>
      </c>
      <c r="D44" s="492" t="s">
        <v>84</v>
      </c>
      <c r="E44" s="492">
        <v>0</v>
      </c>
      <c r="F44" s="492">
        <v>12.780728999999999</v>
      </c>
      <c r="G44" s="492">
        <v>22.622781</v>
      </c>
      <c r="H44" s="493">
        <f t="shared" si="0"/>
        <v>0</v>
      </c>
      <c r="I44" s="493">
        <f t="shared" si="1"/>
        <v>35.403509999999997</v>
      </c>
      <c r="J44" s="493">
        <f t="shared" si="2"/>
        <v>35.403509999999997</v>
      </c>
    </row>
    <row r="45" spans="1:10" x14ac:dyDescent="0.2">
      <c r="A45" s="478" t="s">
        <v>621</v>
      </c>
      <c r="B45" s="494" t="s">
        <v>84</v>
      </c>
      <c r="C45" s="494" t="s">
        <v>84</v>
      </c>
      <c r="D45" s="494" t="s">
        <v>84</v>
      </c>
      <c r="E45" s="494">
        <v>0.25964700000000002</v>
      </c>
      <c r="F45" s="494">
        <v>118.189167</v>
      </c>
      <c r="G45" s="494">
        <v>715.99920599999996</v>
      </c>
      <c r="H45" s="495">
        <f t="shared" si="0"/>
        <v>0.25964700000000002</v>
      </c>
      <c r="I45" s="495">
        <f t="shared" si="1"/>
        <v>834.18837299999996</v>
      </c>
      <c r="J45" s="495">
        <f t="shared" si="2"/>
        <v>834.44801999999993</v>
      </c>
    </row>
    <row r="46" spans="1:10" s="47" customFormat="1" x14ac:dyDescent="0.2">
      <c r="A46" s="479" t="s">
        <v>622</v>
      </c>
      <c r="B46" s="492" t="s">
        <v>84</v>
      </c>
      <c r="C46" s="492" t="s">
        <v>84</v>
      </c>
      <c r="D46" s="492" t="s">
        <v>84</v>
      </c>
      <c r="E46" s="492">
        <v>1.0749E-2</v>
      </c>
      <c r="F46" s="492">
        <v>7.9542479999999998</v>
      </c>
      <c r="G46" s="492">
        <v>37.619169999999997</v>
      </c>
      <c r="H46" s="493">
        <f t="shared" si="0"/>
        <v>1.0749E-2</v>
      </c>
      <c r="I46" s="493">
        <f t="shared" si="1"/>
        <v>45.573417999999997</v>
      </c>
      <c r="J46" s="493">
        <f t="shared" si="2"/>
        <v>45.584166999999994</v>
      </c>
    </row>
    <row r="47" spans="1:10" s="7" customFormat="1" x14ac:dyDescent="0.2">
      <c r="A47" s="478" t="s">
        <v>651</v>
      </c>
      <c r="B47" s="494" t="s">
        <v>84</v>
      </c>
      <c r="C47" s="494" t="s">
        <v>84</v>
      </c>
      <c r="D47" s="494" t="s">
        <v>84</v>
      </c>
      <c r="E47" s="494">
        <v>0.24889700000000001</v>
      </c>
      <c r="F47" s="494">
        <v>25.707274999999999</v>
      </c>
      <c r="G47" s="494">
        <v>78.695853</v>
      </c>
      <c r="H47" s="495">
        <f t="shared" si="0"/>
        <v>0.24889700000000001</v>
      </c>
      <c r="I47" s="495">
        <f t="shared" si="1"/>
        <v>104.403128</v>
      </c>
      <c r="J47" s="495">
        <f t="shared" si="2"/>
        <v>104.65202499999999</v>
      </c>
    </row>
    <row r="48" spans="1:10" s="47" customFormat="1" x14ac:dyDescent="0.2">
      <c r="A48" s="476" t="s">
        <v>652</v>
      </c>
      <c r="B48" s="488" t="s">
        <v>84</v>
      </c>
      <c r="C48" s="488" t="s">
        <v>84</v>
      </c>
      <c r="D48" s="488" t="s">
        <v>84</v>
      </c>
      <c r="E48" s="488">
        <v>0</v>
      </c>
      <c r="F48" s="488">
        <v>84.527642999999998</v>
      </c>
      <c r="G48" s="488">
        <v>599.68418199999996</v>
      </c>
      <c r="H48" s="267">
        <f t="shared" si="0"/>
        <v>0</v>
      </c>
      <c r="I48" s="267">
        <f t="shared" si="1"/>
        <v>684.21182499999998</v>
      </c>
      <c r="J48" s="267">
        <f t="shared" si="2"/>
        <v>684.21182499999998</v>
      </c>
    </row>
    <row r="49" spans="1:10" x14ac:dyDescent="0.2">
      <c r="A49" s="477" t="s">
        <v>623</v>
      </c>
      <c r="B49" s="489" t="s">
        <v>84</v>
      </c>
      <c r="C49" s="489" t="s">
        <v>84</v>
      </c>
      <c r="D49" s="489" t="s">
        <v>84</v>
      </c>
      <c r="E49" s="489">
        <v>1.0562689999999999</v>
      </c>
      <c r="F49" s="489">
        <v>40.128537999999999</v>
      </c>
      <c r="G49" s="489">
        <v>460.796313</v>
      </c>
      <c r="H49" s="490">
        <f t="shared" si="0"/>
        <v>1.0562689999999999</v>
      </c>
      <c r="I49" s="490">
        <f t="shared" si="1"/>
        <v>500.92485099999999</v>
      </c>
      <c r="J49" s="490">
        <f t="shared" si="2"/>
        <v>501.98111999999998</v>
      </c>
    </row>
    <row r="50" spans="1:10" x14ac:dyDescent="0.2">
      <c r="A50" s="501" t="s">
        <v>624</v>
      </c>
      <c r="B50" s="502" t="s">
        <v>84</v>
      </c>
      <c r="C50" s="502" t="s">
        <v>84</v>
      </c>
      <c r="D50" s="502" t="s">
        <v>84</v>
      </c>
      <c r="E50" s="502">
        <v>4.5402959999999997</v>
      </c>
      <c r="F50" s="502">
        <v>74.018597999999997</v>
      </c>
      <c r="G50" s="502">
        <v>303.74022200000002</v>
      </c>
      <c r="H50" s="503">
        <f t="shared" si="0"/>
        <v>4.5402959999999997</v>
      </c>
      <c r="I50" s="503">
        <f t="shared" si="1"/>
        <v>377.75882000000001</v>
      </c>
      <c r="J50" s="503">
        <f t="shared" si="2"/>
        <v>382.29911600000003</v>
      </c>
    </row>
    <row r="51" spans="1:10" x14ac:dyDescent="0.2">
      <c r="A51" s="477" t="s">
        <v>625</v>
      </c>
      <c r="B51" s="489" t="s">
        <v>84</v>
      </c>
      <c r="C51" s="489" t="s">
        <v>84</v>
      </c>
      <c r="D51" s="489" t="s">
        <v>84</v>
      </c>
      <c r="E51" s="489">
        <v>8.5079999999999999E-3</v>
      </c>
      <c r="F51" s="489">
        <v>8.5852819999999994</v>
      </c>
      <c r="G51" s="489">
        <v>25.991527999999999</v>
      </c>
      <c r="H51" s="490">
        <f t="shared" si="0"/>
        <v>8.5079999999999999E-3</v>
      </c>
      <c r="I51" s="490">
        <f t="shared" si="1"/>
        <v>34.576809999999995</v>
      </c>
      <c r="J51" s="490">
        <f t="shared" si="2"/>
        <v>34.585317999999994</v>
      </c>
    </row>
    <row r="52" spans="1:10" s="47" customFormat="1" x14ac:dyDescent="0.2">
      <c r="A52" s="476" t="s">
        <v>626</v>
      </c>
      <c r="B52" s="488" t="s">
        <v>84</v>
      </c>
      <c r="C52" s="488" t="s">
        <v>84</v>
      </c>
      <c r="D52" s="488" t="s">
        <v>84</v>
      </c>
      <c r="E52" s="488">
        <v>2.1027339999999999</v>
      </c>
      <c r="F52" s="488">
        <v>23.965333000000001</v>
      </c>
      <c r="G52" s="488">
        <v>53.160148</v>
      </c>
      <c r="H52" s="267">
        <f t="shared" si="0"/>
        <v>2.1027339999999999</v>
      </c>
      <c r="I52" s="267">
        <f t="shared" si="1"/>
        <v>77.125481000000008</v>
      </c>
      <c r="J52" s="267">
        <f t="shared" si="2"/>
        <v>79.228215000000006</v>
      </c>
    </row>
    <row r="53" spans="1:10" x14ac:dyDescent="0.2">
      <c r="A53" s="477" t="s">
        <v>627</v>
      </c>
      <c r="B53" s="489" t="s">
        <v>84</v>
      </c>
      <c r="C53" s="489" t="s">
        <v>84</v>
      </c>
      <c r="D53" s="489" t="s">
        <v>84</v>
      </c>
      <c r="E53" s="489">
        <v>0</v>
      </c>
      <c r="F53" s="489">
        <v>2.5498210000000001</v>
      </c>
      <c r="G53" s="489">
        <v>18.505421999999999</v>
      </c>
      <c r="H53" s="490">
        <f t="shared" si="0"/>
        <v>0</v>
      </c>
      <c r="I53" s="490">
        <f t="shared" si="1"/>
        <v>21.055243000000001</v>
      </c>
      <c r="J53" s="490">
        <f t="shared" si="2"/>
        <v>21.055243000000001</v>
      </c>
    </row>
    <row r="54" spans="1:10" s="7" customFormat="1" x14ac:dyDescent="0.2">
      <c r="A54" s="476" t="s">
        <v>628</v>
      </c>
      <c r="B54" s="488" t="s">
        <v>84</v>
      </c>
      <c r="C54" s="488" t="s">
        <v>84</v>
      </c>
      <c r="D54" s="488" t="s">
        <v>84</v>
      </c>
      <c r="E54" s="488">
        <v>1.820289</v>
      </c>
      <c r="F54" s="488">
        <v>17.861611</v>
      </c>
      <c r="G54" s="488">
        <v>119.816536</v>
      </c>
      <c r="H54" s="267">
        <f t="shared" si="0"/>
        <v>1.820289</v>
      </c>
      <c r="I54" s="267">
        <f t="shared" si="1"/>
        <v>137.678147</v>
      </c>
      <c r="J54" s="267">
        <f t="shared" si="2"/>
        <v>139.498436</v>
      </c>
    </row>
    <row r="55" spans="1:10" x14ac:dyDescent="0.2">
      <c r="A55" s="478" t="s">
        <v>629</v>
      </c>
      <c r="B55" s="494" t="s">
        <v>84</v>
      </c>
      <c r="C55" s="494" t="s">
        <v>84</v>
      </c>
      <c r="D55" s="494" t="s">
        <v>84</v>
      </c>
      <c r="E55" s="494">
        <v>0.60876399999999997</v>
      </c>
      <c r="F55" s="494">
        <v>21.056549</v>
      </c>
      <c r="G55" s="494">
        <v>86.266586000000004</v>
      </c>
      <c r="H55" s="495">
        <f t="shared" si="0"/>
        <v>0.60876399999999997</v>
      </c>
      <c r="I55" s="495">
        <f t="shared" si="1"/>
        <v>107.32313500000001</v>
      </c>
      <c r="J55" s="495">
        <f t="shared" si="2"/>
        <v>107.931899</v>
      </c>
    </row>
    <row r="56" spans="1:10" x14ac:dyDescent="0.2">
      <c r="A56" s="507" t="s">
        <v>630</v>
      </c>
      <c r="B56" s="508" t="s">
        <v>84</v>
      </c>
      <c r="C56" s="508" t="s">
        <v>84</v>
      </c>
      <c r="D56" s="508" t="s">
        <v>84</v>
      </c>
      <c r="E56" s="508">
        <v>9.2378590000000003</v>
      </c>
      <c r="F56" s="508">
        <v>292.75780400000002</v>
      </c>
      <c r="G56" s="508">
        <v>1598.77917</v>
      </c>
      <c r="H56" s="509">
        <f t="shared" si="0"/>
        <v>9.2378590000000003</v>
      </c>
      <c r="I56" s="509">
        <f t="shared" si="1"/>
        <v>1891.5369740000001</v>
      </c>
      <c r="J56" s="509">
        <f t="shared" si="2"/>
        <v>1900.7748330000002</v>
      </c>
    </row>
    <row r="57" spans="1:10" x14ac:dyDescent="0.2">
      <c r="A57" s="478" t="s">
        <v>631</v>
      </c>
      <c r="B57" s="494" t="s">
        <v>84</v>
      </c>
      <c r="C57" s="494" t="s">
        <v>84</v>
      </c>
      <c r="D57" s="494" t="s">
        <v>84</v>
      </c>
      <c r="E57" s="494">
        <v>2.862E-3</v>
      </c>
      <c r="F57" s="494">
        <v>0.89677700000000005</v>
      </c>
      <c r="G57" s="494">
        <v>31.765274000000002</v>
      </c>
      <c r="H57" s="495">
        <f t="shared" si="0"/>
        <v>2.862E-3</v>
      </c>
      <c r="I57" s="495">
        <f t="shared" si="1"/>
        <v>32.662050999999998</v>
      </c>
      <c r="J57" s="495">
        <f t="shared" si="2"/>
        <v>32.664912999999999</v>
      </c>
    </row>
    <row r="58" spans="1:10" x14ac:dyDescent="0.2">
      <c r="A58" s="479" t="s">
        <v>335</v>
      </c>
      <c r="B58" s="492" t="s">
        <v>84</v>
      </c>
      <c r="C58" s="492" t="s">
        <v>84</v>
      </c>
      <c r="D58" s="492" t="s">
        <v>84</v>
      </c>
      <c r="E58" s="492">
        <v>0</v>
      </c>
      <c r="F58" s="492">
        <v>0</v>
      </c>
      <c r="G58" s="492">
        <v>4.7424000000000001E-2</v>
      </c>
      <c r="H58" s="493">
        <f t="shared" si="0"/>
        <v>0</v>
      </c>
      <c r="I58" s="493">
        <f t="shared" si="1"/>
        <v>4.7424000000000001E-2</v>
      </c>
      <c r="J58" s="493">
        <f t="shared" si="2"/>
        <v>4.7424000000000001E-2</v>
      </c>
    </row>
    <row r="59" spans="1:10" s="47" customFormat="1" x14ac:dyDescent="0.2">
      <c r="A59" s="745" t="s">
        <v>632</v>
      </c>
      <c r="B59" s="489" t="s">
        <v>84</v>
      </c>
      <c r="C59" s="489" t="s">
        <v>84</v>
      </c>
      <c r="D59" s="489" t="s">
        <v>84</v>
      </c>
      <c r="E59" s="489">
        <v>0</v>
      </c>
      <c r="F59" s="489">
        <v>7.4856819999999997</v>
      </c>
      <c r="G59" s="489">
        <v>141.34722400000001</v>
      </c>
      <c r="H59" s="490">
        <f t="shared" si="0"/>
        <v>0</v>
      </c>
      <c r="I59" s="490">
        <f t="shared" si="1"/>
        <v>148.83290600000001</v>
      </c>
      <c r="J59" s="490">
        <f t="shared" si="2"/>
        <v>148.83290600000001</v>
      </c>
    </row>
    <row r="60" spans="1:10" s="47" customFormat="1" x14ac:dyDescent="0.2">
      <c r="A60" s="476" t="s">
        <v>633</v>
      </c>
      <c r="B60" s="488" t="s">
        <v>84</v>
      </c>
      <c r="C60" s="488" t="s">
        <v>84</v>
      </c>
      <c r="D60" s="488" t="s">
        <v>84</v>
      </c>
      <c r="E60" s="488">
        <v>4.0469949999999999</v>
      </c>
      <c r="F60" s="488">
        <v>233.676818</v>
      </c>
      <c r="G60" s="488">
        <v>1241.6166270000001</v>
      </c>
      <c r="H60" s="267">
        <f t="shared" si="0"/>
        <v>4.0469949999999999</v>
      </c>
      <c r="I60" s="267">
        <f t="shared" si="1"/>
        <v>1475.293445</v>
      </c>
      <c r="J60" s="267">
        <f t="shared" si="2"/>
        <v>1479.3404399999999</v>
      </c>
    </row>
    <row r="61" spans="1:10" s="7" customFormat="1" x14ac:dyDescent="0.2">
      <c r="A61" s="477" t="s">
        <v>634</v>
      </c>
      <c r="B61" s="494" t="s">
        <v>84</v>
      </c>
      <c r="C61" s="494" t="s">
        <v>84</v>
      </c>
      <c r="D61" s="494" t="s">
        <v>84</v>
      </c>
      <c r="E61" s="494">
        <v>5.1880009999999999</v>
      </c>
      <c r="F61" s="494">
        <v>50.698526000000001</v>
      </c>
      <c r="G61" s="494">
        <v>184.00261900000001</v>
      </c>
      <c r="H61" s="495">
        <f t="shared" si="0"/>
        <v>5.1880009999999999</v>
      </c>
      <c r="I61" s="495">
        <f t="shared" si="1"/>
        <v>234.701145</v>
      </c>
      <c r="J61" s="495">
        <f t="shared" si="2"/>
        <v>239.88914599999998</v>
      </c>
    </row>
    <row r="62" spans="1:10" x14ac:dyDescent="0.2">
      <c r="A62" s="501" t="s">
        <v>635</v>
      </c>
      <c r="B62" s="508" t="s">
        <v>84</v>
      </c>
      <c r="C62" s="508" t="s">
        <v>84</v>
      </c>
      <c r="D62" s="508" t="s">
        <v>84</v>
      </c>
      <c r="E62" s="508">
        <v>5.5483320000000003</v>
      </c>
      <c r="F62" s="508">
        <v>139.16413800000001</v>
      </c>
      <c r="G62" s="508">
        <v>354.69192399999997</v>
      </c>
      <c r="H62" s="509">
        <f t="shared" si="0"/>
        <v>5.5483320000000003</v>
      </c>
      <c r="I62" s="509">
        <f t="shared" si="1"/>
        <v>493.85606199999995</v>
      </c>
      <c r="J62" s="509">
        <f t="shared" si="2"/>
        <v>499.40439399999997</v>
      </c>
    </row>
    <row r="63" spans="1:10" x14ac:dyDescent="0.2">
      <c r="A63" s="478" t="s">
        <v>636</v>
      </c>
      <c r="B63" s="494" t="s">
        <v>84</v>
      </c>
      <c r="C63" s="494" t="s">
        <v>84</v>
      </c>
      <c r="D63" s="494" t="s">
        <v>84</v>
      </c>
      <c r="E63" s="494">
        <v>4.1313700000000004</v>
      </c>
      <c r="F63" s="494">
        <v>113.14225500000001</v>
      </c>
      <c r="G63" s="494">
        <v>306.78638699999999</v>
      </c>
      <c r="H63" s="495">
        <f t="shared" si="0"/>
        <v>4.1313700000000004</v>
      </c>
      <c r="I63" s="495">
        <f t="shared" si="1"/>
        <v>419.92864199999997</v>
      </c>
      <c r="J63" s="495">
        <f t="shared" si="2"/>
        <v>424.06001199999997</v>
      </c>
    </row>
    <row r="64" spans="1:10" x14ac:dyDescent="0.2">
      <c r="A64" s="479" t="s">
        <v>336</v>
      </c>
      <c r="B64" s="492" t="s">
        <v>84</v>
      </c>
      <c r="C64" s="492" t="s">
        <v>84</v>
      </c>
      <c r="D64" s="492" t="s">
        <v>84</v>
      </c>
      <c r="E64" s="492">
        <v>3.3728000000000001E-2</v>
      </c>
      <c r="F64" s="492">
        <v>4.6428399999999996</v>
      </c>
      <c r="G64" s="492">
        <v>7.1323090000000002</v>
      </c>
      <c r="H64" s="493">
        <f t="shared" si="0"/>
        <v>3.3728000000000001E-2</v>
      </c>
      <c r="I64" s="493">
        <f t="shared" si="1"/>
        <v>11.775148999999999</v>
      </c>
      <c r="J64" s="493">
        <f t="shared" si="2"/>
        <v>11.808876999999999</v>
      </c>
    </row>
    <row r="65" spans="1:12" x14ac:dyDescent="0.2">
      <c r="A65" s="478" t="s">
        <v>637</v>
      </c>
      <c r="B65" s="533" t="s">
        <v>84</v>
      </c>
      <c r="C65" s="533" t="s">
        <v>84</v>
      </c>
      <c r="D65" s="489" t="s">
        <v>84</v>
      </c>
      <c r="E65" s="489">
        <v>7.9468999999999998E-2</v>
      </c>
      <c r="F65" s="489">
        <v>2.9384969999999999</v>
      </c>
      <c r="G65" s="489">
        <v>1.9402520000000001</v>
      </c>
      <c r="H65" s="490">
        <f t="shared" si="0"/>
        <v>7.9468999999999998E-2</v>
      </c>
      <c r="I65" s="490">
        <f t="shared" si="1"/>
        <v>4.878749</v>
      </c>
      <c r="J65" s="490">
        <f t="shared" si="2"/>
        <v>4.9582179999999996</v>
      </c>
    </row>
    <row r="66" spans="1:12" s="47" customFormat="1" x14ac:dyDescent="0.2">
      <c r="A66" s="479" t="s">
        <v>638</v>
      </c>
      <c r="B66" s="492" t="s">
        <v>84</v>
      </c>
      <c r="C66" s="492" t="s">
        <v>84</v>
      </c>
      <c r="D66" s="492" t="s">
        <v>84</v>
      </c>
      <c r="E66" s="492">
        <v>9.9371000000000001E-2</v>
      </c>
      <c r="F66" s="492">
        <v>1.70852</v>
      </c>
      <c r="G66" s="492">
        <v>29.762250999999999</v>
      </c>
      <c r="H66" s="493">
        <f t="shared" si="0"/>
        <v>9.9371000000000001E-2</v>
      </c>
      <c r="I66" s="493">
        <f t="shared" si="1"/>
        <v>31.470770999999999</v>
      </c>
      <c r="J66" s="493">
        <f t="shared" si="2"/>
        <v>31.570142000000001</v>
      </c>
    </row>
    <row r="67" spans="1:12" x14ac:dyDescent="0.2">
      <c r="A67" s="745" t="s">
        <v>639</v>
      </c>
      <c r="B67" s="751" t="s">
        <v>84</v>
      </c>
      <c r="C67" s="751" t="s">
        <v>84</v>
      </c>
      <c r="D67" s="751" t="s">
        <v>84</v>
      </c>
      <c r="E67" s="751">
        <v>1.2043919999999999</v>
      </c>
      <c r="F67" s="751">
        <v>16.732023999999999</v>
      </c>
      <c r="G67" s="751">
        <v>9.0707229999999992</v>
      </c>
      <c r="H67" s="751">
        <f t="shared" si="0"/>
        <v>1.2043919999999999</v>
      </c>
      <c r="I67" s="751">
        <f t="shared" si="1"/>
        <v>25.802746999999997</v>
      </c>
      <c r="J67" s="751">
        <f t="shared" si="2"/>
        <v>27.007138999999995</v>
      </c>
    </row>
    <row r="68" spans="1:12" x14ac:dyDescent="0.2">
      <c r="A68" s="742" t="s">
        <v>640</v>
      </c>
      <c r="B68" s="748" t="s">
        <v>84</v>
      </c>
      <c r="C68" s="748" t="s">
        <v>84</v>
      </c>
      <c r="D68" s="748" t="s">
        <v>84</v>
      </c>
      <c r="E68" s="748">
        <v>0</v>
      </c>
      <c r="F68" s="748">
        <v>0</v>
      </c>
      <c r="G68" s="748">
        <v>3.6634600000000002</v>
      </c>
      <c r="H68" s="748">
        <f t="shared" si="0"/>
        <v>0</v>
      </c>
      <c r="I68" s="748">
        <f t="shared" si="1"/>
        <v>3.6634600000000002</v>
      </c>
      <c r="J68" s="748">
        <f t="shared" si="2"/>
        <v>3.6634600000000002</v>
      </c>
    </row>
    <row r="69" spans="1:12" x14ac:dyDescent="0.2">
      <c r="A69" s="746" t="s">
        <v>665</v>
      </c>
      <c r="B69" s="739" t="s">
        <v>84</v>
      </c>
      <c r="C69" s="739" t="s">
        <v>84</v>
      </c>
      <c r="D69" s="739" t="s">
        <v>84</v>
      </c>
      <c r="E69" s="739">
        <v>26.083310999999998</v>
      </c>
      <c r="F69" s="739">
        <v>943.44033100000001</v>
      </c>
      <c r="G69" s="739">
        <v>4728.2872859999998</v>
      </c>
      <c r="H69" s="739">
        <f t="shared" si="0"/>
        <v>26.083310999999998</v>
      </c>
      <c r="I69" s="739">
        <f t="shared" si="1"/>
        <v>5671.7276169999996</v>
      </c>
      <c r="J69" s="739">
        <f t="shared" si="2"/>
        <v>5697.8109279999999</v>
      </c>
      <c r="L69" s="47"/>
    </row>
    <row r="70" spans="1:12" x14ac:dyDescent="0.2">
      <c r="A70" s="217" t="s">
        <v>435</v>
      </c>
      <c r="B70" s="530"/>
      <c r="C70" s="530"/>
      <c r="D70" s="530"/>
      <c r="E70" s="530"/>
      <c r="F70" s="530"/>
      <c r="G70" s="530"/>
      <c r="H70" s="530"/>
      <c r="I70" s="530"/>
      <c r="J70" s="530"/>
    </row>
    <row r="71" spans="1:12" x14ac:dyDescent="0.2">
      <c r="A71" s="217" t="s">
        <v>344</v>
      </c>
      <c r="B71" s="530"/>
      <c r="C71" s="530"/>
      <c r="D71" s="530"/>
      <c r="E71" s="530"/>
      <c r="F71" s="530"/>
      <c r="G71" s="530"/>
      <c r="H71" s="530"/>
      <c r="I71" s="530"/>
      <c r="J71" s="530"/>
    </row>
    <row r="72" spans="1:12" x14ac:dyDescent="0.2">
      <c r="A72" s="511" t="s">
        <v>646</v>
      </c>
      <c r="B72" s="3"/>
      <c r="C72" s="3"/>
      <c r="D72" s="212"/>
      <c r="E72" s="3"/>
      <c r="F72" s="3"/>
      <c r="G72" s="212"/>
      <c r="H72" s="3"/>
      <c r="I72" s="3"/>
      <c r="J72" s="3"/>
    </row>
    <row r="73" spans="1:12" x14ac:dyDescent="0.2">
      <c r="A73" s="38" t="s">
        <v>352</v>
      </c>
      <c r="B73" s="3"/>
      <c r="C73" s="3"/>
      <c r="D73" s="212"/>
      <c r="E73" s="3"/>
      <c r="F73" s="3"/>
      <c r="G73" s="212"/>
      <c r="H73" s="3"/>
      <c r="I73" s="3"/>
      <c r="J73" s="3"/>
    </row>
    <row r="74" spans="1:12" x14ac:dyDescent="0.2">
      <c r="A74" s="242" t="s">
        <v>739</v>
      </c>
      <c r="B74" s="3"/>
      <c r="C74" s="3"/>
      <c r="D74" s="212"/>
      <c r="E74" s="3"/>
      <c r="F74" s="3"/>
      <c r="G74" s="212"/>
      <c r="H74" s="3"/>
      <c r="I74" s="3"/>
      <c r="J74" s="3"/>
    </row>
    <row r="77" spans="1:12" ht="16.5" x14ac:dyDescent="0.25">
      <c r="A77" s="88" t="s">
        <v>792</v>
      </c>
    </row>
    <row r="78" spans="1:12" ht="13.5" thickBot="1" x14ac:dyDescent="0.25">
      <c r="A78" s="205"/>
      <c r="J78" s="398" t="s">
        <v>24</v>
      </c>
    </row>
    <row r="79" spans="1:12" x14ac:dyDescent="0.2">
      <c r="A79" s="204" t="s">
        <v>340</v>
      </c>
      <c r="B79" s="480" t="s">
        <v>34</v>
      </c>
      <c r="C79" s="480" t="s">
        <v>458</v>
      </c>
      <c r="D79" s="480" t="s">
        <v>460</v>
      </c>
      <c r="E79" s="480" t="s">
        <v>97</v>
      </c>
      <c r="F79" s="480" t="s">
        <v>269</v>
      </c>
      <c r="G79" s="481">
        <v>300000</v>
      </c>
      <c r="H79" s="482" t="s">
        <v>347</v>
      </c>
      <c r="I79" s="482" t="s">
        <v>347</v>
      </c>
      <c r="J79" s="482" t="s">
        <v>343</v>
      </c>
    </row>
    <row r="80" spans="1:12" x14ac:dyDescent="0.2">
      <c r="A80" s="203"/>
      <c r="B80" s="483" t="s">
        <v>457</v>
      </c>
      <c r="C80" s="483" t="s">
        <v>35</v>
      </c>
      <c r="D80" s="483" t="s">
        <v>35</v>
      </c>
      <c r="E80" s="483" t="s">
        <v>35</v>
      </c>
      <c r="F80" s="483" t="s">
        <v>35</v>
      </c>
      <c r="G80" s="483" t="s">
        <v>36</v>
      </c>
      <c r="H80" s="484" t="s">
        <v>342</v>
      </c>
      <c r="I80" s="484" t="s">
        <v>284</v>
      </c>
      <c r="J80" s="484" t="s">
        <v>106</v>
      </c>
    </row>
    <row r="81" spans="1:10" ht="13.5" thickBot="1" x14ac:dyDescent="0.25">
      <c r="A81" s="206"/>
      <c r="B81" s="485" t="s">
        <v>36</v>
      </c>
      <c r="C81" s="485" t="s">
        <v>459</v>
      </c>
      <c r="D81" s="485" t="s">
        <v>99</v>
      </c>
      <c r="E81" s="485" t="s">
        <v>100</v>
      </c>
      <c r="F81" s="485" t="s">
        <v>270</v>
      </c>
      <c r="G81" s="485" t="s">
        <v>101</v>
      </c>
      <c r="H81" s="486" t="s">
        <v>284</v>
      </c>
      <c r="I81" s="486" t="s">
        <v>101</v>
      </c>
      <c r="J81" s="486" t="s">
        <v>348</v>
      </c>
    </row>
    <row r="83" spans="1:10" x14ac:dyDescent="0.2">
      <c r="A83" s="496" t="s">
        <v>601</v>
      </c>
      <c r="B83" s="497" t="s">
        <v>84</v>
      </c>
      <c r="C83" s="497" t="s">
        <v>84</v>
      </c>
      <c r="D83" s="497" t="s">
        <v>84</v>
      </c>
      <c r="E83" s="512">
        <f>E9/E$69</f>
        <v>7.0598897509599148E-2</v>
      </c>
      <c r="F83" s="512">
        <f t="shared" ref="F83:J83" si="3">F9/F$69</f>
        <v>0.1183504587742709</v>
      </c>
      <c r="G83" s="512">
        <f t="shared" si="3"/>
        <v>0.15418164779423263</v>
      </c>
      <c r="H83" s="513">
        <f t="shared" si="3"/>
        <v>7.0598897509599148E-2</v>
      </c>
      <c r="I83" s="513">
        <f t="shared" si="3"/>
        <v>0.14822145521943533</v>
      </c>
      <c r="J83" s="513">
        <f t="shared" si="3"/>
        <v>0.14786611641670117</v>
      </c>
    </row>
    <row r="84" spans="1:10" x14ac:dyDescent="0.2">
      <c r="A84" s="476" t="s">
        <v>602</v>
      </c>
      <c r="B84" s="488" t="s">
        <v>84</v>
      </c>
      <c r="C84" s="488" t="s">
        <v>84</v>
      </c>
      <c r="D84" s="488" t="s">
        <v>84</v>
      </c>
      <c r="E84" s="514">
        <f t="shared" ref="E84:J84" si="4">E10/E$69</f>
        <v>8.8826529730063799E-3</v>
      </c>
      <c r="F84" s="514">
        <f t="shared" si="4"/>
        <v>5.5499860753779884E-2</v>
      </c>
      <c r="G84" s="514">
        <f t="shared" si="4"/>
        <v>8.1259838660319508E-2</v>
      </c>
      <c r="H84" s="515">
        <f t="shared" si="4"/>
        <v>8.8826529730063799E-3</v>
      </c>
      <c r="I84" s="515">
        <f t="shared" si="4"/>
        <v>7.6974900503230567E-2</v>
      </c>
      <c r="J84" s="515">
        <f t="shared" si="4"/>
        <v>7.6663189340564236E-2</v>
      </c>
    </row>
    <row r="85" spans="1:10" x14ac:dyDescent="0.2">
      <c r="A85" s="477" t="s">
        <v>324</v>
      </c>
      <c r="B85" s="489" t="s">
        <v>84</v>
      </c>
      <c r="C85" s="489" t="s">
        <v>84</v>
      </c>
      <c r="D85" s="489" t="s">
        <v>84</v>
      </c>
      <c r="E85" s="516">
        <f t="shared" ref="E85:J85" si="5">E11/E$69</f>
        <v>6.1716244536592767E-2</v>
      </c>
      <c r="F85" s="516">
        <f t="shared" si="5"/>
        <v>6.2824386505901872E-2</v>
      </c>
      <c r="G85" s="516">
        <f t="shared" si="5"/>
        <v>6.9108036215885724E-2</v>
      </c>
      <c r="H85" s="517">
        <f t="shared" si="5"/>
        <v>6.1716244536592767E-2</v>
      </c>
      <c r="I85" s="517">
        <f t="shared" si="5"/>
        <v>6.8062808207314515E-2</v>
      </c>
      <c r="J85" s="517">
        <f t="shared" si="5"/>
        <v>6.8033755050567732E-2</v>
      </c>
    </row>
    <row r="86" spans="1:10" x14ac:dyDescent="0.2">
      <c r="A86" s="476" t="s">
        <v>603</v>
      </c>
      <c r="B86" s="488" t="s">
        <v>84</v>
      </c>
      <c r="C86" s="488" t="s">
        <v>84</v>
      </c>
      <c r="D86" s="488" t="s">
        <v>84</v>
      </c>
      <c r="E86" s="514">
        <f t="shared" ref="E86:J86" si="6">E12/E$69</f>
        <v>0</v>
      </c>
      <c r="F86" s="514">
        <f t="shared" si="6"/>
        <v>1.3895950352370509E-6</v>
      </c>
      <c r="G86" s="514">
        <f t="shared" si="6"/>
        <v>6.3067233855045419E-7</v>
      </c>
      <c r="H86" s="515">
        <f t="shared" si="6"/>
        <v>0</v>
      </c>
      <c r="I86" s="515">
        <f t="shared" si="6"/>
        <v>7.5691223025811265E-7</v>
      </c>
      <c r="J86" s="515">
        <f t="shared" si="6"/>
        <v>7.5344725443651997E-7</v>
      </c>
    </row>
    <row r="87" spans="1:10" x14ac:dyDescent="0.2">
      <c r="A87" s="477" t="s">
        <v>604</v>
      </c>
      <c r="B87" s="489" t="s">
        <v>84</v>
      </c>
      <c r="C87" s="489" t="s">
        <v>84</v>
      </c>
      <c r="D87" s="489" t="s">
        <v>84</v>
      </c>
      <c r="E87" s="516">
        <f t="shared" ref="E87:J87" si="7">E13/E$69</f>
        <v>0</v>
      </c>
      <c r="F87" s="516">
        <f t="shared" si="7"/>
        <v>2.4819799653021192E-5</v>
      </c>
      <c r="G87" s="516">
        <f t="shared" si="7"/>
        <v>3.8131420341957619E-3</v>
      </c>
      <c r="H87" s="517">
        <f t="shared" si="7"/>
        <v>0</v>
      </c>
      <c r="I87" s="517">
        <f t="shared" si="7"/>
        <v>3.1829890677205984E-3</v>
      </c>
      <c r="J87" s="517">
        <f t="shared" si="7"/>
        <v>3.1684180517967515E-3</v>
      </c>
    </row>
    <row r="88" spans="1:10" x14ac:dyDescent="0.2">
      <c r="A88" s="501" t="s">
        <v>325</v>
      </c>
      <c r="B88" s="502" t="s">
        <v>84</v>
      </c>
      <c r="C88" s="502" t="s">
        <v>84</v>
      </c>
      <c r="D88" s="502" t="s">
        <v>84</v>
      </c>
      <c r="E88" s="520">
        <f t="shared" ref="E88:J88" si="8">E14/E$69</f>
        <v>0</v>
      </c>
      <c r="F88" s="520">
        <f t="shared" si="8"/>
        <v>4.7453515107358712E-3</v>
      </c>
      <c r="G88" s="520">
        <f t="shared" si="8"/>
        <v>5.1656799857148104E-3</v>
      </c>
      <c r="H88" s="521">
        <f t="shared" si="8"/>
        <v>0</v>
      </c>
      <c r="I88" s="521">
        <f t="shared" si="8"/>
        <v>5.0957621648423396E-3</v>
      </c>
      <c r="J88" s="521">
        <f t="shared" si="8"/>
        <v>5.0724348991595747E-3</v>
      </c>
    </row>
    <row r="89" spans="1:10" x14ac:dyDescent="0.2">
      <c r="A89" s="477" t="s">
        <v>605</v>
      </c>
      <c r="B89" s="489" t="s">
        <v>84</v>
      </c>
      <c r="C89" s="489" t="s">
        <v>84</v>
      </c>
      <c r="D89" s="489" t="s">
        <v>84</v>
      </c>
      <c r="E89" s="516">
        <f t="shared" ref="E89:J89" si="9">E15/E$69</f>
        <v>0</v>
      </c>
      <c r="F89" s="516">
        <f t="shared" si="9"/>
        <v>9.4300611365320136E-4</v>
      </c>
      <c r="G89" s="516">
        <f t="shared" si="9"/>
        <v>3.531896221586736E-4</v>
      </c>
      <c r="H89" s="517">
        <f t="shared" si="9"/>
        <v>0</v>
      </c>
      <c r="I89" s="517">
        <f t="shared" si="9"/>
        <v>4.5130023387016967E-4</v>
      </c>
      <c r="J89" s="517">
        <f t="shared" si="9"/>
        <v>4.4923428178731588E-4</v>
      </c>
    </row>
    <row r="90" spans="1:10" x14ac:dyDescent="0.2">
      <c r="A90" s="476" t="s">
        <v>606</v>
      </c>
      <c r="B90" s="488" t="s">
        <v>84</v>
      </c>
      <c r="C90" s="488" t="s">
        <v>84</v>
      </c>
      <c r="D90" s="488" t="s">
        <v>84</v>
      </c>
      <c r="E90" s="514">
        <f t="shared" ref="E90:J90" si="10">E16/E$69</f>
        <v>0</v>
      </c>
      <c r="F90" s="514">
        <f t="shared" si="10"/>
        <v>6.9478691811406136E-5</v>
      </c>
      <c r="G90" s="514">
        <f t="shared" si="10"/>
        <v>3.1647823186012726E-5</v>
      </c>
      <c r="H90" s="515">
        <f t="shared" si="10"/>
        <v>0</v>
      </c>
      <c r="I90" s="515">
        <f t="shared" si="10"/>
        <v>3.7940644285351266E-5</v>
      </c>
      <c r="J90" s="515">
        <f t="shared" si="10"/>
        <v>3.776696045537859E-5</v>
      </c>
    </row>
    <row r="91" spans="1:10" x14ac:dyDescent="0.2">
      <c r="A91" s="491" t="s">
        <v>607</v>
      </c>
      <c r="B91" s="489" t="s">
        <v>84</v>
      </c>
      <c r="C91" s="489" t="s">
        <v>84</v>
      </c>
      <c r="D91" s="489" t="s">
        <v>84</v>
      </c>
      <c r="E91" s="516">
        <f t="shared" ref="E91:J91" si="11">E17/E$69</f>
        <v>0</v>
      </c>
      <c r="F91" s="516">
        <f t="shared" si="11"/>
        <v>2.7667430723819671E-3</v>
      </c>
      <c r="G91" s="516">
        <f t="shared" si="11"/>
        <v>4.1361249469561105E-3</v>
      </c>
      <c r="H91" s="517">
        <f t="shared" si="11"/>
        <v>0</v>
      </c>
      <c r="I91" s="517">
        <f t="shared" si="11"/>
        <v>3.9083407203050809E-3</v>
      </c>
      <c r="J91" s="517">
        <f t="shared" si="11"/>
        <v>3.8904492058638562E-3</v>
      </c>
    </row>
    <row r="92" spans="1:10" x14ac:dyDescent="0.2">
      <c r="A92" s="476" t="s">
        <v>326</v>
      </c>
      <c r="B92" s="488" t="s">
        <v>84</v>
      </c>
      <c r="C92" s="488" t="s">
        <v>84</v>
      </c>
      <c r="D92" s="488" t="s">
        <v>84</v>
      </c>
      <c r="E92" s="514">
        <f t="shared" ref="E92:J92" si="12">E18/E$69</f>
        <v>0</v>
      </c>
      <c r="F92" s="514">
        <f t="shared" si="12"/>
        <v>3.2738159462890294E-4</v>
      </c>
      <c r="G92" s="514">
        <f t="shared" si="12"/>
        <v>4.4933542982692615E-4</v>
      </c>
      <c r="H92" s="515">
        <f t="shared" si="12"/>
        <v>0</v>
      </c>
      <c r="I92" s="515">
        <f t="shared" si="12"/>
        <v>4.2904951794690534E-4</v>
      </c>
      <c r="J92" s="515">
        <f t="shared" si="12"/>
        <v>4.2708542469207042E-4</v>
      </c>
    </row>
    <row r="93" spans="1:10" x14ac:dyDescent="0.2">
      <c r="A93" s="477" t="s">
        <v>608</v>
      </c>
      <c r="B93" s="489" t="s">
        <v>84</v>
      </c>
      <c r="C93" s="489" t="s">
        <v>84</v>
      </c>
      <c r="D93" s="489" t="s">
        <v>84</v>
      </c>
      <c r="E93" s="516">
        <f t="shared" ref="E93:J93" si="13">E19/E$69</f>
        <v>0</v>
      </c>
      <c r="F93" s="516">
        <f t="shared" si="13"/>
        <v>6.3874097830994678E-4</v>
      </c>
      <c r="G93" s="516">
        <f t="shared" si="13"/>
        <v>1.9538174060094538E-4</v>
      </c>
      <c r="H93" s="517">
        <f t="shared" si="13"/>
        <v>0</v>
      </c>
      <c r="I93" s="517">
        <f t="shared" si="13"/>
        <v>2.6913051949546755E-4</v>
      </c>
      <c r="J93" s="517">
        <f t="shared" si="13"/>
        <v>2.6789849984295585E-4</v>
      </c>
    </row>
    <row r="94" spans="1:10" x14ac:dyDescent="0.2">
      <c r="A94" s="501" t="s">
        <v>327</v>
      </c>
      <c r="B94" s="502" t="s">
        <v>84</v>
      </c>
      <c r="C94" s="502" t="s">
        <v>84</v>
      </c>
      <c r="D94" s="502" t="s">
        <v>84</v>
      </c>
      <c r="E94" s="520">
        <f t="shared" ref="E94:J94" si="14">E20/E$69</f>
        <v>3.3339095638586683E-2</v>
      </c>
      <c r="F94" s="520">
        <f t="shared" si="14"/>
        <v>5.5801029773869186E-2</v>
      </c>
      <c r="G94" s="520">
        <f t="shared" si="14"/>
        <v>3.2976968100410807E-2</v>
      </c>
      <c r="H94" s="521">
        <f t="shared" si="14"/>
        <v>3.3339095638586683E-2</v>
      </c>
      <c r="I94" s="521">
        <f t="shared" si="14"/>
        <v>3.6773543280683968E-2</v>
      </c>
      <c r="J94" s="521">
        <f t="shared" si="14"/>
        <v>3.675782114334139E-2</v>
      </c>
    </row>
    <row r="95" spans="1:10" x14ac:dyDescent="0.2">
      <c r="A95" s="491" t="s">
        <v>609</v>
      </c>
      <c r="B95" s="489" t="s">
        <v>84</v>
      </c>
      <c r="C95" s="489" t="s">
        <v>84</v>
      </c>
      <c r="D95" s="489" t="s">
        <v>84</v>
      </c>
      <c r="E95" s="516">
        <f t="shared" ref="E95:J95" si="15">E21/E$69</f>
        <v>0</v>
      </c>
      <c r="F95" s="516">
        <f t="shared" si="15"/>
        <v>0</v>
      </c>
      <c r="G95" s="516">
        <f t="shared" si="15"/>
        <v>1.3258500638406429E-5</v>
      </c>
      <c r="H95" s="517">
        <f t="shared" si="15"/>
        <v>0</v>
      </c>
      <c r="I95" s="517">
        <f t="shared" si="15"/>
        <v>1.1053069581849774E-5</v>
      </c>
      <c r="J95" s="517">
        <f t="shared" si="15"/>
        <v>1.1002471087963065E-5</v>
      </c>
    </row>
    <row r="96" spans="1:10" x14ac:dyDescent="0.2">
      <c r="A96" s="476" t="s">
        <v>328</v>
      </c>
      <c r="B96" s="488" t="s">
        <v>84</v>
      </c>
      <c r="C96" s="488" t="s">
        <v>84</v>
      </c>
      <c r="D96" s="488" t="s">
        <v>84</v>
      </c>
      <c r="E96" s="514">
        <f t="shared" ref="E96:J96" si="16">E22/E$69</f>
        <v>0</v>
      </c>
      <c r="F96" s="514">
        <f t="shared" si="16"/>
        <v>2.8084955804163095E-3</v>
      </c>
      <c r="G96" s="514">
        <f t="shared" si="16"/>
        <v>1.042921993044058E-2</v>
      </c>
      <c r="H96" s="515">
        <f t="shared" si="16"/>
        <v>0</v>
      </c>
      <c r="I96" s="515">
        <f t="shared" si="16"/>
        <v>9.1615817099983989E-3</v>
      </c>
      <c r="J96" s="515">
        <f t="shared" si="16"/>
        <v>9.1196420268440329E-3</v>
      </c>
    </row>
    <row r="97" spans="1:10" x14ac:dyDescent="0.2">
      <c r="A97" s="477" t="s">
        <v>329</v>
      </c>
      <c r="B97" s="489" t="s">
        <v>84</v>
      </c>
      <c r="C97" s="489" t="s">
        <v>84</v>
      </c>
      <c r="D97" s="489" t="s">
        <v>84</v>
      </c>
      <c r="E97" s="516">
        <f t="shared" ref="E97:J97" si="17">E23/E$69</f>
        <v>0</v>
      </c>
      <c r="F97" s="516">
        <f t="shared" si="17"/>
        <v>0</v>
      </c>
      <c r="G97" s="516">
        <f t="shared" si="17"/>
        <v>9.5787872564560578E-3</v>
      </c>
      <c r="H97" s="517">
        <f t="shared" si="17"/>
        <v>0</v>
      </c>
      <c r="I97" s="517">
        <f t="shared" si="17"/>
        <v>7.9854430710402016E-3</v>
      </c>
      <c r="J97" s="517">
        <f t="shared" si="17"/>
        <v>7.9488874889531956E-3</v>
      </c>
    </row>
    <row r="98" spans="1:10" x14ac:dyDescent="0.2">
      <c r="A98" s="476" t="s">
        <v>610</v>
      </c>
      <c r="B98" s="488" t="s">
        <v>84</v>
      </c>
      <c r="C98" s="488" t="s">
        <v>84</v>
      </c>
      <c r="D98" s="488" t="s">
        <v>84</v>
      </c>
      <c r="E98" s="514">
        <f t="shared" ref="E98:J98" si="18">E24/E$69</f>
        <v>2.5253772421760416E-2</v>
      </c>
      <c r="F98" s="514">
        <f t="shared" si="18"/>
        <v>5.2263173811677978E-2</v>
      </c>
      <c r="G98" s="514">
        <f t="shared" si="18"/>
        <v>1.2726762855162096E-2</v>
      </c>
      <c r="H98" s="515">
        <f t="shared" si="18"/>
        <v>2.5253772421760416E-2</v>
      </c>
      <c r="I98" s="515">
        <f t="shared" si="18"/>
        <v>1.9303285417276415E-2</v>
      </c>
      <c r="J98" s="515">
        <f t="shared" si="18"/>
        <v>1.9330525423148968E-2</v>
      </c>
    </row>
    <row r="99" spans="1:10" x14ac:dyDescent="0.2">
      <c r="A99" s="477" t="s">
        <v>611</v>
      </c>
      <c r="B99" s="489" t="s">
        <v>84</v>
      </c>
      <c r="C99" s="489" t="s">
        <v>84</v>
      </c>
      <c r="D99" s="489" t="s">
        <v>84</v>
      </c>
      <c r="E99" s="516">
        <f t="shared" ref="E99:J99" si="19">E25/E$69</f>
        <v>8.0853232168262689E-3</v>
      </c>
      <c r="F99" s="516">
        <f t="shared" si="19"/>
        <v>1.4002051392055656E-4</v>
      </c>
      <c r="G99" s="516">
        <f t="shared" si="19"/>
        <v>2.268436613773049E-4</v>
      </c>
      <c r="H99" s="517">
        <f t="shared" si="19"/>
        <v>8.0853232168262689E-3</v>
      </c>
      <c r="I99" s="517">
        <f t="shared" si="19"/>
        <v>2.1240142005218585E-4</v>
      </c>
      <c r="J99" s="517">
        <f t="shared" si="19"/>
        <v>2.4844190477497712E-4</v>
      </c>
    </row>
    <row r="100" spans="1:10" x14ac:dyDescent="0.2">
      <c r="A100" s="479" t="s">
        <v>330</v>
      </c>
      <c r="B100" s="492" t="s">
        <v>84</v>
      </c>
      <c r="C100" s="492" t="s">
        <v>84</v>
      </c>
      <c r="D100" s="492" t="s">
        <v>84</v>
      </c>
      <c r="E100" s="522">
        <f t="shared" ref="E100:J100" si="20">E26/E$69</f>
        <v>0</v>
      </c>
      <c r="F100" s="522">
        <f t="shared" si="20"/>
        <v>5.8933880790389907E-4</v>
      </c>
      <c r="G100" s="522">
        <f t="shared" si="20"/>
        <v>2.0954733502206239E-6</v>
      </c>
      <c r="H100" s="523">
        <f t="shared" si="20"/>
        <v>0</v>
      </c>
      <c r="I100" s="523">
        <f t="shared" si="20"/>
        <v>9.9778063795548467E-5</v>
      </c>
      <c r="J100" s="523">
        <f t="shared" si="20"/>
        <v>9.9321302014253158E-5</v>
      </c>
    </row>
    <row r="101" spans="1:10" x14ac:dyDescent="0.2">
      <c r="A101" s="475" t="s">
        <v>612</v>
      </c>
      <c r="B101" s="499" t="s">
        <v>84</v>
      </c>
      <c r="C101" s="499" t="s">
        <v>84</v>
      </c>
      <c r="D101" s="499" t="s">
        <v>84</v>
      </c>
      <c r="E101" s="518">
        <f t="shared" ref="E101:J101" si="21">E27/E$69</f>
        <v>3.8987496641051438E-2</v>
      </c>
      <c r="F101" s="518">
        <f t="shared" si="21"/>
        <v>9.4770377163365088E-2</v>
      </c>
      <c r="G101" s="518">
        <f t="shared" si="21"/>
        <v>7.0981785306012388E-2</v>
      </c>
      <c r="H101" s="519">
        <f t="shared" si="21"/>
        <v>3.8987496641051438E-2</v>
      </c>
      <c r="I101" s="519">
        <f t="shared" si="21"/>
        <v>7.493880131444261E-2</v>
      </c>
      <c r="J101" s="519">
        <f t="shared" si="21"/>
        <v>7.4774224238702225E-2</v>
      </c>
    </row>
    <row r="102" spans="1:10" x14ac:dyDescent="0.2">
      <c r="A102" s="479" t="s">
        <v>613</v>
      </c>
      <c r="B102" s="492" t="s">
        <v>84</v>
      </c>
      <c r="C102" s="492" t="s">
        <v>84</v>
      </c>
      <c r="D102" s="492" t="s">
        <v>84</v>
      </c>
      <c r="E102" s="522">
        <f t="shared" ref="E102:J102" si="22">E28/E$69</f>
        <v>0</v>
      </c>
      <c r="F102" s="522">
        <f t="shared" si="22"/>
        <v>1.4166714693904685E-3</v>
      </c>
      <c r="G102" s="522">
        <f t="shared" si="22"/>
        <v>6.8379770611087191E-4</v>
      </c>
      <c r="H102" s="523">
        <f t="shared" si="22"/>
        <v>0</v>
      </c>
      <c r="I102" s="523">
        <f t="shared" si="22"/>
        <v>8.0570459454065149E-4</v>
      </c>
      <c r="J102" s="523">
        <f t="shared" si="22"/>
        <v>8.0201625812880957E-4</v>
      </c>
    </row>
    <row r="103" spans="1:10" x14ac:dyDescent="0.2">
      <c r="A103" s="477" t="s">
        <v>331</v>
      </c>
      <c r="B103" s="489" t="s">
        <v>84</v>
      </c>
      <c r="C103" s="489" t="s">
        <v>84</v>
      </c>
      <c r="D103" s="489" t="s">
        <v>84</v>
      </c>
      <c r="E103" s="516">
        <f t="shared" ref="E103:J103" si="23">E29/E$69</f>
        <v>3.4364272235223516E-2</v>
      </c>
      <c r="F103" s="516">
        <f t="shared" si="23"/>
        <v>1.7884786610845024E-2</v>
      </c>
      <c r="G103" s="516">
        <f t="shared" si="23"/>
        <v>2.0702705457394242E-2</v>
      </c>
      <c r="H103" s="517">
        <f t="shared" si="23"/>
        <v>3.4364272235223516E-2</v>
      </c>
      <c r="I103" s="517">
        <f t="shared" si="23"/>
        <v>2.0233970273188458E-2</v>
      </c>
      <c r="J103" s="517">
        <f t="shared" si="23"/>
        <v>2.0298655652408126E-2</v>
      </c>
    </row>
    <row r="104" spans="1:10" x14ac:dyDescent="0.2">
      <c r="A104" s="476" t="s">
        <v>614</v>
      </c>
      <c r="B104" s="488" t="s">
        <v>84</v>
      </c>
      <c r="C104" s="488" t="s">
        <v>84</v>
      </c>
      <c r="D104" s="488" t="s">
        <v>84</v>
      </c>
      <c r="E104" s="514">
        <f t="shared" ref="E104:J104" si="24">E30/E$69</f>
        <v>2.7728074859821286E-3</v>
      </c>
      <c r="F104" s="514">
        <f t="shared" si="24"/>
        <v>1.3265554363925109E-2</v>
      </c>
      <c r="G104" s="514">
        <f t="shared" si="24"/>
        <v>1.1254904531196458E-2</v>
      </c>
      <c r="H104" s="515">
        <f t="shared" si="24"/>
        <v>2.7728074859821286E-3</v>
      </c>
      <c r="I104" s="515">
        <f t="shared" si="24"/>
        <v>1.1589357853325136E-2</v>
      </c>
      <c r="J104" s="515">
        <f t="shared" si="24"/>
        <v>1.1548997646908232E-2</v>
      </c>
    </row>
    <row r="105" spans="1:10" x14ac:dyDescent="0.2">
      <c r="A105" s="477" t="s">
        <v>641</v>
      </c>
      <c r="B105" s="489" t="s">
        <v>84</v>
      </c>
      <c r="C105" s="489" t="s">
        <v>84</v>
      </c>
      <c r="D105" s="489" t="s">
        <v>84</v>
      </c>
      <c r="E105" s="516">
        <f t="shared" ref="E105:J105" si="25">E31/E$69</f>
        <v>3.1591426410550412E-2</v>
      </c>
      <c r="F105" s="516">
        <f t="shared" si="25"/>
        <v>4.61923118696947E-3</v>
      </c>
      <c r="G105" s="516">
        <f t="shared" si="25"/>
        <v>9.4478009261977827E-3</v>
      </c>
      <c r="H105" s="517">
        <f t="shared" si="25"/>
        <v>3.1591426410550412E-2</v>
      </c>
      <c r="I105" s="517">
        <f t="shared" si="25"/>
        <v>8.6446122435502003E-3</v>
      </c>
      <c r="J105" s="517">
        <f t="shared" si="25"/>
        <v>8.7496576544878989E-3</v>
      </c>
    </row>
    <row r="106" spans="1:10" x14ac:dyDescent="0.2">
      <c r="A106" s="476" t="s">
        <v>332</v>
      </c>
      <c r="B106" s="488" t="s">
        <v>84</v>
      </c>
      <c r="C106" s="488" t="s">
        <v>84</v>
      </c>
      <c r="D106" s="488" t="s">
        <v>84</v>
      </c>
      <c r="E106" s="514">
        <f t="shared" ref="E106:J106" si="26">E32/E$69</f>
        <v>2.2396313106108345E-3</v>
      </c>
      <c r="F106" s="514">
        <f t="shared" si="26"/>
        <v>7.543523915769508E-2</v>
      </c>
      <c r="G106" s="514">
        <f t="shared" si="26"/>
        <v>4.9188533591992066E-2</v>
      </c>
      <c r="H106" s="515">
        <f t="shared" si="26"/>
        <v>2.2396313106108345E-3</v>
      </c>
      <c r="I106" s="515">
        <f t="shared" si="26"/>
        <v>5.3554434470649587E-2</v>
      </c>
      <c r="J106" s="515">
        <f t="shared" si="26"/>
        <v>5.3319526716313681E-2</v>
      </c>
    </row>
    <row r="107" spans="1:10" x14ac:dyDescent="0.2">
      <c r="A107" s="477" t="s">
        <v>333</v>
      </c>
      <c r="B107" s="489" t="s">
        <v>84</v>
      </c>
      <c r="C107" s="489" t="s">
        <v>84</v>
      </c>
      <c r="D107" s="489" t="s">
        <v>84</v>
      </c>
      <c r="E107" s="516">
        <f t="shared" ref="E107:J107" si="27">E33/E$69</f>
        <v>2.3835547565261173E-3</v>
      </c>
      <c r="F107" s="516">
        <f t="shared" si="27"/>
        <v>3.367780553362839E-5</v>
      </c>
      <c r="G107" s="516">
        <f t="shared" si="27"/>
        <v>4.0674833902213953E-4</v>
      </c>
      <c r="H107" s="517">
        <f t="shared" si="27"/>
        <v>2.3835547565261173E-3</v>
      </c>
      <c r="I107" s="517">
        <f t="shared" si="27"/>
        <v>3.4469144712454908E-4</v>
      </c>
      <c r="J107" s="517">
        <f t="shared" si="27"/>
        <v>3.5402490982761514E-4</v>
      </c>
    </row>
    <row r="108" spans="1:10" x14ac:dyDescent="0.2">
      <c r="A108" s="501" t="s">
        <v>615</v>
      </c>
      <c r="B108" s="502" t="s">
        <v>84</v>
      </c>
      <c r="C108" s="502" t="s">
        <v>84</v>
      </c>
      <c r="D108" s="502" t="s">
        <v>84</v>
      </c>
      <c r="E108" s="520">
        <f t="shared" ref="E108:J108" si="28">E34/E$69</f>
        <v>6.5671647284349752E-2</v>
      </c>
      <c r="F108" s="520">
        <f t="shared" si="28"/>
        <v>8.7050147530739804E-3</v>
      </c>
      <c r="G108" s="520">
        <f t="shared" si="28"/>
        <v>4.8659073800618475E-3</v>
      </c>
      <c r="H108" s="521">
        <f t="shared" si="28"/>
        <v>6.5671647284349752E-2</v>
      </c>
      <c r="I108" s="521">
        <f t="shared" si="28"/>
        <v>5.5045079926658268E-3</v>
      </c>
      <c r="J108" s="521">
        <f t="shared" si="28"/>
        <v>5.7799397726873815E-3</v>
      </c>
    </row>
    <row r="109" spans="1:10" x14ac:dyDescent="0.2">
      <c r="A109" s="477" t="s">
        <v>616</v>
      </c>
      <c r="B109" s="489" t="s">
        <v>84</v>
      </c>
      <c r="C109" s="489" t="s">
        <v>84</v>
      </c>
      <c r="D109" s="489" t="s">
        <v>84</v>
      </c>
      <c r="E109" s="516">
        <f t="shared" ref="E109:J109" si="29">E35/E$69</f>
        <v>0</v>
      </c>
      <c r="F109" s="516">
        <f t="shared" si="29"/>
        <v>4.7660671822604114E-5</v>
      </c>
      <c r="G109" s="516">
        <f t="shared" si="29"/>
        <v>4.8200751395713736E-5</v>
      </c>
      <c r="H109" s="517">
        <f t="shared" si="29"/>
        <v>0</v>
      </c>
      <c r="I109" s="517">
        <f t="shared" si="29"/>
        <v>4.8110914068248709E-5</v>
      </c>
      <c r="J109" s="517">
        <f t="shared" si="29"/>
        <v>4.7890673005497804E-5</v>
      </c>
    </row>
    <row r="110" spans="1:10" x14ac:dyDescent="0.2">
      <c r="A110" s="479" t="s">
        <v>334</v>
      </c>
      <c r="B110" s="492" t="s">
        <v>84</v>
      </c>
      <c r="C110" s="492" t="s">
        <v>84</v>
      </c>
      <c r="D110" s="492" t="s">
        <v>84</v>
      </c>
      <c r="E110" s="522">
        <f t="shared" ref="E110:J110" si="30">E36/E$69</f>
        <v>6.3738802178910495E-2</v>
      </c>
      <c r="F110" s="522">
        <f t="shared" si="30"/>
        <v>3.6572519603256179E-3</v>
      </c>
      <c r="G110" s="522">
        <f t="shared" si="30"/>
        <v>5.9109458265687968E-4</v>
      </c>
      <c r="H110" s="523">
        <f t="shared" si="30"/>
        <v>6.3738802178910495E-2</v>
      </c>
      <c r="I110" s="523">
        <f t="shared" si="30"/>
        <v>1.1011219899349411E-3</v>
      </c>
      <c r="J110" s="523">
        <f t="shared" si="30"/>
        <v>1.387863356634006E-3</v>
      </c>
    </row>
    <row r="111" spans="1:10" x14ac:dyDescent="0.2">
      <c r="A111" s="478" t="s">
        <v>617</v>
      </c>
      <c r="B111" s="489" t="s">
        <v>84</v>
      </c>
      <c r="C111" s="489" t="s">
        <v>84</v>
      </c>
      <c r="D111" s="489" t="s">
        <v>84</v>
      </c>
      <c r="E111" s="516">
        <f t="shared" ref="E111:J111" si="31">E37/E$69</f>
        <v>1.9328451054392598E-3</v>
      </c>
      <c r="F111" s="516">
        <f t="shared" si="31"/>
        <v>5.0001010609753123E-3</v>
      </c>
      <c r="G111" s="516">
        <f t="shared" si="31"/>
        <v>4.2266118345161826E-3</v>
      </c>
      <c r="H111" s="517">
        <f t="shared" si="31"/>
        <v>1.9328451054392598E-3</v>
      </c>
      <c r="I111" s="517">
        <f t="shared" si="31"/>
        <v>4.3552747360363943E-3</v>
      </c>
      <c r="J111" s="517">
        <f t="shared" si="31"/>
        <v>4.3441853920358799E-3</v>
      </c>
    </row>
    <row r="112" spans="1:10" x14ac:dyDescent="0.2">
      <c r="A112" s="479" t="s">
        <v>618</v>
      </c>
      <c r="B112" s="488" t="s">
        <v>84</v>
      </c>
      <c r="C112" s="488" t="s">
        <v>84</v>
      </c>
      <c r="D112" s="488" t="s">
        <v>84</v>
      </c>
      <c r="E112" s="514">
        <f t="shared" ref="E112:J112" si="32">E38/E$69</f>
        <v>0</v>
      </c>
      <c r="F112" s="514">
        <f t="shared" si="32"/>
        <v>2.3668746465747605E-3</v>
      </c>
      <c r="G112" s="514">
        <f t="shared" si="32"/>
        <v>1.042176522266418E-4</v>
      </c>
      <c r="H112" s="515">
        <f t="shared" si="32"/>
        <v>0</v>
      </c>
      <c r="I112" s="515">
        <f t="shared" si="32"/>
        <v>4.8059007485302518E-4</v>
      </c>
      <c r="J112" s="515">
        <f t="shared" si="32"/>
        <v>4.7839004039342177E-4</v>
      </c>
    </row>
    <row r="113" spans="1:12" x14ac:dyDescent="0.2">
      <c r="A113" s="478" t="s">
        <v>643</v>
      </c>
      <c r="B113" s="494" t="s">
        <v>84</v>
      </c>
      <c r="C113" s="494" t="s">
        <v>84</v>
      </c>
      <c r="D113" s="494" t="s">
        <v>84</v>
      </c>
      <c r="E113" s="526">
        <f t="shared" ref="E113:J113" si="33">E39/E$69</f>
        <v>1.9328451054392598E-3</v>
      </c>
      <c r="F113" s="526">
        <f t="shared" si="33"/>
        <v>4.6303511271027063E-4</v>
      </c>
      <c r="G113" s="526">
        <f t="shared" si="33"/>
        <v>5.5015142749513556E-4</v>
      </c>
      <c r="H113" s="527">
        <f t="shared" si="33"/>
        <v>1.9328451054392598E-3</v>
      </c>
      <c r="I113" s="527">
        <f t="shared" si="33"/>
        <v>5.3566042044998308E-4</v>
      </c>
      <c r="J113" s="527">
        <f t="shared" si="33"/>
        <v>5.4205642114630735E-4</v>
      </c>
    </row>
    <row r="114" spans="1:12" x14ac:dyDescent="0.2">
      <c r="A114" s="479" t="s">
        <v>642</v>
      </c>
      <c r="B114" s="492" t="s">
        <v>84</v>
      </c>
      <c r="C114" s="492" t="s">
        <v>84</v>
      </c>
      <c r="D114" s="492" t="s">
        <v>84</v>
      </c>
      <c r="E114" s="522">
        <f t="shared" ref="E114:J114" si="34">E40/E$69</f>
        <v>0</v>
      </c>
      <c r="F114" s="522">
        <f t="shared" si="34"/>
        <v>0</v>
      </c>
      <c r="G114" s="522">
        <f t="shared" si="34"/>
        <v>2.2746206711772126E-4</v>
      </c>
      <c r="H114" s="523">
        <f t="shared" si="34"/>
        <v>0</v>
      </c>
      <c r="I114" s="523">
        <f t="shared" si="34"/>
        <v>1.8962581996645277E-4</v>
      </c>
      <c r="J114" s="523">
        <f t="shared" si="34"/>
        <v>1.8875775514325737E-4</v>
      </c>
    </row>
    <row r="115" spans="1:12" x14ac:dyDescent="0.2">
      <c r="A115" s="478" t="s">
        <v>644</v>
      </c>
      <c r="B115" s="494" t="s">
        <v>84</v>
      </c>
      <c r="C115" s="494" t="s">
        <v>84</v>
      </c>
      <c r="D115" s="494" t="s">
        <v>84</v>
      </c>
      <c r="E115" s="526">
        <f t="shared" ref="E115:J115" si="35">E41/E$69</f>
        <v>0</v>
      </c>
      <c r="F115" s="526">
        <f t="shared" si="35"/>
        <v>3.360466895282644E-5</v>
      </c>
      <c r="G115" s="526">
        <f t="shared" si="35"/>
        <v>7.249356463912629E-4</v>
      </c>
      <c r="H115" s="527">
        <f t="shared" si="35"/>
        <v>0</v>
      </c>
      <c r="I115" s="527">
        <f t="shared" si="35"/>
        <v>6.0993902274697335E-4</v>
      </c>
      <c r="J115" s="527">
        <f t="shared" si="35"/>
        <v>6.0714685757645769E-4</v>
      </c>
    </row>
    <row r="116" spans="1:12" x14ac:dyDescent="0.2">
      <c r="A116" s="479" t="s">
        <v>645</v>
      </c>
      <c r="B116" s="492" t="s">
        <v>84</v>
      </c>
      <c r="C116" s="492" t="s">
        <v>84</v>
      </c>
      <c r="D116" s="492" t="s">
        <v>84</v>
      </c>
      <c r="E116" s="522">
        <f t="shared" ref="E116:J116" si="36">E42/E$69</f>
        <v>0</v>
      </c>
      <c r="F116" s="522">
        <f t="shared" si="36"/>
        <v>2.1365866327374551E-3</v>
      </c>
      <c r="G116" s="522">
        <f t="shared" si="36"/>
        <v>2.6198446182992782E-3</v>
      </c>
      <c r="H116" s="523">
        <f t="shared" si="36"/>
        <v>0</v>
      </c>
      <c r="I116" s="523">
        <f t="shared" si="36"/>
        <v>2.539459045393717E-3</v>
      </c>
      <c r="J116" s="523">
        <f t="shared" si="36"/>
        <v>2.5278339667644373E-3</v>
      </c>
    </row>
    <row r="117" spans="1:12" x14ac:dyDescent="0.2">
      <c r="A117" s="504" t="s">
        <v>619</v>
      </c>
      <c r="B117" s="505" t="s">
        <v>84</v>
      </c>
      <c r="C117" s="505" t="s">
        <v>84</v>
      </c>
      <c r="D117" s="505" t="s">
        <v>84</v>
      </c>
      <c r="E117" s="528">
        <f t="shared" ref="E117:J117" si="37">E43/E$69</f>
        <v>5.045049687135196E-2</v>
      </c>
      <c r="F117" s="528">
        <f t="shared" si="37"/>
        <v>0.18135586255745939</v>
      </c>
      <c r="G117" s="528">
        <f t="shared" si="37"/>
        <v>0.2536686604368058</v>
      </c>
      <c r="H117" s="529">
        <f t="shared" si="37"/>
        <v>5.045049687135196E-2</v>
      </c>
      <c r="I117" s="529">
        <f t="shared" si="37"/>
        <v>0.24164008385947847</v>
      </c>
      <c r="J117" s="529">
        <f t="shared" si="37"/>
        <v>0.24076486045870421</v>
      </c>
    </row>
    <row r="118" spans="1:12" s="7" customFormat="1" x14ac:dyDescent="0.2">
      <c r="A118" s="479" t="s">
        <v>620</v>
      </c>
      <c r="B118" s="492" t="s">
        <v>84</v>
      </c>
      <c r="C118" s="492" t="s">
        <v>84</v>
      </c>
      <c r="D118" s="492" t="s">
        <v>84</v>
      </c>
      <c r="E118" s="522">
        <f t="shared" ref="E118:J118" si="38">E44/E$69</f>
        <v>0</v>
      </c>
      <c r="F118" s="522">
        <f t="shared" si="38"/>
        <v>1.3546939408932264E-2</v>
      </c>
      <c r="G118" s="522">
        <f t="shared" si="38"/>
        <v>4.7845614345354733E-3</v>
      </c>
      <c r="H118" s="523">
        <f t="shared" si="38"/>
        <v>0</v>
      </c>
      <c r="I118" s="523">
        <f t="shared" si="38"/>
        <v>6.2421033573411113E-3</v>
      </c>
      <c r="J118" s="523">
        <f t="shared" si="38"/>
        <v>6.213528396672695E-3</v>
      </c>
    </row>
    <row r="119" spans="1:12" x14ac:dyDescent="0.2">
      <c r="A119" s="478" t="s">
        <v>621</v>
      </c>
      <c r="B119" s="494" t="s">
        <v>84</v>
      </c>
      <c r="C119" s="494" t="s">
        <v>84</v>
      </c>
      <c r="D119" s="494" t="s">
        <v>84</v>
      </c>
      <c r="E119" s="526">
        <f t="shared" ref="E119:J119" si="39">E45/E$69</f>
        <v>9.9545260952491818E-3</v>
      </c>
      <c r="F119" s="526">
        <f t="shared" si="39"/>
        <v>0.12527466032189374</v>
      </c>
      <c r="G119" s="526">
        <f t="shared" si="39"/>
        <v>0.1514288711094193</v>
      </c>
      <c r="H119" s="527">
        <f t="shared" si="39"/>
        <v>9.9545260952491818E-3</v>
      </c>
      <c r="I119" s="527">
        <f t="shared" si="39"/>
        <v>0.14707835589630008</v>
      </c>
      <c r="J119" s="527">
        <f t="shared" si="39"/>
        <v>0.14645063350547177</v>
      </c>
    </row>
    <row r="120" spans="1:12" x14ac:dyDescent="0.2">
      <c r="A120" s="479" t="s">
        <v>622</v>
      </c>
      <c r="B120" s="492" t="s">
        <v>84</v>
      </c>
      <c r="C120" s="492" t="s">
        <v>84</v>
      </c>
      <c r="D120" s="492" t="s">
        <v>84</v>
      </c>
      <c r="E120" s="522">
        <f t="shared" ref="E120:J120" si="40">E46/E$69</f>
        <v>4.1210258927633847E-4</v>
      </c>
      <c r="F120" s="522">
        <f t="shared" si="40"/>
        <v>8.4311087184166609E-3</v>
      </c>
      <c r="G120" s="522">
        <f t="shared" si="40"/>
        <v>7.9561938022223635E-3</v>
      </c>
      <c r="H120" s="523">
        <f t="shared" si="40"/>
        <v>4.1210258927633847E-4</v>
      </c>
      <c r="I120" s="523">
        <f t="shared" si="40"/>
        <v>8.0351915813802032E-3</v>
      </c>
      <c r="J120" s="523">
        <f t="shared" si="40"/>
        <v>8.0002947756640606E-3</v>
      </c>
    </row>
    <row r="121" spans="1:12" s="7" customFormat="1" x14ac:dyDescent="0.2">
      <c r="A121" s="478" t="s">
        <v>651</v>
      </c>
      <c r="B121" s="494" t="s">
        <v>84</v>
      </c>
      <c r="C121" s="494" t="s">
        <v>84</v>
      </c>
      <c r="D121" s="494" t="s">
        <v>84</v>
      </c>
      <c r="E121" s="526">
        <f t="shared" ref="E121:J121" si="41">E47/E$69</f>
        <v>9.5423851672818694E-3</v>
      </c>
      <c r="F121" s="526">
        <f t="shared" si="41"/>
        <v>2.7248437612107976E-2</v>
      </c>
      <c r="G121" s="526">
        <f t="shared" si="41"/>
        <v>1.6643627647797712E-2</v>
      </c>
      <c r="H121" s="527">
        <f t="shared" si="41"/>
        <v>9.5423851672818694E-3</v>
      </c>
      <c r="I121" s="527">
        <f t="shared" si="41"/>
        <v>1.8407641383741718E-2</v>
      </c>
      <c r="J121" s="527">
        <f t="shared" si="41"/>
        <v>1.8367058212781749E-2</v>
      </c>
    </row>
    <row r="122" spans="1:12" x14ac:dyDescent="0.2">
      <c r="A122" s="476" t="s">
        <v>652</v>
      </c>
      <c r="B122" s="488" t="s">
        <v>84</v>
      </c>
      <c r="C122" s="488" t="s">
        <v>84</v>
      </c>
      <c r="D122" s="488" t="s">
        <v>84</v>
      </c>
      <c r="E122" s="514">
        <f t="shared" ref="E122:J122" si="42">E48/E$69</f>
        <v>0</v>
      </c>
      <c r="F122" s="514">
        <f t="shared" si="42"/>
        <v>8.9595112931418655E-2</v>
      </c>
      <c r="G122" s="514">
        <f t="shared" si="42"/>
        <v>0.12682904944790616</v>
      </c>
      <c r="H122" s="515">
        <f t="shared" si="42"/>
        <v>0</v>
      </c>
      <c r="I122" s="515">
        <f t="shared" si="42"/>
        <v>0.12063552257855192</v>
      </c>
      <c r="J122" s="515">
        <f t="shared" si="42"/>
        <v>0.12008327999050795</v>
      </c>
      <c r="L122" s="267"/>
    </row>
    <row r="123" spans="1:12" x14ac:dyDescent="0.2">
      <c r="A123" s="477" t="s">
        <v>623</v>
      </c>
      <c r="B123" s="489" t="s">
        <v>84</v>
      </c>
      <c r="C123" s="489" t="s">
        <v>84</v>
      </c>
      <c r="D123" s="489" t="s">
        <v>84</v>
      </c>
      <c r="E123" s="516">
        <f t="shared" ref="E123:J123" si="43">E49/E$69</f>
        <v>4.0495970776102772E-2</v>
      </c>
      <c r="F123" s="516">
        <f t="shared" si="43"/>
        <v>4.2534261766682943E-2</v>
      </c>
      <c r="G123" s="516">
        <f t="shared" si="43"/>
        <v>9.7455227469864875E-2</v>
      </c>
      <c r="H123" s="517">
        <f t="shared" si="43"/>
        <v>4.0495970776102772E-2</v>
      </c>
      <c r="I123" s="517">
        <f t="shared" si="43"/>
        <v>8.8319624076897918E-2</v>
      </c>
      <c r="J123" s="517">
        <f t="shared" si="43"/>
        <v>8.8100698030041752E-2</v>
      </c>
    </row>
    <row r="124" spans="1:12" x14ac:dyDescent="0.2">
      <c r="A124" s="501" t="s">
        <v>624</v>
      </c>
      <c r="B124" s="502" t="s">
        <v>84</v>
      </c>
      <c r="C124" s="502" t="s">
        <v>84</v>
      </c>
      <c r="D124" s="502" t="s">
        <v>84</v>
      </c>
      <c r="E124" s="520">
        <f t="shared" ref="E124:J124" si="44">E50/E$69</f>
        <v>0.1740690052731419</v>
      </c>
      <c r="F124" s="520">
        <f t="shared" si="44"/>
        <v>7.8456045992377654E-2</v>
      </c>
      <c r="G124" s="520">
        <f t="shared" si="44"/>
        <v>6.4238952421386358E-2</v>
      </c>
      <c r="H124" s="521">
        <f t="shared" si="44"/>
        <v>0.1740690052731419</v>
      </c>
      <c r="I124" s="521">
        <f t="shared" si="44"/>
        <v>6.6603836698316543E-2</v>
      </c>
      <c r="J124" s="521">
        <f t="shared" si="44"/>
        <v>6.7095788335361908E-2</v>
      </c>
    </row>
    <row r="125" spans="1:12" x14ac:dyDescent="0.2">
      <c r="A125" s="477" t="s">
        <v>625</v>
      </c>
      <c r="B125" s="489" t="s">
        <v>84</v>
      </c>
      <c r="C125" s="489" t="s">
        <v>84</v>
      </c>
      <c r="D125" s="489" t="s">
        <v>84</v>
      </c>
      <c r="E125" s="516">
        <f t="shared" ref="E125:J125" si="45">E51/E$69</f>
        <v>3.2618558280426898E-4</v>
      </c>
      <c r="F125" s="516">
        <f t="shared" si="45"/>
        <v>9.0999734884134389E-3</v>
      </c>
      <c r="G125" s="516">
        <f t="shared" si="45"/>
        <v>5.49702808392341E-3</v>
      </c>
      <c r="H125" s="517">
        <f t="shared" si="45"/>
        <v>3.2618558280426898E-4</v>
      </c>
      <c r="I125" s="517">
        <f t="shared" si="45"/>
        <v>6.0963452998628017E-3</v>
      </c>
      <c r="J125" s="517">
        <f t="shared" si="45"/>
        <v>6.0699307921998485E-3</v>
      </c>
    </row>
    <row r="126" spans="1:12" x14ac:dyDescent="0.2">
      <c r="A126" s="476" t="s">
        <v>626</v>
      </c>
      <c r="B126" s="488" t="s">
        <v>84</v>
      </c>
      <c r="C126" s="488" t="s">
        <v>84</v>
      </c>
      <c r="D126" s="488" t="s">
        <v>84</v>
      </c>
      <c r="E126" s="514">
        <f t="shared" ref="E126:J126" si="46">E52/E$69</f>
        <v>8.0616069025899365E-2</v>
      </c>
      <c r="F126" s="514">
        <f t="shared" si="46"/>
        <v>2.5402065411596231E-2</v>
      </c>
      <c r="G126" s="514">
        <f t="shared" si="46"/>
        <v>1.1243002970103369E-2</v>
      </c>
      <c r="H126" s="515">
        <f t="shared" si="46"/>
        <v>8.0616069025899365E-2</v>
      </c>
      <c r="I126" s="515">
        <f t="shared" si="46"/>
        <v>1.359823429616578E-2</v>
      </c>
      <c r="J126" s="515">
        <f t="shared" si="46"/>
        <v>1.390502703602523E-2</v>
      </c>
    </row>
    <row r="127" spans="1:12" x14ac:dyDescent="0.2">
      <c r="A127" s="477" t="s">
        <v>627</v>
      </c>
      <c r="B127" s="489" t="s">
        <v>84</v>
      </c>
      <c r="C127" s="489" t="s">
        <v>84</v>
      </c>
      <c r="D127" s="489" t="s">
        <v>84</v>
      </c>
      <c r="E127" s="516">
        <f t="shared" ref="E127:J127" si="47">E53/E$69</f>
        <v>0</v>
      </c>
      <c r="F127" s="516">
        <f t="shared" si="47"/>
        <v>2.7026839072030301E-3</v>
      </c>
      <c r="G127" s="516">
        <f t="shared" si="47"/>
        <v>3.9137685340721066E-3</v>
      </c>
      <c r="H127" s="517">
        <f t="shared" si="47"/>
        <v>0</v>
      </c>
      <c r="I127" s="517">
        <f t="shared" si="47"/>
        <v>3.7123156155966725E-3</v>
      </c>
      <c r="J127" s="517">
        <f t="shared" si="47"/>
        <v>3.6953214604807261E-3</v>
      </c>
    </row>
    <row r="128" spans="1:12" s="7" customFormat="1" x14ac:dyDescent="0.2">
      <c r="A128" s="476" t="s">
        <v>628</v>
      </c>
      <c r="B128" s="488" t="s">
        <v>84</v>
      </c>
      <c r="C128" s="488" t="s">
        <v>84</v>
      </c>
      <c r="D128" s="488" t="s">
        <v>84</v>
      </c>
      <c r="E128" s="514">
        <f t="shared" ref="E128:J128" si="48">E54/E$69</f>
        <v>6.9787497453831698E-2</v>
      </c>
      <c r="F128" s="514">
        <f t="shared" si="48"/>
        <v>1.8932422552963766E-2</v>
      </c>
      <c r="G128" s="514">
        <f t="shared" si="48"/>
        <v>2.5340367188509284E-2</v>
      </c>
      <c r="H128" s="515">
        <f t="shared" si="48"/>
        <v>6.9787497453831698E-2</v>
      </c>
      <c r="I128" s="515">
        <f t="shared" si="48"/>
        <v>2.4274463848957435E-2</v>
      </c>
      <c r="J128" s="515">
        <f t="shared" si="48"/>
        <v>2.4482812392822875E-2</v>
      </c>
    </row>
    <row r="129" spans="1:10" x14ac:dyDescent="0.2">
      <c r="A129" s="478" t="s">
        <v>629</v>
      </c>
      <c r="B129" s="494" t="s">
        <v>84</v>
      </c>
      <c r="C129" s="494" t="s">
        <v>84</v>
      </c>
      <c r="D129" s="489" t="s">
        <v>84</v>
      </c>
      <c r="E129" s="516">
        <f t="shared" ref="E129:J129" si="49">E55/E$69</f>
        <v>2.333921487191561E-2</v>
      </c>
      <c r="F129" s="516">
        <f t="shared" si="49"/>
        <v>2.2318898512300296E-2</v>
      </c>
      <c r="G129" s="516">
        <f t="shared" si="49"/>
        <v>1.8244785221792043E-2</v>
      </c>
      <c r="H129" s="517">
        <f t="shared" si="49"/>
        <v>2.333921487191561E-2</v>
      </c>
      <c r="I129" s="517">
        <f t="shared" si="49"/>
        <v>1.8922476932481367E-2</v>
      </c>
      <c r="J129" s="517">
        <f t="shared" si="49"/>
        <v>1.8942695776303232E-2</v>
      </c>
    </row>
    <row r="130" spans="1:10" x14ac:dyDescent="0.2">
      <c r="A130" s="507" t="s">
        <v>630</v>
      </c>
      <c r="B130" s="508" t="s">
        <v>84</v>
      </c>
      <c r="C130" s="508" t="s">
        <v>84</v>
      </c>
      <c r="D130" s="502" t="s">
        <v>84</v>
      </c>
      <c r="E130" s="520">
        <f t="shared" ref="E130:J130" si="50">E56/E$69</f>
        <v>0.35416742145964525</v>
      </c>
      <c r="F130" s="520">
        <f t="shared" si="50"/>
        <v>0.31030876503836896</v>
      </c>
      <c r="G130" s="520">
        <f t="shared" si="50"/>
        <v>0.33813071695830121</v>
      </c>
      <c r="H130" s="521">
        <f t="shared" si="50"/>
        <v>0.35416742145964525</v>
      </c>
      <c r="I130" s="521">
        <f t="shared" si="50"/>
        <v>0.33350278816818579</v>
      </c>
      <c r="J130" s="521">
        <f t="shared" si="50"/>
        <v>0.3335973862627265</v>
      </c>
    </row>
    <row r="131" spans="1:10" x14ac:dyDescent="0.2">
      <c r="A131" s="478" t="s">
        <v>631</v>
      </c>
      <c r="B131" s="494" t="s">
        <v>84</v>
      </c>
      <c r="C131" s="494" t="s">
        <v>84</v>
      </c>
      <c r="D131" s="489" t="s">
        <v>84</v>
      </c>
      <c r="E131" s="516">
        <f t="shared" ref="E131:J131" si="51">E57/E$69</f>
        <v>1.0972533356673929E-4</v>
      </c>
      <c r="F131" s="516">
        <f t="shared" si="51"/>
        <v>9.505391814758023E-4</v>
      </c>
      <c r="G131" s="516">
        <f t="shared" si="51"/>
        <v>6.7181353582414288E-3</v>
      </c>
      <c r="H131" s="517">
        <f t="shared" si="51"/>
        <v>1.0972533356673929E-4</v>
      </c>
      <c r="I131" s="517">
        <f t="shared" si="51"/>
        <v>5.7587481638048492E-3</v>
      </c>
      <c r="J131" s="517">
        <f t="shared" si="51"/>
        <v>5.7328881938639156E-3</v>
      </c>
    </row>
    <row r="132" spans="1:10" x14ac:dyDescent="0.2">
      <c r="A132" s="479" t="s">
        <v>335</v>
      </c>
      <c r="B132" s="492" t="s">
        <v>84</v>
      </c>
      <c r="C132" s="492" t="s">
        <v>84</v>
      </c>
      <c r="D132" s="488" t="s">
        <v>84</v>
      </c>
      <c r="E132" s="514">
        <f t="shared" ref="E132:J132" si="52">E58/E$69</f>
        <v>0</v>
      </c>
      <c r="F132" s="514">
        <f t="shared" si="52"/>
        <v>0</v>
      </c>
      <c r="G132" s="514">
        <f t="shared" si="52"/>
        <v>1.0029847412279255E-5</v>
      </c>
      <c r="H132" s="515">
        <f t="shared" si="52"/>
        <v>0</v>
      </c>
      <c r="I132" s="515">
        <f t="shared" si="52"/>
        <v>8.3614734702447544E-6</v>
      </c>
      <c r="J132" s="515">
        <f t="shared" si="52"/>
        <v>8.3231965046348768E-6</v>
      </c>
    </row>
    <row r="133" spans="1:10" x14ac:dyDescent="0.2">
      <c r="A133" s="745" t="s">
        <v>632</v>
      </c>
      <c r="B133" s="489" t="s">
        <v>84</v>
      </c>
      <c r="C133" s="489" t="s">
        <v>84</v>
      </c>
      <c r="D133" s="494" t="s">
        <v>84</v>
      </c>
      <c r="E133" s="526">
        <f t="shared" ref="E133:J133" si="53">E59/E$69</f>
        <v>0</v>
      </c>
      <c r="F133" s="526">
        <f t="shared" si="53"/>
        <v>7.9344519775464209E-3</v>
      </c>
      <c r="G133" s="526">
        <f t="shared" si="53"/>
        <v>2.9893958520353751E-2</v>
      </c>
      <c r="H133" s="527">
        <f t="shared" si="53"/>
        <v>0</v>
      </c>
      <c r="I133" s="527">
        <f t="shared" si="53"/>
        <v>2.6241194226940611E-2</v>
      </c>
      <c r="J133" s="527">
        <f t="shared" si="53"/>
        <v>2.6121067876894635E-2</v>
      </c>
    </row>
    <row r="134" spans="1:10" x14ac:dyDescent="0.2">
      <c r="A134" s="476" t="s">
        <v>633</v>
      </c>
      <c r="B134" s="488" t="s">
        <v>84</v>
      </c>
      <c r="C134" s="488" t="s">
        <v>84</v>
      </c>
      <c r="D134" s="492" t="s">
        <v>84</v>
      </c>
      <c r="E134" s="522">
        <f t="shared" ref="E134:J134" si="54">E60/E$69</f>
        <v>0.155156490677123</v>
      </c>
      <c r="F134" s="522">
        <f t="shared" si="54"/>
        <v>0.24768584755361703</v>
      </c>
      <c r="G134" s="522">
        <f t="shared" si="54"/>
        <v>0.26259331379383538</v>
      </c>
      <c r="H134" s="523">
        <f t="shared" si="54"/>
        <v>0.155156490677123</v>
      </c>
      <c r="I134" s="523">
        <f t="shared" si="54"/>
        <v>0.26011359229912046</v>
      </c>
      <c r="J134" s="523">
        <f t="shared" si="54"/>
        <v>0.25963312203468747</v>
      </c>
    </row>
    <row r="135" spans="1:10" s="7" customFormat="1" x14ac:dyDescent="0.2">
      <c r="A135" s="477" t="s">
        <v>634</v>
      </c>
      <c r="B135" s="494" t="s">
        <v>84</v>
      </c>
      <c r="C135" s="494" t="s">
        <v>84</v>
      </c>
      <c r="D135" s="494" t="s">
        <v>84</v>
      </c>
      <c r="E135" s="526">
        <f t="shared" ref="E135:J135" si="55">E61/E$69</f>
        <v>0.19890116711026451</v>
      </c>
      <c r="F135" s="526">
        <f t="shared" si="55"/>
        <v>5.373792526577921E-2</v>
      </c>
      <c r="G135" s="526">
        <f t="shared" si="55"/>
        <v>3.8915279015472246E-2</v>
      </c>
      <c r="H135" s="527">
        <f t="shared" si="55"/>
        <v>0.19890116711026451</v>
      </c>
      <c r="I135" s="527">
        <f t="shared" si="55"/>
        <v>4.1380891475910245E-2</v>
      </c>
      <c r="J135" s="527">
        <f t="shared" si="55"/>
        <v>4.21019842587518E-2</v>
      </c>
    </row>
    <row r="136" spans="1:10" x14ac:dyDescent="0.2">
      <c r="A136" s="501" t="s">
        <v>635</v>
      </c>
      <c r="B136" s="508" t="s">
        <v>84</v>
      </c>
      <c r="C136" s="508" t="s">
        <v>84</v>
      </c>
      <c r="D136" s="508" t="s">
        <v>84</v>
      </c>
      <c r="E136" s="524">
        <f t="shared" ref="E136:J136" si="56">E62/E$69</f>
        <v>0.21271578596751006</v>
      </c>
      <c r="F136" s="524">
        <f t="shared" si="56"/>
        <v>0.14750709019667721</v>
      </c>
      <c r="G136" s="524">
        <f t="shared" si="56"/>
        <v>7.5014884364198509E-2</v>
      </c>
      <c r="H136" s="525">
        <f t="shared" si="56"/>
        <v>0.21271578596751006</v>
      </c>
      <c r="I136" s="525">
        <f t="shared" si="56"/>
        <v>8.7073303823645171E-2</v>
      </c>
      <c r="J136" s="525">
        <f t="shared" si="56"/>
        <v>8.7648467158824614E-2</v>
      </c>
    </row>
    <row r="137" spans="1:10" x14ac:dyDescent="0.2">
      <c r="A137" s="478" t="s">
        <v>636</v>
      </c>
      <c r="B137" s="494" t="s">
        <v>84</v>
      </c>
      <c r="C137" s="494" t="s">
        <v>84</v>
      </c>
      <c r="D137" s="489" t="s">
        <v>84</v>
      </c>
      <c r="E137" s="516">
        <f t="shared" ref="E137:J137" si="57">E63/E$69</f>
        <v>0.15839131772802925</v>
      </c>
      <c r="F137" s="516">
        <f t="shared" si="57"/>
        <v>0.11992518369452662</v>
      </c>
      <c r="G137" s="516">
        <f t="shared" si="57"/>
        <v>6.4883195212855349E-2</v>
      </c>
      <c r="H137" s="517">
        <f t="shared" si="57"/>
        <v>0.15839131772802925</v>
      </c>
      <c r="I137" s="517">
        <f t="shared" si="57"/>
        <v>7.4038929644882484E-2</v>
      </c>
      <c r="J137" s="517">
        <f t="shared" si="57"/>
        <v>7.4425076114073535E-2</v>
      </c>
    </row>
    <row r="138" spans="1:10" x14ac:dyDescent="0.2">
      <c r="A138" s="479" t="s">
        <v>336</v>
      </c>
      <c r="B138" s="492" t="s">
        <v>84</v>
      </c>
      <c r="C138" s="492" t="s">
        <v>84</v>
      </c>
      <c r="D138" s="488" t="s">
        <v>84</v>
      </c>
      <c r="E138" s="514">
        <f t="shared" ref="E138:J138" si="58">E64/E$69</f>
        <v>1.2930873691610703E-3</v>
      </c>
      <c r="F138" s="514">
        <f t="shared" si="58"/>
        <v>4.9211803305873299E-3</v>
      </c>
      <c r="G138" s="514">
        <f t="shared" si="58"/>
        <v>1.5084339357124251E-3</v>
      </c>
      <c r="H138" s="515">
        <f t="shared" si="58"/>
        <v>1.2930873691610703E-3</v>
      </c>
      <c r="I138" s="515">
        <f t="shared" si="58"/>
        <v>2.0761132753812214E-3</v>
      </c>
      <c r="J138" s="515">
        <f t="shared" si="58"/>
        <v>2.0725287569598344E-3</v>
      </c>
    </row>
    <row r="139" spans="1:10" x14ac:dyDescent="0.2">
      <c r="A139" s="478" t="s">
        <v>637</v>
      </c>
      <c r="B139" s="533" t="s">
        <v>84</v>
      </c>
      <c r="C139" s="533" t="s">
        <v>84</v>
      </c>
      <c r="D139" s="494" t="s">
        <v>84</v>
      </c>
      <c r="E139" s="526">
        <f t="shared" ref="E139:J139" si="59">E65/E$69</f>
        <v>3.0467374329892398E-3</v>
      </c>
      <c r="F139" s="526">
        <f t="shared" si="59"/>
        <v>3.1146612069099682E-3</v>
      </c>
      <c r="G139" s="526">
        <f t="shared" si="59"/>
        <v>4.1034985453292951E-4</v>
      </c>
      <c r="H139" s="527">
        <f t="shared" si="59"/>
        <v>3.0467374329892398E-3</v>
      </c>
      <c r="I139" s="527">
        <f t="shared" si="59"/>
        <v>8.601874648170362E-4</v>
      </c>
      <c r="J139" s="527">
        <f t="shared" si="59"/>
        <v>8.7019700419234403E-4</v>
      </c>
    </row>
    <row r="140" spans="1:10" x14ac:dyDescent="0.2">
      <c r="A140" s="479" t="s">
        <v>638</v>
      </c>
      <c r="B140" s="492" t="s">
        <v>84</v>
      </c>
      <c r="C140" s="492" t="s">
        <v>84</v>
      </c>
      <c r="D140" s="492" t="s">
        <v>84</v>
      </c>
      <c r="E140" s="522">
        <f t="shared" ref="E140:J140" si="60">E66/E$69</f>
        <v>3.8097540607478862E-3</v>
      </c>
      <c r="F140" s="522">
        <f t="shared" si="60"/>
        <v>1.8109465366919957E-3</v>
      </c>
      <c r="G140" s="522">
        <f t="shared" si="60"/>
        <v>6.2945098721313188E-3</v>
      </c>
      <c r="H140" s="523">
        <f t="shared" si="60"/>
        <v>3.8097540607478862E-3</v>
      </c>
      <c r="I140" s="523">
        <f t="shared" si="60"/>
        <v>5.548709868519062E-3</v>
      </c>
      <c r="J140" s="523">
        <f t="shared" si="60"/>
        <v>5.5407493156466496E-3</v>
      </c>
    </row>
    <row r="141" spans="1:10" x14ac:dyDescent="0.2">
      <c r="A141" s="745" t="s">
        <v>639</v>
      </c>
      <c r="B141" s="751" t="s">
        <v>84</v>
      </c>
      <c r="C141" s="751" t="s">
        <v>84</v>
      </c>
      <c r="D141" s="751" t="s">
        <v>84</v>
      </c>
      <c r="E141" s="753">
        <f t="shared" ref="E141:J141" si="61">E67/E$69</f>
        <v>4.6174812699200651E-2</v>
      </c>
      <c r="F141" s="753">
        <f t="shared" si="61"/>
        <v>1.7735116308060395E-2</v>
      </c>
      <c r="G141" s="753">
        <f t="shared" si="61"/>
        <v>1.9183950659803458E-3</v>
      </c>
      <c r="H141" s="754">
        <f t="shared" si="61"/>
        <v>4.6174812699200651E-2</v>
      </c>
      <c r="I141" s="754">
        <f t="shared" si="61"/>
        <v>4.5493628647928774E-3</v>
      </c>
      <c r="J141" s="754">
        <f t="shared" si="61"/>
        <v>4.7399149149162491E-3</v>
      </c>
    </row>
    <row r="142" spans="1:10" x14ac:dyDescent="0.2">
      <c r="A142" s="742" t="s">
        <v>640</v>
      </c>
      <c r="B142" s="748" t="s">
        <v>84</v>
      </c>
      <c r="C142" s="748" t="s">
        <v>84</v>
      </c>
      <c r="D142" s="748" t="s">
        <v>84</v>
      </c>
      <c r="E142" s="749">
        <f t="shared" ref="E142:J142" si="62">E68/E$69</f>
        <v>0</v>
      </c>
      <c r="F142" s="749">
        <f t="shared" si="62"/>
        <v>0</v>
      </c>
      <c r="G142" s="749">
        <f t="shared" si="62"/>
        <v>7.7479640690343631E-4</v>
      </c>
      <c r="H142" s="750">
        <f t="shared" si="62"/>
        <v>0</v>
      </c>
      <c r="I142" s="750">
        <f t="shared" si="62"/>
        <v>6.4591606779906482E-4</v>
      </c>
      <c r="J142" s="750">
        <f t="shared" si="62"/>
        <v>6.4295920771908078E-4</v>
      </c>
    </row>
    <row r="143" spans="1:10" x14ac:dyDescent="0.2">
      <c r="A143" s="746" t="s">
        <v>666</v>
      </c>
      <c r="B143" s="739" t="s">
        <v>84</v>
      </c>
      <c r="C143" s="739" t="s">
        <v>84</v>
      </c>
      <c r="D143" s="739" t="s">
        <v>84</v>
      </c>
      <c r="E143" s="740">
        <f t="shared" ref="E143:J143" si="63">E69/E$69</f>
        <v>1</v>
      </c>
      <c r="F143" s="740">
        <f t="shared" si="63"/>
        <v>1</v>
      </c>
      <c r="G143" s="740">
        <f t="shared" si="63"/>
        <v>1</v>
      </c>
      <c r="H143" s="741">
        <f t="shared" si="63"/>
        <v>1</v>
      </c>
      <c r="I143" s="741">
        <f t="shared" si="63"/>
        <v>1</v>
      </c>
      <c r="J143" s="741">
        <f t="shared" si="63"/>
        <v>1</v>
      </c>
    </row>
    <row r="144" spans="1:10" x14ac:dyDescent="0.2">
      <c r="A144" s="511" t="s">
        <v>646</v>
      </c>
      <c r="B144" s="3"/>
      <c r="C144" s="3"/>
      <c r="D144" s="212"/>
      <c r="E144" s="3"/>
      <c r="F144" s="3"/>
      <c r="G144" s="212"/>
      <c r="H144" s="3"/>
      <c r="I144" s="3"/>
      <c r="J144" s="3"/>
    </row>
    <row r="145" spans="1:10" x14ac:dyDescent="0.2">
      <c r="A145" s="38" t="s">
        <v>352</v>
      </c>
      <c r="B145" s="3"/>
      <c r="C145" s="3"/>
      <c r="D145" s="212"/>
      <c r="E145" s="3"/>
      <c r="F145" s="3"/>
      <c r="G145" s="212"/>
      <c r="H145" s="3"/>
      <c r="I145" s="3"/>
      <c r="J145" s="3"/>
    </row>
    <row r="146" spans="1:10" x14ac:dyDescent="0.2">
      <c r="A146" s="242" t="s">
        <v>739</v>
      </c>
      <c r="B146" s="3"/>
      <c r="C146" s="3"/>
      <c r="D146" s="212"/>
      <c r="E146" s="3"/>
      <c r="F146" s="3"/>
      <c r="G146" s="212"/>
      <c r="H146" s="3"/>
      <c r="I146" s="3"/>
      <c r="J146" s="3"/>
    </row>
    <row r="149" spans="1:10" ht="16.5" x14ac:dyDescent="0.25">
      <c r="A149" s="88" t="s">
        <v>793</v>
      </c>
    </row>
    <row r="150" spans="1:10" ht="13.5" thickBot="1" x14ac:dyDescent="0.25">
      <c r="A150" s="205"/>
      <c r="J150" s="398" t="s">
        <v>341</v>
      </c>
    </row>
    <row r="151" spans="1:10" x14ac:dyDescent="0.2">
      <c r="A151" s="204" t="s">
        <v>340</v>
      </c>
      <c r="B151" s="480" t="s">
        <v>34</v>
      </c>
      <c r="C151" s="480" t="s">
        <v>458</v>
      </c>
      <c r="D151" s="480" t="s">
        <v>460</v>
      </c>
      <c r="E151" s="480" t="s">
        <v>97</v>
      </c>
      <c r="F151" s="480" t="s">
        <v>269</v>
      </c>
      <c r="G151" s="481">
        <v>300000</v>
      </c>
      <c r="H151" s="482" t="s">
        <v>347</v>
      </c>
      <c r="I151" s="482" t="s">
        <v>347</v>
      </c>
      <c r="J151" s="482" t="s">
        <v>343</v>
      </c>
    </row>
    <row r="152" spans="1:10" x14ac:dyDescent="0.2">
      <c r="A152" s="203"/>
      <c r="B152" s="483" t="s">
        <v>457</v>
      </c>
      <c r="C152" s="483" t="s">
        <v>35</v>
      </c>
      <c r="D152" s="483" t="s">
        <v>35</v>
      </c>
      <c r="E152" s="483" t="s">
        <v>35</v>
      </c>
      <c r="F152" s="483" t="s">
        <v>35</v>
      </c>
      <c r="G152" s="483" t="s">
        <v>36</v>
      </c>
      <c r="H152" s="484" t="s">
        <v>342</v>
      </c>
      <c r="I152" s="484" t="s">
        <v>284</v>
      </c>
      <c r="J152" s="484" t="s">
        <v>106</v>
      </c>
    </row>
    <row r="153" spans="1:10" ht="13.5" thickBot="1" x14ac:dyDescent="0.25">
      <c r="A153" s="206"/>
      <c r="B153" s="485" t="s">
        <v>36</v>
      </c>
      <c r="C153" s="485" t="s">
        <v>459</v>
      </c>
      <c r="D153" s="485" t="s">
        <v>99</v>
      </c>
      <c r="E153" s="485" t="s">
        <v>100</v>
      </c>
      <c r="F153" s="485" t="s">
        <v>270</v>
      </c>
      <c r="G153" s="485" t="s">
        <v>101</v>
      </c>
      <c r="H153" s="486" t="s">
        <v>284</v>
      </c>
      <c r="I153" s="486" t="s">
        <v>101</v>
      </c>
      <c r="J153" s="486" t="s">
        <v>348</v>
      </c>
    </row>
    <row r="155" spans="1:10" x14ac:dyDescent="0.2">
      <c r="A155" s="496" t="s">
        <v>601</v>
      </c>
      <c r="B155" s="497" t="s">
        <v>84</v>
      </c>
      <c r="C155" s="497" t="s">
        <v>84</v>
      </c>
      <c r="D155" s="497" t="s">
        <v>84</v>
      </c>
      <c r="E155" s="497">
        <v>12.125991044382983</v>
      </c>
      <c r="F155" s="497">
        <v>34.764578777205998</v>
      </c>
      <c r="G155" s="497">
        <v>37.430451530753047</v>
      </c>
      <c r="H155" s="498">
        <v>12.125991044382983</v>
      </c>
      <c r="I155" s="498">
        <v>37.053066606923728</v>
      </c>
      <c r="J155" s="498">
        <v>36.887331214639886</v>
      </c>
    </row>
    <row r="156" spans="1:10" x14ac:dyDescent="0.2">
      <c r="A156" s="476" t="s">
        <v>602</v>
      </c>
      <c r="B156" s="488" t="s">
        <v>84</v>
      </c>
      <c r="C156" s="488" t="s">
        <v>84</v>
      </c>
      <c r="D156" s="488" t="s">
        <v>84</v>
      </c>
      <c r="E156" s="488">
        <v>1.5256749637824312</v>
      </c>
      <c r="F156" s="488">
        <v>16.302676823405751</v>
      </c>
      <c r="G156" s="488">
        <v>19.727331338624317</v>
      </c>
      <c r="H156" s="267">
        <v>1.5256749637824312</v>
      </c>
      <c r="I156" s="267">
        <v>19.242532136693963</v>
      </c>
      <c r="J156" s="267">
        <v>19.124736117412752</v>
      </c>
    </row>
    <row r="157" spans="1:10" x14ac:dyDescent="0.2">
      <c r="A157" s="477" t="s">
        <v>324</v>
      </c>
      <c r="B157" s="489" t="s">
        <v>84</v>
      </c>
      <c r="C157" s="489" t="s">
        <v>84</v>
      </c>
      <c r="D157" s="489" t="s">
        <v>84</v>
      </c>
      <c r="E157" s="489">
        <v>10.600316080600553</v>
      </c>
      <c r="F157" s="489">
        <v>18.454202513736881</v>
      </c>
      <c r="G157" s="489">
        <v>16.777256158375273</v>
      </c>
      <c r="H157" s="490">
        <v>10.600316080600553</v>
      </c>
      <c r="I157" s="490">
        <v>17.014647186038523</v>
      </c>
      <c r="J157" s="490">
        <v>16.971999516466095</v>
      </c>
    </row>
    <row r="158" spans="1:10" x14ac:dyDescent="0.2">
      <c r="A158" s="476" t="s">
        <v>603</v>
      </c>
      <c r="B158" s="488" t="s">
        <v>84</v>
      </c>
      <c r="C158" s="488" t="s">
        <v>84</v>
      </c>
      <c r="D158" s="488" t="s">
        <v>84</v>
      </c>
      <c r="E158" s="488">
        <v>0</v>
      </c>
      <c r="F158" s="488">
        <v>4.0818334437597452E-4</v>
      </c>
      <c r="G158" s="488">
        <v>1.5310739467127736E-4</v>
      </c>
      <c r="H158" s="267">
        <v>0</v>
      </c>
      <c r="I158" s="267">
        <v>1.8921632662308096E-4</v>
      </c>
      <c r="J158" s="267">
        <v>1.8795826319559607E-4</v>
      </c>
    </row>
    <row r="159" spans="1:10" x14ac:dyDescent="0.2">
      <c r="A159" s="477" t="s">
        <v>604</v>
      </c>
      <c r="B159" s="489" t="s">
        <v>84</v>
      </c>
      <c r="C159" s="489" t="s">
        <v>84</v>
      </c>
      <c r="D159" s="489" t="s">
        <v>84</v>
      </c>
      <c r="E159" s="489">
        <v>0</v>
      </c>
      <c r="F159" s="489">
        <v>7.2906340136596644E-3</v>
      </c>
      <c r="G159" s="489">
        <v>0.92571087501492177</v>
      </c>
      <c r="H159" s="490">
        <v>0</v>
      </c>
      <c r="I159" s="490">
        <v>0.79569793563797619</v>
      </c>
      <c r="J159" s="490">
        <v>0.79040749115035314</v>
      </c>
    </row>
    <row r="160" spans="1:10" x14ac:dyDescent="0.2">
      <c r="A160" s="501" t="s">
        <v>325</v>
      </c>
      <c r="B160" s="502" t="s">
        <v>84</v>
      </c>
      <c r="C160" s="502" t="s">
        <v>84</v>
      </c>
      <c r="D160" s="502" t="s">
        <v>84</v>
      </c>
      <c r="E160" s="502">
        <v>0</v>
      </c>
      <c r="F160" s="502">
        <v>1.3939121836034214</v>
      </c>
      <c r="G160" s="502">
        <v>1.2540645212634185</v>
      </c>
      <c r="H160" s="503">
        <v>0</v>
      </c>
      <c r="I160" s="503">
        <v>1.2738615649631482</v>
      </c>
      <c r="J160" s="503">
        <v>1.2653919012974375</v>
      </c>
    </row>
    <row r="161" spans="1:10" x14ac:dyDescent="0.2">
      <c r="A161" s="477" t="s">
        <v>605</v>
      </c>
      <c r="B161" s="489" t="s">
        <v>84</v>
      </c>
      <c r="C161" s="489" t="s">
        <v>84</v>
      </c>
      <c r="D161" s="489" t="s">
        <v>84</v>
      </c>
      <c r="E161" s="489">
        <v>0</v>
      </c>
      <c r="F161" s="489">
        <v>0.27700112585123821</v>
      </c>
      <c r="G161" s="489">
        <v>8.5743324335321627E-2</v>
      </c>
      <c r="H161" s="490">
        <v>0</v>
      </c>
      <c r="I161" s="490">
        <v>0.1128180640282838</v>
      </c>
      <c r="J161" s="490">
        <v>0.1120679581423559</v>
      </c>
    </row>
    <row r="162" spans="1:10" x14ac:dyDescent="0.2">
      <c r="A162" s="476" t="s">
        <v>606</v>
      </c>
      <c r="B162" s="488" t="s">
        <v>84</v>
      </c>
      <c r="C162" s="488" t="s">
        <v>84</v>
      </c>
      <c r="D162" s="488" t="s">
        <v>84</v>
      </c>
      <c r="E162" s="488">
        <v>0</v>
      </c>
      <c r="F162" s="488">
        <v>2.0408855866133297E-2</v>
      </c>
      <c r="G162" s="488">
        <v>7.6830954187156074E-3</v>
      </c>
      <c r="H162" s="267">
        <v>0</v>
      </c>
      <c r="I162" s="267">
        <v>9.4845730514079123E-3</v>
      </c>
      <c r="J162" s="267">
        <v>9.4215119261116063E-3</v>
      </c>
    </row>
    <row r="163" spans="1:10" x14ac:dyDescent="0.2">
      <c r="A163" s="491" t="s">
        <v>607</v>
      </c>
      <c r="B163" s="489" t="s">
        <v>84</v>
      </c>
      <c r="C163" s="489" t="s">
        <v>84</v>
      </c>
      <c r="D163" s="489" t="s">
        <v>84</v>
      </c>
      <c r="E163" s="489">
        <v>0</v>
      </c>
      <c r="F163" s="489">
        <v>0.81271047440182931</v>
      </c>
      <c r="G163" s="489">
        <v>1.0041209610030537</v>
      </c>
      <c r="H163" s="490">
        <v>0</v>
      </c>
      <c r="I163" s="490">
        <v>0.97702460698164606</v>
      </c>
      <c r="J163" s="490">
        <v>0.97052855588641018</v>
      </c>
    </row>
    <row r="164" spans="1:10" x14ac:dyDescent="0.2">
      <c r="A164" s="476" t="s">
        <v>326</v>
      </c>
      <c r="B164" s="488" t="s">
        <v>84</v>
      </c>
      <c r="C164" s="488" t="s">
        <v>84</v>
      </c>
      <c r="D164" s="488" t="s">
        <v>84</v>
      </c>
      <c r="E164" s="488">
        <v>0</v>
      </c>
      <c r="F164" s="488">
        <v>9.6165941007387776E-2</v>
      </c>
      <c r="G164" s="488">
        <v>0.1090845004434826</v>
      </c>
      <c r="H164" s="267">
        <v>0</v>
      </c>
      <c r="I164" s="267">
        <v>0.10725572989834371</v>
      </c>
      <c r="J164" s="267">
        <v>0.1065426069158746</v>
      </c>
    </row>
    <row r="165" spans="1:10" x14ac:dyDescent="0.2">
      <c r="A165" s="477" t="s">
        <v>608</v>
      </c>
      <c r="B165" s="489" t="s">
        <v>84</v>
      </c>
      <c r="C165" s="489" t="s">
        <v>84</v>
      </c>
      <c r="D165" s="489" t="s">
        <v>84</v>
      </c>
      <c r="E165" s="489">
        <v>0</v>
      </c>
      <c r="F165" s="489">
        <v>0.18762547512416744</v>
      </c>
      <c r="G165" s="489">
        <v>4.7432537375122104E-2</v>
      </c>
      <c r="H165" s="490">
        <v>0</v>
      </c>
      <c r="I165" s="490">
        <v>6.7278458776823327E-2</v>
      </c>
      <c r="J165" s="490">
        <v>6.6831137079191638E-2</v>
      </c>
    </row>
    <row r="166" spans="1:10" x14ac:dyDescent="0.2">
      <c r="A166" s="501" t="s">
        <v>327</v>
      </c>
      <c r="B166" s="502" t="s">
        <v>84</v>
      </c>
      <c r="C166" s="502" t="s">
        <v>84</v>
      </c>
      <c r="D166" s="502" t="s">
        <v>84</v>
      </c>
      <c r="E166" s="502">
        <v>5.7262873699460028</v>
      </c>
      <c r="F166" s="502">
        <v>16.391143012997105</v>
      </c>
      <c r="G166" s="502">
        <v>8.0057699717993849</v>
      </c>
      <c r="H166" s="503">
        <v>5.7262873699460028</v>
      </c>
      <c r="I166" s="503">
        <v>9.1928158884592452</v>
      </c>
      <c r="J166" s="503">
        <v>9.16976759856108</v>
      </c>
    </row>
    <row r="167" spans="1:10" x14ac:dyDescent="0.2">
      <c r="A167" s="491" t="s">
        <v>609</v>
      </c>
      <c r="B167" s="489" t="s">
        <v>84</v>
      </c>
      <c r="C167" s="489" t="s">
        <v>84</v>
      </c>
      <c r="D167" s="489" t="s">
        <v>84</v>
      </c>
      <c r="E167" s="489">
        <v>0</v>
      </c>
      <c r="F167" s="489">
        <v>0</v>
      </c>
      <c r="G167" s="489">
        <v>3.2187466706714873E-3</v>
      </c>
      <c r="H167" s="490">
        <v>0</v>
      </c>
      <c r="I167" s="490">
        <v>2.7630960903799076E-3</v>
      </c>
      <c r="J167" s="490">
        <v>2.7447247891292607E-3</v>
      </c>
    </row>
    <row r="168" spans="1:10" x14ac:dyDescent="0.2">
      <c r="A168" s="476" t="s">
        <v>328</v>
      </c>
      <c r="B168" s="488" t="s">
        <v>84</v>
      </c>
      <c r="C168" s="488" t="s">
        <v>84</v>
      </c>
      <c r="D168" s="488" t="s">
        <v>84</v>
      </c>
      <c r="E168" s="488">
        <v>0</v>
      </c>
      <c r="F168" s="488">
        <v>0.82497496724569963</v>
      </c>
      <c r="G168" s="488">
        <v>2.5318863606315807</v>
      </c>
      <c r="H168" s="267">
        <v>0</v>
      </c>
      <c r="I168" s="267">
        <v>2.2902534374850281</v>
      </c>
      <c r="J168" s="267">
        <v>2.2750259772505266</v>
      </c>
    </row>
    <row r="169" spans="1:10" x14ac:dyDescent="0.2">
      <c r="A169" s="477" t="s">
        <v>329</v>
      </c>
      <c r="B169" s="489" t="s">
        <v>84</v>
      </c>
      <c r="C169" s="489" t="s">
        <v>84</v>
      </c>
      <c r="D169" s="489" t="s">
        <v>84</v>
      </c>
      <c r="E169" s="489">
        <v>0</v>
      </c>
      <c r="F169" s="489">
        <v>0</v>
      </c>
      <c r="G169" s="489">
        <v>2.3254280730263739</v>
      </c>
      <c r="H169" s="490">
        <v>0</v>
      </c>
      <c r="I169" s="490">
        <v>1.9962370060326644</v>
      </c>
      <c r="J169" s="490">
        <v>1.9829644052233046</v>
      </c>
    </row>
    <row r="170" spans="1:10" x14ac:dyDescent="0.2">
      <c r="A170" s="476" t="s">
        <v>610</v>
      </c>
      <c r="B170" s="488" t="s">
        <v>84</v>
      </c>
      <c r="C170" s="488" t="s">
        <v>84</v>
      </c>
      <c r="D170" s="488" t="s">
        <v>84</v>
      </c>
      <c r="E170" s="488">
        <v>4.3375609113657312</v>
      </c>
      <c r="F170" s="488">
        <v>15.351923785849145</v>
      </c>
      <c r="G170" s="488">
        <v>3.0896574722646877</v>
      </c>
      <c r="H170" s="267">
        <v>4.3375609113657312</v>
      </c>
      <c r="I170" s="267">
        <v>4.8255221839504445</v>
      </c>
      <c r="J170" s="267">
        <v>4.8222778221026932</v>
      </c>
    </row>
    <row r="171" spans="1:10" x14ac:dyDescent="0.2">
      <c r="A171" s="477" t="s">
        <v>611</v>
      </c>
      <c r="B171" s="489" t="s">
        <v>84</v>
      </c>
      <c r="C171" s="489" t="s">
        <v>84</v>
      </c>
      <c r="D171" s="489" t="s">
        <v>84</v>
      </c>
      <c r="E171" s="489">
        <v>1.3887264585802712</v>
      </c>
      <c r="F171" s="489">
        <v>4.1129998455690778E-2</v>
      </c>
      <c r="G171" s="489">
        <v>5.5070501539674042E-2</v>
      </c>
      <c r="H171" s="490">
        <v>1.3887264585802712</v>
      </c>
      <c r="I171" s="490">
        <v>5.3097063127247386E-2</v>
      </c>
      <c r="J171" s="490">
        <v>6.197740936946329E-2</v>
      </c>
    </row>
    <row r="172" spans="1:10" x14ac:dyDescent="0.2">
      <c r="A172" s="479" t="s">
        <v>330</v>
      </c>
      <c r="B172" s="492" t="s">
        <v>84</v>
      </c>
      <c r="C172" s="492" t="s">
        <v>84</v>
      </c>
      <c r="D172" s="492" t="s">
        <v>84</v>
      </c>
      <c r="E172" s="492">
        <v>0</v>
      </c>
      <c r="F172" s="492">
        <v>0.17311395009390396</v>
      </c>
      <c r="G172" s="492">
        <v>5.087149786730436E-4</v>
      </c>
      <c r="H172" s="493">
        <v>0</v>
      </c>
      <c r="I172" s="493">
        <v>2.4942969546837696E-2</v>
      </c>
      <c r="J172" s="493">
        <v>2.4777128478470196E-2</v>
      </c>
    </row>
    <row r="173" spans="1:10" x14ac:dyDescent="0.2">
      <c r="A173" s="475" t="s">
        <v>612</v>
      </c>
      <c r="B173" s="499" t="s">
        <v>84</v>
      </c>
      <c r="C173" s="499" t="s">
        <v>84</v>
      </c>
      <c r="D173" s="499" t="s">
        <v>84</v>
      </c>
      <c r="E173" s="499">
        <v>6.6964506782562889</v>
      </c>
      <c r="F173" s="499">
        <v>27.8381028410308</v>
      </c>
      <c r="G173" s="499">
        <v>17.232143465017501</v>
      </c>
      <c r="H173" s="500">
        <v>6.6964506782562889</v>
      </c>
      <c r="I173" s="500">
        <v>18.733538895811442</v>
      </c>
      <c r="J173" s="500">
        <v>18.653506581844791</v>
      </c>
    </row>
    <row r="174" spans="1:10" x14ac:dyDescent="0.2">
      <c r="A174" s="479" t="s">
        <v>613</v>
      </c>
      <c r="B174" s="492" t="s">
        <v>84</v>
      </c>
      <c r="C174" s="492" t="s">
        <v>84</v>
      </c>
      <c r="D174" s="492" t="s">
        <v>84</v>
      </c>
      <c r="E174" s="492">
        <v>0</v>
      </c>
      <c r="F174" s="492">
        <v>0.41613684821433017</v>
      </c>
      <c r="G174" s="492">
        <v>0.16600456190208468</v>
      </c>
      <c r="H174" s="493">
        <v>0</v>
      </c>
      <c r="I174" s="493">
        <v>0.20141366148930306</v>
      </c>
      <c r="J174" s="493">
        <v>0.20007450029831206</v>
      </c>
    </row>
    <row r="175" spans="1:10" x14ac:dyDescent="0.2">
      <c r="A175" s="477" t="s">
        <v>331</v>
      </c>
      <c r="B175" s="489" t="s">
        <v>84</v>
      </c>
      <c r="C175" s="489" t="s">
        <v>84</v>
      </c>
      <c r="D175" s="489" t="s">
        <v>84</v>
      </c>
      <c r="E175" s="489">
        <v>5.9023706045041484</v>
      </c>
      <c r="F175" s="489">
        <v>5.2535248235253089</v>
      </c>
      <c r="G175" s="489">
        <v>5.0259653095200507</v>
      </c>
      <c r="H175" s="490">
        <v>5.9023706045041484</v>
      </c>
      <c r="I175" s="490">
        <v>5.0581789737863767</v>
      </c>
      <c r="J175" s="490">
        <v>5.0637918436446441</v>
      </c>
    </row>
    <row r="176" spans="1:10" x14ac:dyDescent="0.2">
      <c r="A176" s="476" t="s">
        <v>614</v>
      </c>
      <c r="B176" s="488" t="s">
        <v>84</v>
      </c>
      <c r="C176" s="488" t="s">
        <v>84</v>
      </c>
      <c r="D176" s="488" t="s">
        <v>84</v>
      </c>
      <c r="E176" s="488">
        <v>0.47625444488344526</v>
      </c>
      <c r="F176" s="488">
        <v>3.8966592481704918</v>
      </c>
      <c r="G176" s="488">
        <v>2.7323365949521281</v>
      </c>
      <c r="H176" s="267">
        <v>0.47625444488344526</v>
      </c>
      <c r="I176" s="267">
        <v>2.8971598466294353</v>
      </c>
      <c r="J176" s="267">
        <v>2.8810637062926441</v>
      </c>
    </row>
    <row r="177" spans="1:10" x14ac:dyDescent="0.2">
      <c r="A177" s="477" t="s">
        <v>641</v>
      </c>
      <c r="B177" s="489" t="s">
        <v>84</v>
      </c>
      <c r="C177" s="489" t="s">
        <v>84</v>
      </c>
      <c r="D177" s="489" t="s">
        <v>84</v>
      </c>
      <c r="E177" s="489">
        <v>5.4261095746081915</v>
      </c>
      <c r="F177" s="489">
        <v>1.3568652640021521</v>
      </c>
      <c r="G177" s="489">
        <v>2.2936287145679222</v>
      </c>
      <c r="H177" s="490">
        <v>5.4261095746081915</v>
      </c>
      <c r="I177" s="490">
        <v>2.1610190830813938</v>
      </c>
      <c r="J177" s="490">
        <v>2.1827280497870043</v>
      </c>
    </row>
    <row r="178" spans="1:10" x14ac:dyDescent="0.2">
      <c r="A178" s="476" t="s">
        <v>332</v>
      </c>
      <c r="B178" s="488" t="s">
        <v>84</v>
      </c>
      <c r="C178" s="488" t="s">
        <v>84</v>
      </c>
      <c r="D178" s="488" t="s">
        <v>84</v>
      </c>
      <c r="E178" s="488">
        <v>0.38467667588568416</v>
      </c>
      <c r="F178" s="488">
        <v>22.158547938347191</v>
      </c>
      <c r="G178" s="488">
        <v>11.941427847113385</v>
      </c>
      <c r="H178" s="267">
        <v>0.38467667588568416</v>
      </c>
      <c r="I178" s="267">
        <v>13.387778608699799</v>
      </c>
      <c r="J178" s="267">
        <v>13.301323452966239</v>
      </c>
    </row>
    <row r="179" spans="1:10" x14ac:dyDescent="0.2">
      <c r="A179" s="477" t="s">
        <v>333</v>
      </c>
      <c r="B179" s="489" t="s">
        <v>84</v>
      </c>
      <c r="C179" s="489" t="s">
        <v>84</v>
      </c>
      <c r="D179" s="489" t="s">
        <v>84</v>
      </c>
      <c r="E179" s="489">
        <v>0.40939681285394441</v>
      </c>
      <c r="F179" s="489">
        <v>9.8926082386406097E-3</v>
      </c>
      <c r="G179" s="489">
        <v>9.8745695138121412E-2</v>
      </c>
      <c r="H179" s="490">
        <v>0.40939681285394441</v>
      </c>
      <c r="I179" s="490">
        <v>8.6167519609321397E-2</v>
      </c>
      <c r="J179" s="490">
        <v>8.831660980560703E-2</v>
      </c>
    </row>
    <row r="180" spans="1:10" x14ac:dyDescent="0.2">
      <c r="A180" s="501" t="s">
        <v>615</v>
      </c>
      <c r="B180" s="502" t="s">
        <v>84</v>
      </c>
      <c r="C180" s="502" t="s">
        <v>84</v>
      </c>
      <c r="D180" s="502" t="s">
        <v>84</v>
      </c>
      <c r="E180" s="502">
        <v>11.279691821414461</v>
      </c>
      <c r="F180" s="502">
        <v>2.5570342039584131</v>
      </c>
      <c r="G180" s="502">
        <v>1.1812891673437638</v>
      </c>
      <c r="H180" s="503">
        <v>11.279691821414461</v>
      </c>
      <c r="I180" s="503">
        <v>1.3760416870056955</v>
      </c>
      <c r="J180" s="503">
        <v>1.4418891762528809</v>
      </c>
    </row>
    <row r="181" spans="1:10" x14ac:dyDescent="0.2">
      <c r="A181" s="477" t="s">
        <v>616</v>
      </c>
      <c r="B181" s="489" t="s">
        <v>84</v>
      </c>
      <c r="C181" s="489" t="s">
        <v>84</v>
      </c>
      <c r="D181" s="489" t="s">
        <v>84</v>
      </c>
      <c r="E181" s="489">
        <v>0</v>
      </c>
      <c r="F181" s="489">
        <v>1.3999972600965442E-2</v>
      </c>
      <c r="G181" s="489">
        <v>1.1701625418292021E-2</v>
      </c>
      <c r="H181" s="490">
        <v>0</v>
      </c>
      <c r="I181" s="490">
        <v>1.2026982874049229E-2</v>
      </c>
      <c r="J181" s="490">
        <v>1.1947017748592755E-2</v>
      </c>
    </row>
    <row r="182" spans="1:10" x14ac:dyDescent="0.2">
      <c r="A182" s="479" t="s">
        <v>334</v>
      </c>
      <c r="B182" s="492" t="s">
        <v>84</v>
      </c>
      <c r="C182" s="492" t="s">
        <v>84</v>
      </c>
      <c r="D182" s="492" t="s">
        <v>84</v>
      </c>
      <c r="E182" s="492">
        <v>10.947708415645989</v>
      </c>
      <c r="F182" s="492">
        <v>1.0742909254397546</v>
      </c>
      <c r="G182" s="492">
        <v>0.14349916116966452</v>
      </c>
      <c r="H182" s="493">
        <v>10.947708415645989</v>
      </c>
      <c r="I182" s="493">
        <v>0.27526343183586516</v>
      </c>
      <c r="J182" s="493">
        <v>0.3462224920586211</v>
      </c>
    </row>
    <row r="183" spans="1:10" x14ac:dyDescent="0.2">
      <c r="A183" s="478" t="s">
        <v>617</v>
      </c>
      <c r="B183" s="489" t="s">
        <v>84</v>
      </c>
      <c r="C183" s="489" t="s">
        <v>84</v>
      </c>
      <c r="D183" s="489" t="s">
        <v>84</v>
      </c>
      <c r="E183" s="489">
        <v>0.33198340576847096</v>
      </c>
      <c r="F183" s="489">
        <v>1.4687429945650279</v>
      </c>
      <c r="G183" s="489">
        <v>1.0260883294119458</v>
      </c>
      <c r="H183" s="490">
        <v>0.33198340576847096</v>
      </c>
      <c r="I183" s="490">
        <v>1.0887511841446855</v>
      </c>
      <c r="J183" s="490">
        <v>1.0837195788806715</v>
      </c>
    </row>
    <row r="184" spans="1:10" x14ac:dyDescent="0.2">
      <c r="A184" s="479" t="s">
        <v>618</v>
      </c>
      <c r="B184" s="488" t="s">
        <v>84</v>
      </c>
      <c r="C184" s="488" t="s">
        <v>84</v>
      </c>
      <c r="D184" s="488" t="s">
        <v>84</v>
      </c>
      <c r="E184" s="488">
        <v>0</v>
      </c>
      <c r="F184" s="488">
        <v>0.69525205866382378</v>
      </c>
      <c r="G184" s="488">
        <v>2.5300765922052316E-2</v>
      </c>
      <c r="H184" s="267">
        <v>0</v>
      </c>
      <c r="I184" s="267">
        <v>0.12014007032782553</v>
      </c>
      <c r="J184" s="267">
        <v>0.11934128181230817</v>
      </c>
    </row>
    <row r="185" spans="1:10" x14ac:dyDescent="0.2">
      <c r="A185" s="478" t="s">
        <v>643</v>
      </c>
      <c r="B185" s="494" t="s">
        <v>84</v>
      </c>
      <c r="C185" s="494" t="s">
        <v>84</v>
      </c>
      <c r="D185" s="494" t="s">
        <v>84</v>
      </c>
      <c r="E185" s="494">
        <v>0.33198340576847096</v>
      </c>
      <c r="F185" s="494">
        <v>0.13601316648151562</v>
      </c>
      <c r="G185" s="494">
        <v>0.13355945169890418</v>
      </c>
      <c r="H185" s="495">
        <v>0.33198340576847096</v>
      </c>
      <c r="I185" s="495">
        <v>0.13390680322387949</v>
      </c>
      <c r="J185" s="495">
        <v>0.13522377694358501</v>
      </c>
    </row>
    <row r="186" spans="1:10" x14ac:dyDescent="0.2">
      <c r="A186" s="479" t="s">
        <v>642</v>
      </c>
      <c r="B186" s="492" t="s">
        <v>84</v>
      </c>
      <c r="C186" s="492" t="s">
        <v>84</v>
      </c>
      <c r="D186" s="492" t="s">
        <v>84</v>
      </c>
      <c r="E186" s="492">
        <v>0</v>
      </c>
      <c r="F186" s="492">
        <v>0</v>
      </c>
      <c r="G186" s="492">
        <v>5.522063099038458E-2</v>
      </c>
      <c r="H186" s="493">
        <v>0</v>
      </c>
      <c r="I186" s="493">
        <v>4.7403516091563777E-2</v>
      </c>
      <c r="J186" s="493">
        <v>4.7088339114009496E-2</v>
      </c>
    </row>
    <row r="187" spans="1:10" x14ac:dyDescent="0.2">
      <c r="A187" s="478" t="s">
        <v>644</v>
      </c>
      <c r="B187" s="494" t="s">
        <v>84</v>
      </c>
      <c r="C187" s="494" t="s">
        <v>84</v>
      </c>
      <c r="D187" s="494" t="s">
        <v>84</v>
      </c>
      <c r="E187" s="494">
        <v>0</v>
      </c>
      <c r="F187" s="494">
        <v>9.8711249047260859E-3</v>
      </c>
      <c r="G187" s="494">
        <v>0.17599155906918715</v>
      </c>
      <c r="H187" s="495">
        <v>0</v>
      </c>
      <c r="I187" s="495">
        <v>0.15247530259736763</v>
      </c>
      <c r="J187" s="495">
        <v>0.15146152326227594</v>
      </c>
    </row>
    <row r="188" spans="1:10" x14ac:dyDescent="0.2">
      <c r="A188" s="479" t="s">
        <v>645</v>
      </c>
      <c r="B188" s="492" t="s">
        <v>84</v>
      </c>
      <c r="C188" s="492" t="s">
        <v>84</v>
      </c>
      <c r="D188" s="492" t="s">
        <v>84</v>
      </c>
      <c r="E188" s="492">
        <v>0</v>
      </c>
      <c r="F188" s="492">
        <v>0.6276066445149624</v>
      </c>
      <c r="G188" s="492">
        <v>0.63601581904369486</v>
      </c>
      <c r="H188" s="493">
        <v>0</v>
      </c>
      <c r="I188" s="493">
        <v>0.6348254037529536</v>
      </c>
      <c r="J188" s="493">
        <v>0.63060457018349725</v>
      </c>
    </row>
    <row r="189" spans="1:10" x14ac:dyDescent="0.2">
      <c r="A189" s="504" t="s">
        <v>619</v>
      </c>
      <c r="B189" s="505" t="s">
        <v>84</v>
      </c>
      <c r="C189" s="505" t="s">
        <v>84</v>
      </c>
      <c r="D189" s="505" t="s">
        <v>84</v>
      </c>
      <c r="E189" s="505">
        <v>8.6653233241143166</v>
      </c>
      <c r="F189" s="505">
        <v>53.271953787791986</v>
      </c>
      <c r="G189" s="505">
        <v>61.582767049050076</v>
      </c>
      <c r="H189" s="506">
        <v>8.6653233241143166</v>
      </c>
      <c r="I189" s="506">
        <v>60.406275926063621</v>
      </c>
      <c r="J189" s="506">
        <v>60.062260156740464</v>
      </c>
    </row>
    <row r="190" spans="1:10" s="7" customFormat="1" x14ac:dyDescent="0.2">
      <c r="A190" s="479" t="s">
        <v>620</v>
      </c>
      <c r="B190" s="492" t="s">
        <v>84</v>
      </c>
      <c r="C190" s="492" t="s">
        <v>84</v>
      </c>
      <c r="D190" s="492" t="s">
        <v>84</v>
      </c>
      <c r="E190" s="492">
        <v>0</v>
      </c>
      <c r="F190" s="492">
        <v>3.9793140402616358</v>
      </c>
      <c r="G190" s="492">
        <v>1.1615409319681</v>
      </c>
      <c r="H190" s="493">
        <v>0</v>
      </c>
      <c r="I190" s="493">
        <v>1.5604290966139092</v>
      </c>
      <c r="J190" s="493">
        <v>1.5500540998434469</v>
      </c>
    </row>
    <row r="191" spans="1:10" x14ac:dyDescent="0.2">
      <c r="A191" s="478" t="s">
        <v>621</v>
      </c>
      <c r="B191" s="494" t="s">
        <v>84</v>
      </c>
      <c r="C191" s="494" t="s">
        <v>84</v>
      </c>
      <c r="D191" s="494" t="s">
        <v>84</v>
      </c>
      <c r="E191" s="494">
        <v>1.709778743579613</v>
      </c>
      <c r="F191" s="494">
        <v>36.798512170152989</v>
      </c>
      <c r="G191" s="494">
        <v>36.762163989726091</v>
      </c>
      <c r="H191" s="495">
        <v>1.709778743579613</v>
      </c>
      <c r="I191" s="495">
        <v>36.767309492370018</v>
      </c>
      <c r="J191" s="495">
        <v>36.534218627114839</v>
      </c>
    </row>
    <row r="192" spans="1:10" s="47" customFormat="1" x14ac:dyDescent="0.2">
      <c r="A192" s="479" t="s">
        <v>622</v>
      </c>
      <c r="B192" s="492" t="s">
        <v>84</v>
      </c>
      <c r="C192" s="492" t="s">
        <v>84</v>
      </c>
      <c r="D192" s="492" t="s">
        <v>84</v>
      </c>
      <c r="E192" s="492">
        <v>7.0782299486369021E-2</v>
      </c>
      <c r="F192" s="492">
        <v>2.4765763162745285</v>
      </c>
      <c r="G192" s="492">
        <v>1.9315134501662898</v>
      </c>
      <c r="H192" s="493">
        <v>7.0782299486369021E-2</v>
      </c>
      <c r="I192" s="493">
        <v>2.0086733625945019</v>
      </c>
      <c r="J192" s="493">
        <v>1.9957886928809698</v>
      </c>
    </row>
    <row r="193" spans="1:10" s="7" customFormat="1" x14ac:dyDescent="0.2">
      <c r="A193" s="478" t="s">
        <v>651</v>
      </c>
      <c r="B193" s="494" t="s">
        <v>84</v>
      </c>
      <c r="C193" s="494" t="s">
        <v>84</v>
      </c>
      <c r="D193" s="494" t="s">
        <v>84</v>
      </c>
      <c r="E193" s="494">
        <v>1.6389898590807324</v>
      </c>
      <c r="F193" s="494">
        <v>8.0040285921379724</v>
      </c>
      <c r="G193" s="494">
        <v>4.0405489685660045</v>
      </c>
      <c r="H193" s="495">
        <v>1.6389898590807324</v>
      </c>
      <c r="I193" s="495">
        <v>4.6016250566315691</v>
      </c>
      <c r="J193" s="495">
        <v>4.5819270577456557</v>
      </c>
    </row>
    <row r="194" spans="1:10" x14ac:dyDescent="0.2">
      <c r="A194" s="476" t="s">
        <v>652</v>
      </c>
      <c r="B194" s="488" t="s">
        <v>84</v>
      </c>
      <c r="C194" s="488" t="s">
        <v>84</v>
      </c>
      <c r="D194" s="488" t="s">
        <v>84</v>
      </c>
      <c r="E194" s="488">
        <v>0</v>
      </c>
      <c r="F194" s="488">
        <v>26.317906950387822</v>
      </c>
      <c r="G194" s="488">
        <v>30.790101519649937</v>
      </c>
      <c r="H194" s="267">
        <v>0</v>
      </c>
      <c r="I194" s="267">
        <v>30.157010984992848</v>
      </c>
      <c r="J194" s="267">
        <v>29.956502745140721</v>
      </c>
    </row>
    <row r="195" spans="1:10" x14ac:dyDescent="0.2">
      <c r="A195" s="477" t="s">
        <v>623</v>
      </c>
      <c r="B195" s="489" t="s">
        <v>84</v>
      </c>
      <c r="C195" s="489" t="s">
        <v>84</v>
      </c>
      <c r="D195" s="489" t="s">
        <v>84</v>
      </c>
      <c r="E195" s="489">
        <v>6.9555445805347027</v>
      </c>
      <c r="F195" s="489">
        <v>12.4941272660247</v>
      </c>
      <c r="G195" s="489">
        <v>23.65906202466816</v>
      </c>
      <c r="H195" s="490">
        <v>6.9555445805347027</v>
      </c>
      <c r="I195" s="490">
        <v>22.078537204853053</v>
      </c>
      <c r="J195" s="490">
        <v>21.977987298434684</v>
      </c>
    </row>
    <row r="196" spans="1:10" x14ac:dyDescent="0.2">
      <c r="A196" s="501" t="s">
        <v>624</v>
      </c>
      <c r="B196" s="502" t="s">
        <v>84</v>
      </c>
      <c r="C196" s="502" t="s">
        <v>84</v>
      </c>
      <c r="D196" s="502" t="s">
        <v>84</v>
      </c>
      <c r="E196" s="502">
        <v>29.897905966021334</v>
      </c>
      <c r="F196" s="502">
        <v>23.045887778536095</v>
      </c>
      <c r="G196" s="502">
        <v>15.595195857577263</v>
      </c>
      <c r="H196" s="503">
        <v>29.897905966021334</v>
      </c>
      <c r="I196" s="503">
        <v>16.649926920538</v>
      </c>
      <c r="J196" s="503">
        <v>16.738010217696647</v>
      </c>
    </row>
    <row r="197" spans="1:10" x14ac:dyDescent="0.2">
      <c r="A197" s="477" t="s">
        <v>625</v>
      </c>
      <c r="B197" s="489" t="s">
        <v>84</v>
      </c>
      <c r="C197" s="489" t="s">
        <v>84</v>
      </c>
      <c r="D197" s="489" t="s">
        <v>84</v>
      </c>
      <c r="E197" s="489">
        <v>5.6025286448044248E-2</v>
      </c>
      <c r="F197" s="489">
        <v>2.6730504341501566</v>
      </c>
      <c r="G197" s="489">
        <v>1.3345054110011925</v>
      </c>
      <c r="H197" s="490">
        <v>5.6025286448044248E-2</v>
      </c>
      <c r="I197" s="490">
        <v>1.523991841263501</v>
      </c>
      <c r="J197" s="490">
        <v>1.5142316103767495</v>
      </c>
    </row>
    <row r="198" spans="1:10" s="47" customFormat="1" x14ac:dyDescent="0.2">
      <c r="A198" s="476" t="s">
        <v>626</v>
      </c>
      <c r="B198" s="488" t="s">
        <v>84</v>
      </c>
      <c r="C198" s="488" t="s">
        <v>84</v>
      </c>
      <c r="D198" s="488" t="s">
        <v>84</v>
      </c>
      <c r="E198" s="488">
        <v>13.846529698406426</v>
      </c>
      <c r="F198" s="488">
        <v>7.461670307417168</v>
      </c>
      <c r="G198" s="488">
        <v>2.7294472704961485</v>
      </c>
      <c r="H198" s="267">
        <v>13.846529698406426</v>
      </c>
      <c r="I198" s="267">
        <v>3.3993478229345975</v>
      </c>
      <c r="J198" s="267">
        <v>3.468809151522775</v>
      </c>
    </row>
    <row r="199" spans="1:10" x14ac:dyDescent="0.2">
      <c r="A199" s="477" t="s">
        <v>627</v>
      </c>
      <c r="B199" s="489" t="s">
        <v>84</v>
      </c>
      <c r="C199" s="489" t="s">
        <v>84</v>
      </c>
      <c r="D199" s="489" t="s">
        <v>84</v>
      </c>
      <c r="E199" s="489">
        <v>0</v>
      </c>
      <c r="F199" s="489">
        <v>0.79389356471402883</v>
      </c>
      <c r="G199" s="489">
        <v>0.95013982217053605</v>
      </c>
      <c r="H199" s="490">
        <v>0</v>
      </c>
      <c r="I199" s="490">
        <v>0.92802136888337727</v>
      </c>
      <c r="J199" s="490">
        <v>0.92185113101356442</v>
      </c>
    </row>
    <row r="200" spans="1:10" s="7" customFormat="1" x14ac:dyDescent="0.2">
      <c r="A200" s="476" t="s">
        <v>628</v>
      </c>
      <c r="B200" s="488" t="s">
        <v>84</v>
      </c>
      <c r="C200" s="488" t="s">
        <v>84</v>
      </c>
      <c r="D200" s="488" t="s">
        <v>84</v>
      </c>
      <c r="E200" s="488">
        <v>11.986625839589095</v>
      </c>
      <c r="F200" s="488">
        <v>5.561260193686266</v>
      </c>
      <c r="G200" s="488">
        <v>6.1518436168669721</v>
      </c>
      <c r="H200" s="267">
        <v>11.986625839589095</v>
      </c>
      <c r="I200" s="267">
        <v>6.0682397464739228</v>
      </c>
      <c r="J200" s="267">
        <v>6.1075899718290279</v>
      </c>
    </row>
    <row r="201" spans="1:10" x14ac:dyDescent="0.2">
      <c r="A201" s="478" t="s">
        <v>629</v>
      </c>
      <c r="B201" s="494" t="s">
        <v>84</v>
      </c>
      <c r="C201" s="494" t="s">
        <v>84</v>
      </c>
      <c r="D201" s="489" t="s">
        <v>84</v>
      </c>
      <c r="E201" s="489">
        <v>4.0087185565652579</v>
      </c>
      <c r="F201" s="489">
        <v>6.5560126558631442</v>
      </c>
      <c r="G201" s="489">
        <v>4.4292596343546915</v>
      </c>
      <c r="H201" s="490">
        <v>4.0087185565652579</v>
      </c>
      <c r="I201" s="490">
        <v>4.7303259646804134</v>
      </c>
      <c r="J201" s="490">
        <v>4.7255281340420439</v>
      </c>
    </row>
    <row r="202" spans="1:10" x14ac:dyDescent="0.2">
      <c r="A202" s="507" t="s">
        <v>630</v>
      </c>
      <c r="B202" s="508" t="s">
        <v>84</v>
      </c>
      <c r="C202" s="508" t="s">
        <v>84</v>
      </c>
      <c r="D202" s="502" t="s">
        <v>84</v>
      </c>
      <c r="E202" s="502">
        <v>60.831417094692483</v>
      </c>
      <c r="F202" s="502">
        <v>91.150922600218195</v>
      </c>
      <c r="G202" s="502">
        <v>82.08749610107553</v>
      </c>
      <c r="H202" s="503">
        <v>60.831417094692483</v>
      </c>
      <c r="I202" s="503">
        <v>83.370528276733793</v>
      </c>
      <c r="J202" s="503">
        <v>83.220670006191298</v>
      </c>
    </row>
    <row r="203" spans="1:10" x14ac:dyDescent="0.2">
      <c r="A203" s="478" t="s">
        <v>631</v>
      </c>
      <c r="B203" s="494" t="s">
        <v>84</v>
      </c>
      <c r="C203" s="494" t="s">
        <v>84</v>
      </c>
      <c r="D203" s="489" t="s">
        <v>84</v>
      </c>
      <c r="E203" s="489">
        <v>1.8846305807981033E-2</v>
      </c>
      <c r="F203" s="489">
        <v>0.27921390924443423</v>
      </c>
      <c r="G203" s="489">
        <v>1.6309518253384523</v>
      </c>
      <c r="H203" s="490">
        <v>1.8846305807981033E-2</v>
      </c>
      <c r="I203" s="490">
        <v>1.439597789470237</v>
      </c>
      <c r="J203" s="490">
        <v>1.4301514826264263</v>
      </c>
    </row>
    <row r="204" spans="1:10" x14ac:dyDescent="0.2">
      <c r="A204" s="479" t="s">
        <v>335</v>
      </c>
      <c r="B204" s="492" t="s">
        <v>84</v>
      </c>
      <c r="C204" s="492" t="s">
        <v>84</v>
      </c>
      <c r="D204" s="488" t="s">
        <v>84</v>
      </c>
      <c r="E204" s="488">
        <v>0</v>
      </c>
      <c r="F204" s="488">
        <v>0</v>
      </c>
      <c r="G204" s="488">
        <v>2.4349312826595095E-3</v>
      </c>
      <c r="H204" s="267">
        <v>0</v>
      </c>
      <c r="I204" s="267">
        <v>2.0902387779578361E-3</v>
      </c>
      <c r="J204" s="267">
        <v>2.076341177215921E-3</v>
      </c>
    </row>
    <row r="205" spans="1:10" s="47" customFormat="1" x14ac:dyDescent="0.2">
      <c r="A205" s="745" t="s">
        <v>632</v>
      </c>
      <c r="B205" s="489" t="s">
        <v>84</v>
      </c>
      <c r="C205" s="489" t="s">
        <v>84</v>
      </c>
      <c r="D205" s="494" t="s">
        <v>84</v>
      </c>
      <c r="E205" s="494">
        <v>0</v>
      </c>
      <c r="F205" s="494">
        <v>2.3306870432456397</v>
      </c>
      <c r="G205" s="494">
        <v>7.2573122772157763</v>
      </c>
      <c r="H205" s="495">
        <v>0</v>
      </c>
      <c r="I205" s="495">
        <v>6.5598918597620086</v>
      </c>
      <c r="J205" s="495">
        <v>6.516276384373028</v>
      </c>
    </row>
    <row r="206" spans="1:10" x14ac:dyDescent="0.2">
      <c r="A206" s="476" t="s">
        <v>633</v>
      </c>
      <c r="B206" s="488" t="s">
        <v>84</v>
      </c>
      <c r="C206" s="488" t="s">
        <v>84</v>
      </c>
      <c r="D206" s="492" t="s">
        <v>84</v>
      </c>
      <c r="E206" s="492">
        <v>26.649512709074148</v>
      </c>
      <c r="F206" s="492">
        <v>72.75590013300986</v>
      </c>
      <c r="G206" s="492">
        <v>63.74939199882936</v>
      </c>
      <c r="H206" s="493">
        <v>26.649512709074148</v>
      </c>
      <c r="I206" s="493">
        <v>65.024366725835151</v>
      </c>
      <c r="J206" s="493">
        <v>64.769219608061704</v>
      </c>
    </row>
    <row r="207" spans="1:10" s="7" customFormat="1" x14ac:dyDescent="0.2">
      <c r="A207" s="477" t="s">
        <v>634</v>
      </c>
      <c r="B207" s="494" t="s">
        <v>84</v>
      </c>
      <c r="C207" s="494" t="s">
        <v>84</v>
      </c>
      <c r="D207" s="494" t="s">
        <v>84</v>
      </c>
      <c r="E207" s="494">
        <v>34.163051494797841</v>
      </c>
      <c r="F207" s="494">
        <v>15.785121203365598</v>
      </c>
      <c r="G207" s="494">
        <v>9.4474049657215549</v>
      </c>
      <c r="H207" s="495">
        <v>34.163051494797841</v>
      </c>
      <c r="I207" s="495">
        <v>10.344581530661793</v>
      </c>
      <c r="J207" s="495">
        <v>10.502946014822914</v>
      </c>
    </row>
    <row r="208" spans="1:10" x14ac:dyDescent="0.2">
      <c r="A208" s="501" t="s">
        <v>635</v>
      </c>
      <c r="B208" s="508" t="s">
        <v>84</v>
      </c>
      <c r="C208" s="508" t="s">
        <v>84</v>
      </c>
      <c r="D208" s="508" t="s">
        <v>84</v>
      </c>
      <c r="E208" s="508">
        <v>36.535835638087711</v>
      </c>
      <c r="F208" s="508">
        <v>43.329125298275855</v>
      </c>
      <c r="G208" s="508">
        <v>18.211252982757447</v>
      </c>
      <c r="H208" s="509">
        <v>36.535835638087711</v>
      </c>
      <c r="I208" s="509">
        <v>21.76697645753098</v>
      </c>
      <c r="J208" s="509">
        <v>21.865171797924329</v>
      </c>
    </row>
    <row r="209" spans="1:10" x14ac:dyDescent="0.2">
      <c r="A209" s="478" t="s">
        <v>636</v>
      </c>
      <c r="B209" s="494" t="s">
        <v>84</v>
      </c>
      <c r="C209" s="494" t="s">
        <v>84</v>
      </c>
      <c r="D209" s="489" t="s">
        <v>84</v>
      </c>
      <c r="E209" s="489">
        <v>27.205123139733967</v>
      </c>
      <c r="F209" s="489">
        <v>35.227142666772941</v>
      </c>
      <c r="G209" s="489">
        <v>15.751597731114765</v>
      </c>
      <c r="H209" s="490">
        <v>27.205123139733967</v>
      </c>
      <c r="I209" s="490">
        <v>18.508584925007877</v>
      </c>
      <c r="J209" s="490">
        <v>18.566406556306461</v>
      </c>
    </row>
    <row r="210" spans="1:10" x14ac:dyDescent="0.2">
      <c r="A210" s="479" t="s">
        <v>336</v>
      </c>
      <c r="B210" s="492" t="s">
        <v>84</v>
      </c>
      <c r="C210" s="492" t="s">
        <v>84</v>
      </c>
      <c r="D210" s="488" t="s">
        <v>84</v>
      </c>
      <c r="E210" s="488">
        <v>0.22209930198867378</v>
      </c>
      <c r="F210" s="488">
        <v>1.4455606091552629</v>
      </c>
      <c r="G210" s="488">
        <v>0.3662002847017114</v>
      </c>
      <c r="H210" s="267">
        <v>0.22209930198867378</v>
      </c>
      <c r="I210" s="267">
        <v>0.51899614237583147</v>
      </c>
      <c r="J210" s="267">
        <v>0.51702213165861188</v>
      </c>
    </row>
    <row r="211" spans="1:10" x14ac:dyDescent="0.2">
      <c r="A211" s="478" t="s">
        <v>637</v>
      </c>
      <c r="B211" s="533" t="s">
        <v>84</v>
      </c>
      <c r="C211" s="533" t="s">
        <v>84</v>
      </c>
      <c r="D211" s="494" t="s">
        <v>84</v>
      </c>
      <c r="E211" s="494">
        <v>0.52330435927828267</v>
      </c>
      <c r="F211" s="494">
        <v>0.91490887330188253</v>
      </c>
      <c r="G211" s="494">
        <v>9.9620029753767672E-2</v>
      </c>
      <c r="H211" s="495">
        <v>0.52330435927828267</v>
      </c>
      <c r="I211" s="495">
        <v>0.21503353466015129</v>
      </c>
      <c r="J211" s="495">
        <v>0.21708316883884043</v>
      </c>
    </row>
    <row r="212" spans="1:10" s="47" customFormat="1" x14ac:dyDescent="0.2">
      <c r="A212" s="479" t="s">
        <v>638</v>
      </c>
      <c r="B212" s="492" t="s">
        <v>84</v>
      </c>
      <c r="C212" s="492" t="s">
        <v>84</v>
      </c>
      <c r="D212" s="492" t="s">
        <v>84</v>
      </c>
      <c r="E212" s="492">
        <v>0.65435927828262874</v>
      </c>
      <c r="F212" s="492">
        <v>0.53195225593687268</v>
      </c>
      <c r="G212" s="492">
        <v>1.5281088900612403</v>
      </c>
      <c r="H212" s="493">
        <v>0.65435927828262874</v>
      </c>
      <c r="I212" s="493">
        <v>1.387091470909896</v>
      </c>
      <c r="J212" s="493">
        <v>1.3822196736916705</v>
      </c>
    </row>
    <row r="213" spans="1:10" s="7" customFormat="1" x14ac:dyDescent="0.2">
      <c r="A213" s="745" t="s">
        <v>639</v>
      </c>
      <c r="B213" s="751" t="s">
        <v>84</v>
      </c>
      <c r="C213" s="751" t="s">
        <v>84</v>
      </c>
      <c r="D213" s="751" t="s">
        <v>84</v>
      </c>
      <c r="E213" s="751">
        <v>7.9309363887791386</v>
      </c>
      <c r="F213" s="751">
        <v>5.2095602704035633</v>
      </c>
      <c r="G213" s="751">
        <v>0.46572594443824039</v>
      </c>
      <c r="H213" s="751">
        <v>7.9309363887791386</v>
      </c>
      <c r="I213" s="751">
        <v>1.1372702082750341</v>
      </c>
      <c r="J213" s="751">
        <v>1.1824400047337635</v>
      </c>
    </row>
    <row r="214" spans="1:10" s="7" customFormat="1" x14ac:dyDescent="0.2">
      <c r="A214" s="742" t="s">
        <v>640</v>
      </c>
      <c r="B214" s="748" t="s">
        <v>84</v>
      </c>
      <c r="C214" s="748" t="s">
        <v>84</v>
      </c>
      <c r="D214" s="748" t="s">
        <v>84</v>
      </c>
      <c r="E214" s="748">
        <v>0</v>
      </c>
      <c r="F214" s="748">
        <v>0</v>
      </c>
      <c r="G214" s="748">
        <v>0.18809618245554585</v>
      </c>
      <c r="H214" s="748">
        <v>0</v>
      </c>
      <c r="I214" s="748">
        <v>0.16146900627314048</v>
      </c>
      <c r="J214" s="748">
        <v>0.16039542951002525</v>
      </c>
    </row>
    <row r="215" spans="1:10" s="7" customFormat="1" x14ac:dyDescent="0.2">
      <c r="A215" s="746" t="s">
        <v>665</v>
      </c>
      <c r="B215" s="739" t="s">
        <v>84</v>
      </c>
      <c r="C215" s="739" t="s">
        <v>84</v>
      </c>
      <c r="D215" s="739" t="s">
        <v>84</v>
      </c>
      <c r="E215" s="739">
        <v>171.75892927696563</v>
      </c>
      <c r="F215" s="739">
        <v>293.74266172902855</v>
      </c>
      <c r="G215" s="739">
        <v>242.76852703446841</v>
      </c>
      <c r="H215" s="739">
        <v>171.75892927696563</v>
      </c>
      <c r="I215" s="739">
        <v>249.98450158290717</v>
      </c>
      <c r="J215" s="739">
        <v>249.46439460604881</v>
      </c>
    </row>
    <row r="216" spans="1:10" x14ac:dyDescent="0.2">
      <c r="A216" s="511" t="s">
        <v>646</v>
      </c>
      <c r="B216" s="3"/>
      <c r="C216" s="3"/>
      <c r="D216" s="212"/>
      <c r="E216" s="3"/>
      <c r="F216" s="3"/>
      <c r="G216" s="212"/>
      <c r="H216" s="3"/>
      <c r="I216" s="3"/>
      <c r="J216" s="3"/>
    </row>
    <row r="217" spans="1:10" x14ac:dyDescent="0.2">
      <c r="A217" s="38" t="s">
        <v>352</v>
      </c>
      <c r="B217" s="3"/>
      <c r="C217" s="3"/>
      <c r="D217" s="212"/>
      <c r="E217" s="3"/>
      <c r="F217" s="3"/>
      <c r="G217" s="212"/>
      <c r="H217" s="3"/>
      <c r="I217" s="3"/>
      <c r="J217" s="3"/>
    </row>
    <row r="218" spans="1:10" x14ac:dyDescent="0.2">
      <c r="A218" s="242" t="s">
        <v>739</v>
      </c>
      <c r="B218" s="3"/>
      <c r="C218" s="3"/>
      <c r="D218" s="212"/>
      <c r="E218" s="3"/>
      <c r="F218" s="3"/>
      <c r="G218" s="212"/>
      <c r="H218" s="3"/>
      <c r="I218" s="3"/>
      <c r="J218" s="3"/>
    </row>
    <row r="220" spans="1:10" ht="87" customHeight="1" x14ac:dyDescent="0.2">
      <c r="A220" s="816" t="s">
        <v>353</v>
      </c>
      <c r="B220" s="817"/>
      <c r="C220" s="817"/>
      <c r="D220" s="817"/>
      <c r="E220" s="817"/>
      <c r="F220" s="817"/>
      <c r="G220" s="817"/>
      <c r="H220" s="817"/>
      <c r="I220" s="817"/>
      <c r="J220" s="818"/>
    </row>
  </sheetData>
  <mergeCells count="1">
    <mergeCell ref="A220:J220"/>
  </mergeCells>
  <printOptions horizontalCentered="1" verticalCentered="1"/>
  <pageMargins left="0.70866141732283472" right="0.70866141732283472" top="0.19685039370078741" bottom="0.19685039370078741" header="0" footer="0"/>
  <pageSetup paperSize="9" scale="50" firstPageNumber="80" orientation="landscape" useFirstPageNumber="1" r:id="rId1"/>
  <headerFooter>
    <oddHeader>&amp;R&amp;12Les groupements à fiscalité prorpre en 2022</oddHeader>
    <oddFooter>&amp;L&amp;12Direction Générale des Collectivités Locales / DESL&amp;C&amp;12&amp;P&amp;R&amp;12Mise en ligne : janvier 2024</oddFooter>
    <evenHeader>&amp;RLes groupements à fiscalité propre en 2019</evenHeader>
    <evenFooter>&amp;LDirection Générale des Collectivités Locales / DESL&amp;C81&amp;RMise en ligne : mai 2021</evenFooter>
    <firstHeader>&amp;RLes groupements à fiscalité prorpre en 2019</firstHeader>
    <firstFooter>&amp;LDirection Générale des Collectivités Locales / DESL&amp;C80&amp;RMise en ligne : mai 2021</firstFooter>
  </headerFooter>
  <rowBreaks count="2" manualBreakCount="2">
    <brk id="74" max="16383" man="1"/>
    <brk id="1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400</v>
      </c>
    </row>
    <row r="2" spans="1:10" ht="18" x14ac:dyDescent="0.25">
      <c r="A2" s="9"/>
    </row>
    <row r="3" spans="1:10" ht="16.5" x14ac:dyDescent="0.25">
      <c r="A3" s="88" t="s">
        <v>794</v>
      </c>
    </row>
    <row r="4" spans="1:10" ht="13.5" thickBot="1" x14ac:dyDescent="0.25">
      <c r="A4" s="205"/>
      <c r="J4" s="398" t="s">
        <v>337</v>
      </c>
    </row>
    <row r="5" spans="1:10" x14ac:dyDescent="0.2">
      <c r="A5" s="204" t="s">
        <v>649</v>
      </c>
      <c r="B5" s="480" t="s">
        <v>34</v>
      </c>
      <c r="C5" s="480" t="s">
        <v>458</v>
      </c>
      <c r="D5" s="480" t="s">
        <v>460</v>
      </c>
      <c r="E5" s="480" t="s">
        <v>97</v>
      </c>
      <c r="F5" s="480" t="s">
        <v>269</v>
      </c>
      <c r="G5" s="481">
        <v>300000</v>
      </c>
      <c r="H5" s="482" t="s">
        <v>347</v>
      </c>
      <c r="I5" s="482" t="s">
        <v>347</v>
      </c>
      <c r="J5" s="482" t="s">
        <v>343</v>
      </c>
    </row>
    <row r="6" spans="1:10" x14ac:dyDescent="0.2">
      <c r="A6" s="203"/>
      <c r="B6" s="483" t="s">
        <v>457</v>
      </c>
      <c r="C6" s="483" t="s">
        <v>35</v>
      </c>
      <c r="D6" s="483" t="s">
        <v>35</v>
      </c>
      <c r="E6" s="483" t="s">
        <v>35</v>
      </c>
      <c r="F6" s="483" t="s">
        <v>35</v>
      </c>
      <c r="G6" s="483" t="s">
        <v>36</v>
      </c>
      <c r="H6" s="484" t="s">
        <v>342</v>
      </c>
      <c r="I6" s="484" t="s">
        <v>284</v>
      </c>
      <c r="J6" s="484" t="s">
        <v>106</v>
      </c>
    </row>
    <row r="7" spans="1:10" ht="13.5" thickBot="1" x14ac:dyDescent="0.25">
      <c r="A7" s="206"/>
      <c r="B7" s="485" t="s">
        <v>36</v>
      </c>
      <c r="C7" s="485" t="s">
        <v>459</v>
      </c>
      <c r="D7" s="485" t="s">
        <v>99</v>
      </c>
      <c r="E7" s="485" t="s">
        <v>100</v>
      </c>
      <c r="F7" s="485" t="s">
        <v>270</v>
      </c>
      <c r="G7" s="485" t="s">
        <v>101</v>
      </c>
      <c r="H7" s="486" t="s">
        <v>284</v>
      </c>
      <c r="I7" s="486" t="s">
        <v>101</v>
      </c>
      <c r="J7" s="486" t="s">
        <v>348</v>
      </c>
    </row>
    <row r="9" spans="1:10" x14ac:dyDescent="0.2">
      <c r="A9" s="496" t="s">
        <v>601</v>
      </c>
      <c r="B9" s="497" t="s">
        <v>84</v>
      </c>
      <c r="C9" s="497" t="s">
        <v>84</v>
      </c>
      <c r="D9" s="497" t="s">
        <v>84</v>
      </c>
      <c r="E9" s="497">
        <f>'T 5.1'!E9+'T 5.2'!E9</f>
        <v>23.255975000000003</v>
      </c>
      <c r="F9" s="497">
        <f>'T 5.1'!F9+'T 5.2'!F9</f>
        <v>680.74403400000006</v>
      </c>
      <c r="G9" s="497">
        <f>'T 5.1'!G9+'T 5.2'!G9</f>
        <v>3291.3280099999997</v>
      </c>
      <c r="H9" s="498">
        <f>'T 5.1'!H9+'T 5.2'!H9</f>
        <v>23.255975000000003</v>
      </c>
      <c r="I9" s="498">
        <f>'T 5.1'!I9+'T 5.2'!I9</f>
        <v>3972.072044</v>
      </c>
      <c r="J9" s="498">
        <f>'T 5.1'!J9+'T 5.2'!J9</f>
        <v>3995.328019</v>
      </c>
    </row>
    <row r="10" spans="1:10" x14ac:dyDescent="0.2">
      <c r="A10" s="476" t="s">
        <v>602</v>
      </c>
      <c r="B10" s="488" t="s">
        <v>84</v>
      </c>
      <c r="C10" s="488" t="s">
        <v>84</v>
      </c>
      <c r="D10" s="488" t="s">
        <v>84</v>
      </c>
      <c r="E10" s="488">
        <f>'T 5.1'!E10+'T 5.2'!E10</f>
        <v>1.0648789999999999</v>
      </c>
      <c r="F10" s="488">
        <f>'T 5.1'!F10+'T 5.2'!F10</f>
        <v>71.08184</v>
      </c>
      <c r="G10" s="488">
        <f>'T 5.1'!G10+'T 5.2'!G10</f>
        <v>660.81439399999999</v>
      </c>
      <c r="H10" s="267">
        <f>'T 5.1'!H10+'T 5.2'!H10</f>
        <v>1.0648789999999999</v>
      </c>
      <c r="I10" s="267">
        <f>'T 5.1'!I10+'T 5.2'!I10</f>
        <v>731.89623400000005</v>
      </c>
      <c r="J10" s="267">
        <f>'T 5.1'!J10+'T 5.2'!J10</f>
        <v>732.96111300000007</v>
      </c>
    </row>
    <row r="11" spans="1:10" x14ac:dyDescent="0.2">
      <c r="A11" s="477" t="s">
        <v>324</v>
      </c>
      <c r="B11" s="489" t="s">
        <v>84</v>
      </c>
      <c r="C11" s="489" t="s">
        <v>84</v>
      </c>
      <c r="D11" s="489" t="s">
        <v>84</v>
      </c>
      <c r="E11" s="489">
        <f>'T 5.1'!E11+'T 5.2'!E11</f>
        <v>21.476526999999997</v>
      </c>
      <c r="F11" s="489">
        <f>'T 5.1'!F11+'T 5.2'!F11</f>
        <v>592.07886500000006</v>
      </c>
      <c r="G11" s="489">
        <f>'T 5.1'!G11+'T 5.2'!G11</f>
        <v>2538.1123930000003</v>
      </c>
      <c r="H11" s="490">
        <f>'T 5.1'!H11+'T 5.2'!H11</f>
        <v>21.476526999999997</v>
      </c>
      <c r="I11" s="490">
        <f>'T 5.1'!I11+'T 5.2'!I11</f>
        <v>3130.1912579999998</v>
      </c>
      <c r="J11" s="490">
        <f>'T 5.1'!J11+'T 5.2'!J11</f>
        <v>3151.6677850000001</v>
      </c>
    </row>
    <row r="12" spans="1:10" x14ac:dyDescent="0.2">
      <c r="A12" s="476" t="s">
        <v>603</v>
      </c>
      <c r="B12" s="488" t="s">
        <v>84</v>
      </c>
      <c r="C12" s="488" t="s">
        <v>84</v>
      </c>
      <c r="D12" s="488" t="s">
        <v>84</v>
      </c>
      <c r="E12" s="488">
        <f>'T 5.1'!E12+'T 5.2'!E12</f>
        <v>0.71456699999999995</v>
      </c>
      <c r="F12" s="488">
        <f>'T 5.1'!F12+'T 5.2'!F12</f>
        <v>15.451281</v>
      </c>
      <c r="G12" s="488">
        <f>'T 5.1'!G12+'T 5.2'!G12</f>
        <v>54.562084000000006</v>
      </c>
      <c r="H12" s="267">
        <f>'T 5.1'!H12+'T 5.2'!H12</f>
        <v>0.71456699999999995</v>
      </c>
      <c r="I12" s="267">
        <f>'T 5.1'!I12+'T 5.2'!I12</f>
        <v>70.013365000000007</v>
      </c>
      <c r="J12" s="267">
        <f>'T 5.1'!J12+'T 5.2'!J12</f>
        <v>70.72793200000001</v>
      </c>
    </row>
    <row r="13" spans="1:10" x14ac:dyDescent="0.2">
      <c r="A13" s="477" t="s">
        <v>604</v>
      </c>
      <c r="B13" s="489" t="s">
        <v>84</v>
      </c>
      <c r="C13" s="489" t="s">
        <v>84</v>
      </c>
      <c r="D13" s="489" t="s">
        <v>84</v>
      </c>
      <c r="E13" s="489">
        <f>'T 5.1'!E13+'T 5.2'!E13</f>
        <v>0</v>
      </c>
      <c r="F13" s="489">
        <f>'T 5.1'!F13+'T 5.2'!F13</f>
        <v>2.1320440000000001</v>
      </c>
      <c r="G13" s="489">
        <f>'T 5.1'!G13+'T 5.2'!G13</f>
        <v>37.839137999999998</v>
      </c>
      <c r="H13" s="490">
        <f>'T 5.1'!H13+'T 5.2'!H13</f>
        <v>0</v>
      </c>
      <c r="I13" s="490">
        <f>'T 5.1'!I13+'T 5.2'!I13</f>
        <v>39.971181999999999</v>
      </c>
      <c r="J13" s="490">
        <f>'T 5.1'!J13+'T 5.2'!J13</f>
        <v>39.971181999999999</v>
      </c>
    </row>
    <row r="14" spans="1:10" x14ac:dyDescent="0.2">
      <c r="A14" s="501" t="s">
        <v>325</v>
      </c>
      <c r="B14" s="502" t="s">
        <v>84</v>
      </c>
      <c r="C14" s="502" t="s">
        <v>84</v>
      </c>
      <c r="D14" s="502" t="s">
        <v>84</v>
      </c>
      <c r="E14" s="502">
        <f>'T 5.1'!E14+'T 5.2'!E14</f>
        <v>5.0258520000000004</v>
      </c>
      <c r="F14" s="502">
        <f>'T 5.1'!F14+'T 5.2'!F14</f>
        <v>146.94210000000001</v>
      </c>
      <c r="G14" s="502">
        <f>'T 5.1'!G14+'T 5.2'!G14</f>
        <v>582.87219099999993</v>
      </c>
      <c r="H14" s="503">
        <f>'T 5.1'!H14+'T 5.2'!H14</f>
        <v>5.0258520000000004</v>
      </c>
      <c r="I14" s="503">
        <f>'T 5.1'!I14+'T 5.2'!I14</f>
        <v>729.81429100000003</v>
      </c>
      <c r="J14" s="503">
        <f>'T 5.1'!J14+'T 5.2'!J14</f>
        <v>734.84014300000001</v>
      </c>
    </row>
    <row r="15" spans="1:10" x14ac:dyDescent="0.2">
      <c r="A15" s="477" t="s">
        <v>605</v>
      </c>
      <c r="B15" s="489" t="s">
        <v>84</v>
      </c>
      <c r="C15" s="489" t="s">
        <v>84</v>
      </c>
      <c r="D15" s="489" t="s">
        <v>84</v>
      </c>
      <c r="E15" s="489">
        <f>'T 5.1'!E15+'T 5.2'!E15</f>
        <v>9.6100000000000005E-4</v>
      </c>
      <c r="F15" s="489">
        <f>'T 5.1'!F15+'T 5.2'!F15</f>
        <v>4.5966769999999997</v>
      </c>
      <c r="G15" s="489">
        <f>'T 5.1'!G15+'T 5.2'!G15</f>
        <v>15.730093</v>
      </c>
      <c r="H15" s="490">
        <f>'T 5.1'!H15+'T 5.2'!H15</f>
        <v>9.6100000000000005E-4</v>
      </c>
      <c r="I15" s="490">
        <f>'T 5.1'!I15+'T 5.2'!I15</f>
        <v>20.32677</v>
      </c>
      <c r="J15" s="490">
        <f>'T 5.1'!J15+'T 5.2'!J15</f>
        <v>20.327731</v>
      </c>
    </row>
    <row r="16" spans="1:10" x14ac:dyDescent="0.2">
      <c r="A16" s="476" t="s">
        <v>606</v>
      </c>
      <c r="B16" s="488" t="s">
        <v>84</v>
      </c>
      <c r="C16" s="488" t="s">
        <v>84</v>
      </c>
      <c r="D16" s="488" t="s">
        <v>84</v>
      </c>
      <c r="E16" s="488">
        <f>'T 5.1'!E16+'T 5.2'!E16</f>
        <v>0</v>
      </c>
      <c r="F16" s="488">
        <f>'T 5.1'!F16+'T 5.2'!F16</f>
        <v>1.6677140000000001</v>
      </c>
      <c r="G16" s="488">
        <f>'T 5.1'!G16+'T 5.2'!G16</f>
        <v>2.4345319999999999</v>
      </c>
      <c r="H16" s="267">
        <f>'T 5.1'!H16+'T 5.2'!H16</f>
        <v>0</v>
      </c>
      <c r="I16" s="267">
        <f>'T 5.1'!I16+'T 5.2'!I16</f>
        <v>4.1022460000000001</v>
      </c>
      <c r="J16" s="267">
        <f>'T 5.1'!J16+'T 5.2'!J16</f>
        <v>4.1022460000000001</v>
      </c>
    </row>
    <row r="17" spans="1:10" x14ac:dyDescent="0.2">
      <c r="A17" s="491" t="s">
        <v>607</v>
      </c>
      <c r="B17" s="489" t="s">
        <v>84</v>
      </c>
      <c r="C17" s="489" t="s">
        <v>84</v>
      </c>
      <c r="D17" s="489" t="s">
        <v>84</v>
      </c>
      <c r="E17" s="489">
        <f>'T 5.1'!E17+'T 5.2'!E17</f>
        <v>5.0236910000000004</v>
      </c>
      <c r="F17" s="489">
        <f>'T 5.1'!F17+'T 5.2'!F17</f>
        <v>127.81547400000001</v>
      </c>
      <c r="G17" s="489">
        <f>'T 5.1'!G17+'T 5.2'!G17</f>
        <v>557.34187799999995</v>
      </c>
      <c r="H17" s="490">
        <f>'T 5.1'!H17+'T 5.2'!H17</f>
        <v>5.0236910000000004</v>
      </c>
      <c r="I17" s="490">
        <f>'T 5.1'!I17+'T 5.2'!I17</f>
        <v>685.15735199999995</v>
      </c>
      <c r="J17" s="490">
        <f>'T 5.1'!J17+'T 5.2'!J17</f>
        <v>690.18104299999993</v>
      </c>
    </row>
    <row r="18" spans="1:10" x14ac:dyDescent="0.2">
      <c r="A18" s="476" t="s">
        <v>326</v>
      </c>
      <c r="B18" s="488" t="s">
        <v>84</v>
      </c>
      <c r="C18" s="488" t="s">
        <v>84</v>
      </c>
      <c r="D18" s="488" t="s">
        <v>84</v>
      </c>
      <c r="E18" s="488">
        <f>'T 5.1'!E18+'T 5.2'!E18</f>
        <v>1.1980000000000001E-3</v>
      </c>
      <c r="F18" s="488">
        <f>'T 5.1'!F18+'T 5.2'!F18</f>
        <v>1.3127979999999999</v>
      </c>
      <c r="G18" s="488">
        <f>'T 5.1'!G18+'T 5.2'!G18</f>
        <v>4.8034479999999995</v>
      </c>
      <c r="H18" s="267">
        <f>'T 5.1'!H18+'T 5.2'!H18</f>
        <v>1.1980000000000001E-3</v>
      </c>
      <c r="I18" s="267">
        <f>'T 5.1'!I18+'T 5.2'!I18</f>
        <v>6.1162460000000003</v>
      </c>
      <c r="J18" s="267">
        <f>'T 5.1'!J18+'T 5.2'!J18</f>
        <v>6.1174439999999999</v>
      </c>
    </row>
    <row r="19" spans="1:10" x14ac:dyDescent="0.2">
      <c r="A19" s="477" t="s">
        <v>608</v>
      </c>
      <c r="B19" s="489" t="s">
        <v>84</v>
      </c>
      <c r="C19" s="489" t="s">
        <v>84</v>
      </c>
      <c r="D19" s="489" t="s">
        <v>84</v>
      </c>
      <c r="E19" s="489">
        <f>'T 5.1'!E19+'T 5.2'!E19</f>
        <v>0</v>
      </c>
      <c r="F19" s="489">
        <f>'T 5.1'!F19+'T 5.2'!F19</f>
        <v>11.549434999999999</v>
      </c>
      <c r="G19" s="489">
        <f>'T 5.1'!G19+'T 5.2'!G19</f>
        <v>2.562236</v>
      </c>
      <c r="H19" s="490">
        <f>'T 5.1'!H19+'T 5.2'!H19</f>
        <v>0</v>
      </c>
      <c r="I19" s="490">
        <f>'T 5.1'!I19+'T 5.2'!I19</f>
        <v>14.111670999999999</v>
      </c>
      <c r="J19" s="490">
        <f>'T 5.1'!J19+'T 5.2'!J19</f>
        <v>14.111670999999999</v>
      </c>
    </row>
    <row r="20" spans="1:10" x14ac:dyDescent="0.2">
      <c r="A20" s="501" t="s">
        <v>327</v>
      </c>
      <c r="B20" s="502" t="s">
        <v>84</v>
      </c>
      <c r="C20" s="502" t="s">
        <v>84</v>
      </c>
      <c r="D20" s="502" t="s">
        <v>84</v>
      </c>
      <c r="E20" s="502">
        <f>'T 5.1'!E20+'T 5.2'!E20</f>
        <v>7.5100370000000005</v>
      </c>
      <c r="F20" s="502">
        <f>'T 5.1'!F20+'T 5.2'!F20</f>
        <v>76.351819000000006</v>
      </c>
      <c r="G20" s="502">
        <f>'T 5.1'!G20+'T 5.2'!G20</f>
        <v>282.46225700000002</v>
      </c>
      <c r="H20" s="503">
        <f>'T 5.1'!H20+'T 5.2'!H20</f>
        <v>7.5100370000000005</v>
      </c>
      <c r="I20" s="503">
        <f>'T 5.1'!I20+'T 5.2'!I20</f>
        <v>358.814076</v>
      </c>
      <c r="J20" s="503">
        <f>'T 5.1'!J20+'T 5.2'!J20</f>
        <v>366.32411300000001</v>
      </c>
    </row>
    <row r="21" spans="1:10" x14ac:dyDescent="0.2">
      <c r="A21" s="491" t="s">
        <v>609</v>
      </c>
      <c r="B21" s="489" t="s">
        <v>84</v>
      </c>
      <c r="C21" s="489" t="s">
        <v>84</v>
      </c>
      <c r="D21" s="489" t="s">
        <v>84</v>
      </c>
      <c r="E21" s="489">
        <f>'T 5.1'!E21+'T 5.2'!E21</f>
        <v>3.7321040000000001</v>
      </c>
      <c r="F21" s="489">
        <f>'T 5.1'!F21+'T 5.2'!F21</f>
        <v>0.18896199999999999</v>
      </c>
      <c r="G21" s="489">
        <f>'T 5.1'!G21+'T 5.2'!G21</f>
        <v>1.4552669999999999</v>
      </c>
      <c r="H21" s="490">
        <f>'T 5.1'!H21+'T 5.2'!H21</f>
        <v>3.7321040000000001</v>
      </c>
      <c r="I21" s="490">
        <f>'T 5.1'!I21+'T 5.2'!I21</f>
        <v>1.6442289999999999</v>
      </c>
      <c r="J21" s="490">
        <f>'T 5.1'!J21+'T 5.2'!J21</f>
        <v>5.3763329999999998</v>
      </c>
    </row>
    <row r="22" spans="1:10" x14ac:dyDescent="0.2">
      <c r="A22" s="476" t="s">
        <v>328</v>
      </c>
      <c r="B22" s="488" t="s">
        <v>84</v>
      </c>
      <c r="C22" s="488" t="s">
        <v>84</v>
      </c>
      <c r="D22" s="488" t="s">
        <v>84</v>
      </c>
      <c r="E22" s="488">
        <f>'T 5.1'!E22+'T 5.2'!E22</f>
        <v>0</v>
      </c>
      <c r="F22" s="488">
        <f>'T 5.1'!F22+'T 5.2'!F22</f>
        <v>2.7379340000000001</v>
      </c>
      <c r="G22" s="488">
        <f>'T 5.1'!G22+'T 5.2'!G22</f>
        <v>53.452759</v>
      </c>
      <c r="H22" s="267">
        <f>'T 5.1'!H22+'T 5.2'!H22</f>
        <v>0</v>
      </c>
      <c r="I22" s="267">
        <f>'T 5.1'!I22+'T 5.2'!I22</f>
        <v>56.190692999999996</v>
      </c>
      <c r="J22" s="267">
        <f>'T 5.1'!J22+'T 5.2'!J22</f>
        <v>56.190692999999996</v>
      </c>
    </row>
    <row r="23" spans="1:10" x14ac:dyDescent="0.2">
      <c r="A23" s="477" t="s">
        <v>329</v>
      </c>
      <c r="B23" s="489" t="s">
        <v>84</v>
      </c>
      <c r="C23" s="489" t="s">
        <v>84</v>
      </c>
      <c r="D23" s="489" t="s">
        <v>84</v>
      </c>
      <c r="E23" s="489">
        <f>'T 5.1'!E23+'T 5.2'!E23</f>
        <v>0</v>
      </c>
      <c r="F23" s="489">
        <f>'T 5.1'!F23+'T 5.2'!F23</f>
        <v>1.0305580000000001</v>
      </c>
      <c r="G23" s="489">
        <f>'T 5.1'!G23+'T 5.2'!G23</f>
        <v>125.47181399999999</v>
      </c>
      <c r="H23" s="490">
        <f>'T 5.1'!H23+'T 5.2'!H23</f>
        <v>0</v>
      </c>
      <c r="I23" s="490">
        <f>'T 5.1'!I23+'T 5.2'!I23</f>
        <v>126.50237199999999</v>
      </c>
      <c r="J23" s="490">
        <f>'T 5.1'!J23+'T 5.2'!J23</f>
        <v>126.50237199999999</v>
      </c>
    </row>
    <row r="24" spans="1:10" x14ac:dyDescent="0.2">
      <c r="A24" s="476" t="s">
        <v>610</v>
      </c>
      <c r="B24" s="488" t="s">
        <v>84</v>
      </c>
      <c r="C24" s="488" t="s">
        <v>84</v>
      </c>
      <c r="D24" s="488" t="s">
        <v>84</v>
      </c>
      <c r="E24" s="488">
        <f>'T 5.1'!E24+'T 5.2'!E24</f>
        <v>1.0334639999999999</v>
      </c>
      <c r="F24" s="488">
        <f>'T 5.1'!F24+'T 5.2'!F24</f>
        <v>70.235355999999996</v>
      </c>
      <c r="G24" s="488">
        <f>'T 5.1'!G24+'T 5.2'!G24</f>
        <v>87.769283000000001</v>
      </c>
      <c r="H24" s="267">
        <f>'T 5.1'!H24+'T 5.2'!H24</f>
        <v>1.0334639999999999</v>
      </c>
      <c r="I24" s="267">
        <f>'T 5.1'!I24+'T 5.2'!I24</f>
        <v>158.004639</v>
      </c>
      <c r="J24" s="267">
        <f>'T 5.1'!J24+'T 5.2'!J24</f>
        <v>159.03810300000001</v>
      </c>
    </row>
    <row r="25" spans="1:10" x14ac:dyDescent="0.2">
      <c r="A25" s="477" t="s">
        <v>611</v>
      </c>
      <c r="B25" s="489" t="s">
        <v>84</v>
      </c>
      <c r="C25" s="489" t="s">
        <v>84</v>
      </c>
      <c r="D25" s="489" t="s">
        <v>84</v>
      </c>
      <c r="E25" s="489">
        <f>'T 5.1'!E25+'T 5.2'!E25</f>
        <v>2.7444679999999999</v>
      </c>
      <c r="F25" s="489">
        <f>'T 5.1'!F25+'T 5.2'!F25</f>
        <v>0.14010999999999998</v>
      </c>
      <c r="G25" s="489">
        <f>'T 5.1'!G25+'T 5.2'!G25</f>
        <v>13.963776000000001</v>
      </c>
      <c r="H25" s="490">
        <f>'T 5.1'!H25+'T 5.2'!H25</f>
        <v>2.7444679999999999</v>
      </c>
      <c r="I25" s="490">
        <f>'T 5.1'!I25+'T 5.2'!I25</f>
        <v>14.103885999999999</v>
      </c>
      <c r="J25" s="490">
        <f>'T 5.1'!J25+'T 5.2'!J25</f>
        <v>16.848354</v>
      </c>
    </row>
    <row r="26" spans="1:10" s="47" customFormat="1" x14ac:dyDescent="0.2">
      <c r="A26" s="479" t="s">
        <v>330</v>
      </c>
      <c r="B26" s="492" t="s">
        <v>84</v>
      </c>
      <c r="C26" s="492" t="s">
        <v>84</v>
      </c>
      <c r="D26" s="492" t="s">
        <v>84</v>
      </c>
      <c r="E26" s="492">
        <f>'T 5.1'!E26+'T 5.2'!E26</f>
        <v>0</v>
      </c>
      <c r="F26" s="492">
        <f>'T 5.1'!F26+'T 5.2'!F26</f>
        <v>2.0188969999999999</v>
      </c>
      <c r="G26" s="492">
        <f>'T 5.1'!G26+'T 5.2'!G26</f>
        <v>0.34935300000000002</v>
      </c>
      <c r="H26" s="493">
        <f>'T 5.1'!H26+'T 5.2'!H26</f>
        <v>0</v>
      </c>
      <c r="I26" s="493">
        <f>'T 5.1'!I26+'T 5.2'!I26</f>
        <v>2.3682499999999997</v>
      </c>
      <c r="J26" s="493">
        <f>'T 5.1'!J26+'T 5.2'!J26</f>
        <v>2.3682499999999997</v>
      </c>
    </row>
    <row r="27" spans="1:10" s="7" customFormat="1" x14ac:dyDescent="0.2">
      <c r="A27" s="475" t="s">
        <v>612</v>
      </c>
      <c r="B27" s="499" t="s">
        <v>84</v>
      </c>
      <c r="C27" s="499" t="s">
        <v>84</v>
      </c>
      <c r="D27" s="499" t="s">
        <v>84</v>
      </c>
      <c r="E27" s="499">
        <f>'T 5.1'!E27+'T 5.2'!E27</f>
        <v>10.259027</v>
      </c>
      <c r="F27" s="499">
        <f>'T 5.1'!F27+'T 5.2'!F27</f>
        <v>305.53112700000003</v>
      </c>
      <c r="G27" s="499">
        <f>'T 5.1'!G27+'T 5.2'!G27</f>
        <v>1027.2324040000001</v>
      </c>
      <c r="H27" s="500">
        <f>'T 5.1'!H27+'T 5.2'!H27</f>
        <v>10.259027</v>
      </c>
      <c r="I27" s="500">
        <f>'T 5.1'!I27+'T 5.2'!I27</f>
        <v>1332.7635310000001</v>
      </c>
      <c r="J27" s="500">
        <f>'T 5.1'!J27+'T 5.2'!J27</f>
        <v>1343.0225580000001</v>
      </c>
    </row>
    <row r="28" spans="1:10" x14ac:dyDescent="0.2">
      <c r="A28" s="479" t="s">
        <v>613</v>
      </c>
      <c r="B28" s="492" t="s">
        <v>84</v>
      </c>
      <c r="C28" s="492" t="s">
        <v>84</v>
      </c>
      <c r="D28" s="492" t="s">
        <v>84</v>
      </c>
      <c r="E28" s="492">
        <f>'T 5.1'!E28+'T 5.2'!E28</f>
        <v>0.404005</v>
      </c>
      <c r="F28" s="492">
        <f>'T 5.1'!F28+'T 5.2'!F28</f>
        <v>22.051408000000002</v>
      </c>
      <c r="G28" s="492">
        <f>'T 5.1'!G28+'T 5.2'!G28</f>
        <v>83.475909000000001</v>
      </c>
      <c r="H28" s="493">
        <f>'T 5.1'!H28+'T 5.2'!H28</f>
        <v>0.404005</v>
      </c>
      <c r="I28" s="493">
        <f>'T 5.1'!I28+'T 5.2'!I28</f>
        <v>105.52731700000001</v>
      </c>
      <c r="J28" s="493">
        <f>'T 5.1'!J28+'T 5.2'!J28</f>
        <v>105.93132200000001</v>
      </c>
    </row>
    <row r="29" spans="1:10" s="47" customFormat="1" x14ac:dyDescent="0.2">
      <c r="A29" s="477" t="s">
        <v>331</v>
      </c>
      <c r="B29" s="489" t="s">
        <v>84</v>
      </c>
      <c r="C29" s="489" t="s">
        <v>84</v>
      </c>
      <c r="D29" s="489" t="s">
        <v>84</v>
      </c>
      <c r="E29" s="489">
        <f>'T 5.1'!E29+'T 5.2'!E29</f>
        <v>7.1577660000000005</v>
      </c>
      <c r="F29" s="489">
        <f>'T 5.1'!F29+'T 5.2'!F29</f>
        <v>142.51279600000001</v>
      </c>
      <c r="G29" s="489">
        <f>'T 5.1'!G29+'T 5.2'!G29</f>
        <v>542.26974099999995</v>
      </c>
      <c r="H29" s="490">
        <f>'T 5.1'!H29+'T 5.2'!H29</f>
        <v>7.1577660000000005</v>
      </c>
      <c r="I29" s="490">
        <f>'T 5.1'!I29+'T 5.2'!I29</f>
        <v>684.78253699999993</v>
      </c>
      <c r="J29" s="490">
        <f>'T 5.1'!J29+'T 5.2'!J29</f>
        <v>691.94030299999997</v>
      </c>
    </row>
    <row r="30" spans="1:10" x14ac:dyDescent="0.2">
      <c r="A30" s="476" t="s">
        <v>614</v>
      </c>
      <c r="B30" s="488" t="s">
        <v>84</v>
      </c>
      <c r="C30" s="488" t="s">
        <v>84</v>
      </c>
      <c r="D30" s="488" t="s">
        <v>84</v>
      </c>
      <c r="E30" s="488">
        <f>'T 5.1'!E30+'T 5.2'!E30</f>
        <v>2.9780760000000002</v>
      </c>
      <c r="F30" s="488">
        <f>'T 5.1'!F30+'T 5.2'!F30</f>
        <v>99.971661999999995</v>
      </c>
      <c r="G30" s="488">
        <f>'T 5.1'!G30+'T 5.2'!G30</f>
        <v>327.13781700000004</v>
      </c>
      <c r="H30" s="267">
        <f>'T 5.1'!H30+'T 5.2'!H30</f>
        <v>2.9780760000000002</v>
      </c>
      <c r="I30" s="267">
        <f>'T 5.1'!I30+'T 5.2'!I30</f>
        <v>427.10947899999996</v>
      </c>
      <c r="J30" s="267">
        <f>'T 5.1'!J30+'T 5.2'!J30</f>
        <v>430.08755500000001</v>
      </c>
    </row>
    <row r="31" spans="1:10" s="7" customFormat="1" x14ac:dyDescent="0.2">
      <c r="A31" s="477" t="s">
        <v>641</v>
      </c>
      <c r="B31" s="489" t="s">
        <v>84</v>
      </c>
      <c r="C31" s="489" t="s">
        <v>84</v>
      </c>
      <c r="D31" s="489" t="s">
        <v>84</v>
      </c>
      <c r="E31" s="489">
        <f>'T 5.1'!E31+'T 5.2'!E31</f>
        <v>4.1796879999999996</v>
      </c>
      <c r="F31" s="489">
        <f>'T 5.1'!F31+'T 5.2'!F31</f>
        <v>42.541132999999995</v>
      </c>
      <c r="G31" s="489">
        <f>'T 5.1'!G31+'T 5.2'!G31</f>
        <v>215.131924</v>
      </c>
      <c r="H31" s="490">
        <f>'T 5.1'!H31+'T 5.2'!H31</f>
        <v>4.1796879999999996</v>
      </c>
      <c r="I31" s="490">
        <f>'T 5.1'!I31+'T 5.2'!I31</f>
        <v>257.67305699999997</v>
      </c>
      <c r="J31" s="490">
        <f>'T 5.1'!J31+'T 5.2'!J31</f>
        <v>261.85274500000003</v>
      </c>
    </row>
    <row r="32" spans="1:10" s="47" customFormat="1" x14ac:dyDescent="0.2">
      <c r="A32" s="476" t="s">
        <v>332</v>
      </c>
      <c r="B32" s="488" t="s">
        <v>84</v>
      </c>
      <c r="C32" s="488" t="s">
        <v>84</v>
      </c>
      <c r="D32" s="488" t="s">
        <v>84</v>
      </c>
      <c r="E32" s="488">
        <f>'T 5.1'!E32+'T 5.2'!E32</f>
        <v>1.3102229999999999</v>
      </c>
      <c r="F32" s="488">
        <f>'T 5.1'!F32+'T 5.2'!F32</f>
        <v>137.68308400000001</v>
      </c>
      <c r="G32" s="488">
        <f>'T 5.1'!G32+'T 5.2'!G32</f>
        <v>395.77792099999999</v>
      </c>
      <c r="H32" s="267">
        <f>'T 5.1'!H32+'T 5.2'!H32</f>
        <v>1.3102229999999999</v>
      </c>
      <c r="I32" s="267">
        <f>'T 5.1'!I32+'T 5.2'!I32</f>
        <v>533.461005</v>
      </c>
      <c r="J32" s="267">
        <f>'T 5.1'!J32+'T 5.2'!J32</f>
        <v>534.77122800000006</v>
      </c>
    </row>
    <row r="33" spans="1:10" x14ac:dyDescent="0.2">
      <c r="A33" s="477" t="s">
        <v>333</v>
      </c>
      <c r="B33" s="489" t="s">
        <v>84</v>
      </c>
      <c r="C33" s="489" t="s">
        <v>84</v>
      </c>
      <c r="D33" s="489" t="s">
        <v>84</v>
      </c>
      <c r="E33" s="489">
        <f>'T 5.1'!E33+'T 5.2'!E33</f>
        <v>1.3870309999999999</v>
      </c>
      <c r="F33" s="489">
        <f>'T 5.1'!F33+'T 5.2'!F33</f>
        <v>3.2838349999999998</v>
      </c>
      <c r="G33" s="489">
        <f>'T 5.1'!G33+'T 5.2'!G33</f>
        <v>5.708831</v>
      </c>
      <c r="H33" s="490">
        <f>'T 5.1'!H33+'T 5.2'!H33</f>
        <v>1.3870309999999999</v>
      </c>
      <c r="I33" s="490">
        <f>'T 5.1'!I33+'T 5.2'!I33</f>
        <v>8.9926659999999998</v>
      </c>
      <c r="J33" s="490">
        <f>'T 5.1'!J33+'T 5.2'!J33</f>
        <v>10.379697</v>
      </c>
    </row>
    <row r="34" spans="1:10" x14ac:dyDescent="0.2">
      <c r="A34" s="501" t="s">
        <v>615</v>
      </c>
      <c r="B34" s="502" t="s">
        <v>84</v>
      </c>
      <c r="C34" s="502" t="s">
        <v>84</v>
      </c>
      <c r="D34" s="502" t="s">
        <v>84</v>
      </c>
      <c r="E34" s="502">
        <f>'T 5.1'!E34+'T 5.2'!E34</f>
        <v>8.0132110000000001</v>
      </c>
      <c r="F34" s="502">
        <f>'T 5.1'!F34+'T 5.2'!F34</f>
        <v>36.273600000000002</v>
      </c>
      <c r="G34" s="502">
        <f>'T 5.1'!G34+'T 5.2'!G34</f>
        <v>1133.6761469999999</v>
      </c>
      <c r="H34" s="503">
        <f>'T 5.1'!H34+'T 5.2'!H34</f>
        <v>8.0132110000000001</v>
      </c>
      <c r="I34" s="503">
        <f>'T 5.1'!I34+'T 5.2'!I34</f>
        <v>1169.9497470000001</v>
      </c>
      <c r="J34" s="503">
        <f>'T 5.1'!J34+'T 5.2'!J34</f>
        <v>1177.9629580000001</v>
      </c>
    </row>
    <row r="35" spans="1:10" s="7" customFormat="1" x14ac:dyDescent="0.2">
      <c r="A35" s="477" t="s">
        <v>616</v>
      </c>
      <c r="B35" s="489" t="s">
        <v>84</v>
      </c>
      <c r="C35" s="489" t="s">
        <v>84</v>
      </c>
      <c r="D35" s="489" t="s">
        <v>84</v>
      </c>
      <c r="E35" s="489">
        <f>'T 5.1'!E35+'T 5.2'!E35</f>
        <v>0</v>
      </c>
      <c r="F35" s="489">
        <f>'T 5.1'!F35+'T 5.2'!F35</f>
        <v>4.4964999999999998E-2</v>
      </c>
      <c r="G35" s="489">
        <f>'T 5.1'!G35+'T 5.2'!G35</f>
        <v>401.85311300000001</v>
      </c>
      <c r="H35" s="490">
        <f>'T 5.1'!H35+'T 5.2'!H35</f>
        <v>0</v>
      </c>
      <c r="I35" s="490">
        <f>'T 5.1'!I35+'T 5.2'!I35</f>
        <v>401.898078</v>
      </c>
      <c r="J35" s="490">
        <f>'T 5.1'!J35+'T 5.2'!J35</f>
        <v>401.898078</v>
      </c>
    </row>
    <row r="36" spans="1:10" x14ac:dyDescent="0.2">
      <c r="A36" s="479" t="s">
        <v>334</v>
      </c>
      <c r="B36" s="492" t="s">
        <v>84</v>
      </c>
      <c r="C36" s="492" t="s">
        <v>84</v>
      </c>
      <c r="D36" s="492" t="s">
        <v>84</v>
      </c>
      <c r="E36" s="492">
        <f>'T 5.1'!E36+'T 5.2'!E36</f>
        <v>1.727935</v>
      </c>
      <c r="F36" s="492">
        <f>'T 5.1'!F36+'T 5.2'!F36</f>
        <v>5.9748289999999997</v>
      </c>
      <c r="G36" s="492">
        <f>'T 5.1'!G36+'T 5.2'!G36</f>
        <v>47.525133000000004</v>
      </c>
      <c r="H36" s="493">
        <f>'T 5.1'!H36+'T 5.2'!H36</f>
        <v>1.727935</v>
      </c>
      <c r="I36" s="493">
        <f>'T 5.1'!I36+'T 5.2'!I36</f>
        <v>53.499962000000004</v>
      </c>
      <c r="J36" s="493">
        <f>'T 5.1'!J36+'T 5.2'!J36</f>
        <v>55.227897000000006</v>
      </c>
    </row>
    <row r="37" spans="1:10" x14ac:dyDescent="0.2">
      <c r="A37" s="478" t="s">
        <v>617</v>
      </c>
      <c r="B37" s="489" t="s">
        <v>84</v>
      </c>
      <c r="C37" s="489" t="s">
        <v>84</v>
      </c>
      <c r="D37" s="489" t="s">
        <v>84</v>
      </c>
      <c r="E37" s="489">
        <f>'T 5.1'!E37+'T 5.2'!E37</f>
        <v>6.2852750000000004</v>
      </c>
      <c r="F37" s="489">
        <f>'T 5.1'!F37+'T 5.2'!F37</f>
        <v>30.253805</v>
      </c>
      <c r="G37" s="489">
        <f>'T 5.1'!G37+'T 5.2'!G37</f>
        <v>684.29789800000003</v>
      </c>
      <c r="H37" s="490">
        <f>'T 5.1'!H37+'T 5.2'!H37</f>
        <v>6.2852750000000004</v>
      </c>
      <c r="I37" s="490">
        <f>'T 5.1'!I37+'T 5.2'!I37</f>
        <v>714.55170300000009</v>
      </c>
      <c r="J37" s="490">
        <f>'T 5.1'!J37+'T 5.2'!J37</f>
        <v>720.83697800000004</v>
      </c>
    </row>
    <row r="38" spans="1:10" x14ac:dyDescent="0.2">
      <c r="A38" s="479" t="s">
        <v>618</v>
      </c>
      <c r="B38" s="488" t="s">
        <v>84</v>
      </c>
      <c r="C38" s="488" t="s">
        <v>84</v>
      </c>
      <c r="D38" s="488" t="s">
        <v>84</v>
      </c>
      <c r="E38" s="488">
        <f>'T 5.1'!E38+'T 5.2'!E38</f>
        <v>1.7100109999999999</v>
      </c>
      <c r="F38" s="488">
        <f>'T 5.1'!F38+'T 5.2'!F38</f>
        <v>10.287025</v>
      </c>
      <c r="G38" s="488">
        <f>'T 5.1'!G38+'T 5.2'!G38</f>
        <v>81.281096000000005</v>
      </c>
      <c r="H38" s="267">
        <f>'T 5.1'!H38+'T 5.2'!H38</f>
        <v>1.7100109999999999</v>
      </c>
      <c r="I38" s="267">
        <f>'T 5.1'!I38+'T 5.2'!I38</f>
        <v>91.568120999999991</v>
      </c>
      <c r="J38" s="267">
        <f>'T 5.1'!J38+'T 5.2'!J38</f>
        <v>93.278131999999985</v>
      </c>
    </row>
    <row r="39" spans="1:10" x14ac:dyDescent="0.2">
      <c r="A39" s="478" t="s">
        <v>643</v>
      </c>
      <c r="B39" s="494" t="s">
        <v>84</v>
      </c>
      <c r="C39" s="494" t="s">
        <v>84</v>
      </c>
      <c r="D39" s="494" t="s">
        <v>84</v>
      </c>
      <c r="E39" s="494">
        <f>'T 5.1'!E39+'T 5.2'!E39</f>
        <v>3.4094030000000002</v>
      </c>
      <c r="F39" s="494">
        <f>'T 5.1'!F39+'T 5.2'!F39</f>
        <v>5.3876030000000004</v>
      </c>
      <c r="G39" s="494">
        <f>'T 5.1'!G39+'T 5.2'!G39</f>
        <v>199.22480399999998</v>
      </c>
      <c r="H39" s="495">
        <f>'T 5.1'!H39+'T 5.2'!H39</f>
        <v>3.4094030000000002</v>
      </c>
      <c r="I39" s="495">
        <f>'T 5.1'!I39+'T 5.2'!I39</f>
        <v>204.61240699999999</v>
      </c>
      <c r="J39" s="495">
        <f>'T 5.1'!J39+'T 5.2'!J39</f>
        <v>208.02181000000002</v>
      </c>
    </row>
    <row r="40" spans="1:10" x14ac:dyDescent="0.2">
      <c r="A40" s="479" t="s">
        <v>642</v>
      </c>
      <c r="B40" s="492" t="s">
        <v>84</v>
      </c>
      <c r="C40" s="492" t="s">
        <v>84</v>
      </c>
      <c r="D40" s="492" t="s">
        <v>84</v>
      </c>
      <c r="E40" s="492">
        <f>'T 5.1'!E40+'T 5.2'!E40</f>
        <v>0.35591499999999998</v>
      </c>
      <c r="F40" s="492">
        <f>'T 5.1'!F40+'T 5.2'!F40</f>
        <v>2.361062</v>
      </c>
      <c r="G40" s="492">
        <f>'T 5.1'!G40+'T 5.2'!G40</f>
        <v>42.561439</v>
      </c>
      <c r="H40" s="493">
        <f>'T 5.1'!H40+'T 5.2'!H40</f>
        <v>0.35591499999999998</v>
      </c>
      <c r="I40" s="493">
        <f>'T 5.1'!I40+'T 5.2'!I40</f>
        <v>44.922500999999997</v>
      </c>
      <c r="J40" s="493">
        <f>'T 5.1'!J40+'T 5.2'!J40</f>
        <v>45.278416</v>
      </c>
    </row>
    <row r="41" spans="1:10" x14ac:dyDescent="0.2">
      <c r="A41" s="478" t="s">
        <v>644</v>
      </c>
      <c r="B41" s="494" t="s">
        <v>84</v>
      </c>
      <c r="C41" s="494" t="s">
        <v>84</v>
      </c>
      <c r="D41" s="494" t="s">
        <v>84</v>
      </c>
      <c r="E41" s="494">
        <f>'T 5.1'!E41+'T 5.2'!E41</f>
        <v>0</v>
      </c>
      <c r="F41" s="494">
        <f>'T 5.1'!F41+'T 5.2'!F41</f>
        <v>8.7903000000000009E-2</v>
      </c>
      <c r="G41" s="494">
        <f>'T 5.1'!G41+'T 5.2'!G41</f>
        <v>251.79881600000002</v>
      </c>
      <c r="H41" s="495">
        <f>'T 5.1'!H41+'T 5.2'!H41</f>
        <v>0</v>
      </c>
      <c r="I41" s="495">
        <f>'T 5.1'!I41+'T 5.2'!I41</f>
        <v>251.886719</v>
      </c>
      <c r="J41" s="495">
        <f>'T 5.1'!J41+'T 5.2'!J41</f>
        <v>251.886719</v>
      </c>
    </row>
    <row r="42" spans="1:10" x14ac:dyDescent="0.2">
      <c r="A42" s="479" t="s">
        <v>645</v>
      </c>
      <c r="B42" s="492" t="s">
        <v>84</v>
      </c>
      <c r="C42" s="492" t="s">
        <v>84</v>
      </c>
      <c r="D42" s="492" t="s">
        <v>84</v>
      </c>
      <c r="E42" s="492">
        <f>'T 5.1'!E42+'T 5.2'!E42</f>
        <v>0.80994500000000003</v>
      </c>
      <c r="F42" s="492">
        <f>'T 5.1'!F42+'T 5.2'!F42</f>
        <v>12.13021</v>
      </c>
      <c r="G42" s="492">
        <f>'T 5.1'!G42+'T 5.2'!G42</f>
        <v>109.43173899999999</v>
      </c>
      <c r="H42" s="493">
        <f>'T 5.1'!H42+'T 5.2'!H42</f>
        <v>0.80994500000000003</v>
      </c>
      <c r="I42" s="493">
        <f>'T 5.1'!I42+'T 5.2'!I42</f>
        <v>121.561949</v>
      </c>
      <c r="J42" s="493">
        <f>'T 5.1'!J42+'T 5.2'!J42</f>
        <v>122.371894</v>
      </c>
    </row>
    <row r="43" spans="1:10" s="47" customFormat="1" x14ac:dyDescent="0.2">
      <c r="A43" s="504" t="s">
        <v>619</v>
      </c>
      <c r="B43" s="505" t="s">
        <v>84</v>
      </c>
      <c r="C43" s="505" t="s">
        <v>84</v>
      </c>
      <c r="D43" s="505" t="s">
        <v>84</v>
      </c>
      <c r="E43" s="505">
        <f>'T 5.1'!E43+'T 5.2'!E43</f>
        <v>7.7951689999999996</v>
      </c>
      <c r="F43" s="505">
        <f>'T 5.1'!F43+'T 5.2'!F43</f>
        <v>322.51031699999999</v>
      </c>
      <c r="G43" s="505">
        <f>'T 5.1'!G43+'T 5.2'!G43</f>
        <v>1829.5565839999999</v>
      </c>
      <c r="H43" s="506">
        <f>'T 5.1'!H43+'T 5.2'!H43</f>
        <v>7.7951689999999996</v>
      </c>
      <c r="I43" s="506">
        <f>'T 5.1'!I43+'T 5.2'!I43</f>
        <v>2152.0669010000001</v>
      </c>
      <c r="J43" s="506">
        <f>'T 5.1'!J43+'T 5.2'!J43</f>
        <v>2159.8620700000001</v>
      </c>
    </row>
    <row r="44" spans="1:10" s="7" customFormat="1" x14ac:dyDescent="0.2">
      <c r="A44" s="479" t="s">
        <v>620</v>
      </c>
      <c r="B44" s="492" t="s">
        <v>84</v>
      </c>
      <c r="C44" s="492" t="s">
        <v>84</v>
      </c>
      <c r="D44" s="492" t="s">
        <v>84</v>
      </c>
      <c r="E44" s="492">
        <f>'T 5.1'!E44+'T 5.2'!E44</f>
        <v>0</v>
      </c>
      <c r="F44" s="492">
        <f>'T 5.1'!F44+'T 5.2'!F44</f>
        <v>15.686587999999999</v>
      </c>
      <c r="G44" s="492">
        <f>'T 5.1'!G44+'T 5.2'!G44</f>
        <v>107.927246</v>
      </c>
      <c r="H44" s="493">
        <f>'T 5.1'!H44+'T 5.2'!H44</f>
        <v>0</v>
      </c>
      <c r="I44" s="493">
        <f>'T 5.1'!I44+'T 5.2'!I44</f>
        <v>123.613834</v>
      </c>
      <c r="J44" s="493">
        <f>'T 5.1'!J44+'T 5.2'!J44</f>
        <v>123.613834</v>
      </c>
    </row>
    <row r="45" spans="1:10" x14ac:dyDescent="0.2">
      <c r="A45" s="478" t="s">
        <v>621</v>
      </c>
      <c r="B45" s="494" t="s">
        <v>84</v>
      </c>
      <c r="C45" s="494" t="s">
        <v>84</v>
      </c>
      <c r="D45" s="494" t="s">
        <v>84</v>
      </c>
      <c r="E45" s="494">
        <f>'T 5.1'!E45+'T 5.2'!E45</f>
        <v>6.1908349999999999</v>
      </c>
      <c r="F45" s="494">
        <f>'T 5.1'!F45+'T 5.2'!F45</f>
        <v>248.02417499999999</v>
      </c>
      <c r="G45" s="494">
        <f>'T 5.1'!G45+'T 5.2'!G45</f>
        <v>1158.3923669999999</v>
      </c>
      <c r="H45" s="495">
        <f>'T 5.1'!H45+'T 5.2'!H45</f>
        <v>6.1908349999999999</v>
      </c>
      <c r="I45" s="495">
        <f>'T 5.1'!I45+'T 5.2'!I45</f>
        <v>1406.4165419999999</v>
      </c>
      <c r="J45" s="495">
        <f>'T 5.1'!J45+'T 5.2'!J45</f>
        <v>1412.6073769999998</v>
      </c>
    </row>
    <row r="46" spans="1:10" s="47" customFormat="1" x14ac:dyDescent="0.2">
      <c r="A46" s="479" t="s">
        <v>622</v>
      </c>
      <c r="B46" s="492" t="s">
        <v>84</v>
      </c>
      <c r="C46" s="492" t="s">
        <v>84</v>
      </c>
      <c r="D46" s="492" t="s">
        <v>84</v>
      </c>
      <c r="E46" s="492">
        <f>'T 5.1'!E46+'T 5.2'!E46</f>
        <v>3.1626310000000002</v>
      </c>
      <c r="F46" s="492">
        <f>'T 5.1'!F46+'T 5.2'!F46</f>
        <v>57.392755999999999</v>
      </c>
      <c r="G46" s="492">
        <f>'T 5.1'!G46+'T 5.2'!G46</f>
        <v>137.64867800000002</v>
      </c>
      <c r="H46" s="493">
        <f>'T 5.1'!H46+'T 5.2'!H46</f>
        <v>3.1626310000000002</v>
      </c>
      <c r="I46" s="493">
        <f>'T 5.1'!I46+'T 5.2'!I46</f>
        <v>195.04143400000001</v>
      </c>
      <c r="J46" s="493">
        <f>'T 5.1'!J46+'T 5.2'!J46</f>
        <v>198.20406500000001</v>
      </c>
    </row>
    <row r="47" spans="1:10" s="7" customFormat="1" x14ac:dyDescent="0.2">
      <c r="A47" s="478" t="s">
        <v>651</v>
      </c>
      <c r="B47" s="494" t="s">
        <v>84</v>
      </c>
      <c r="C47" s="494" t="s">
        <v>84</v>
      </c>
      <c r="D47" s="494" t="s">
        <v>84</v>
      </c>
      <c r="E47" s="494">
        <f>'T 5.1'!E47+'T 5.2'!E47</f>
        <v>1.745077</v>
      </c>
      <c r="F47" s="494">
        <f>'T 5.1'!F47+'T 5.2'!F47</f>
        <v>62.162493999999995</v>
      </c>
      <c r="G47" s="494">
        <f>'T 5.1'!G47+'T 5.2'!G47</f>
        <v>182.10064399999999</v>
      </c>
      <c r="H47" s="495">
        <f>'T 5.1'!H47+'T 5.2'!H47</f>
        <v>1.745077</v>
      </c>
      <c r="I47" s="495">
        <f>'T 5.1'!I47+'T 5.2'!I47</f>
        <v>244.26313799999997</v>
      </c>
      <c r="J47" s="495">
        <f>'T 5.1'!J47+'T 5.2'!J47</f>
        <v>246.00821500000001</v>
      </c>
    </row>
    <row r="48" spans="1:10" s="47" customFormat="1" x14ac:dyDescent="0.2">
      <c r="A48" s="476" t="s">
        <v>652</v>
      </c>
      <c r="B48" s="488" t="s">
        <v>84</v>
      </c>
      <c r="C48" s="488" t="s">
        <v>84</v>
      </c>
      <c r="D48" s="488" t="s">
        <v>84</v>
      </c>
      <c r="E48" s="488">
        <f>'T 5.1'!E48+'T 5.2'!E48</f>
        <v>1.2831250000000001</v>
      </c>
      <c r="F48" s="488">
        <f>'T 5.1'!F48+'T 5.2'!F48</f>
        <v>128.46892199999999</v>
      </c>
      <c r="G48" s="488">
        <f>'T 5.1'!G48+'T 5.2'!G48</f>
        <v>838.64304199999992</v>
      </c>
      <c r="H48" s="267">
        <f>'T 5.1'!H48+'T 5.2'!H48</f>
        <v>1.2831250000000001</v>
      </c>
      <c r="I48" s="267">
        <f>'T 5.1'!I48+'T 5.2'!I48</f>
        <v>967.11196399999994</v>
      </c>
      <c r="J48" s="267">
        <f>'T 5.1'!J48+'T 5.2'!J48</f>
        <v>968.39508899999987</v>
      </c>
    </row>
    <row r="49" spans="1:10" x14ac:dyDescent="0.2">
      <c r="A49" s="477" t="s">
        <v>623</v>
      </c>
      <c r="B49" s="489" t="s">
        <v>84</v>
      </c>
      <c r="C49" s="489" t="s">
        <v>84</v>
      </c>
      <c r="D49" s="489" t="s">
        <v>84</v>
      </c>
      <c r="E49" s="489">
        <f>'T 5.1'!E49+'T 5.2'!E49</f>
        <v>1.6043339999999999</v>
      </c>
      <c r="F49" s="489">
        <f>'T 5.1'!F49+'T 5.2'!F49</f>
        <v>58.799553000000003</v>
      </c>
      <c r="G49" s="489">
        <f>'T 5.1'!G49+'T 5.2'!G49</f>
        <v>563.23696900000004</v>
      </c>
      <c r="H49" s="490">
        <f>'T 5.1'!H49+'T 5.2'!H49</f>
        <v>1.6043339999999999</v>
      </c>
      <c r="I49" s="490">
        <f>'T 5.1'!I49+'T 5.2'!I49</f>
        <v>622.03652199999999</v>
      </c>
      <c r="J49" s="490">
        <f>'T 5.1'!J49+'T 5.2'!J49</f>
        <v>623.64085599999999</v>
      </c>
    </row>
    <row r="50" spans="1:10" x14ac:dyDescent="0.2">
      <c r="A50" s="501" t="s">
        <v>624</v>
      </c>
      <c r="B50" s="502" t="s">
        <v>84</v>
      </c>
      <c r="C50" s="502" t="s">
        <v>84</v>
      </c>
      <c r="D50" s="502" t="s">
        <v>84</v>
      </c>
      <c r="E50" s="502">
        <f>'T 5.1'!E50+'T 5.2'!E50</f>
        <v>28.289937000000002</v>
      </c>
      <c r="F50" s="502">
        <f>'T 5.1'!F50+'T 5.2'!F50</f>
        <v>347.18267099999997</v>
      </c>
      <c r="G50" s="502">
        <f>'T 5.1'!G50+'T 5.2'!G50</f>
        <v>1947.8764190000002</v>
      </c>
      <c r="H50" s="503">
        <f>'T 5.1'!H50+'T 5.2'!H50</f>
        <v>28.289937000000002</v>
      </c>
      <c r="I50" s="503">
        <f>'T 5.1'!I50+'T 5.2'!I50</f>
        <v>2295.0590899999997</v>
      </c>
      <c r="J50" s="503">
        <f>'T 5.1'!J50+'T 5.2'!J50</f>
        <v>2323.3490270000002</v>
      </c>
    </row>
    <row r="51" spans="1:10" x14ac:dyDescent="0.2">
      <c r="A51" s="477" t="s">
        <v>625</v>
      </c>
      <c r="B51" s="489" t="s">
        <v>84</v>
      </c>
      <c r="C51" s="489" t="s">
        <v>84</v>
      </c>
      <c r="D51" s="489" t="s">
        <v>84</v>
      </c>
      <c r="E51" s="489">
        <f>'T 5.1'!E51+'T 5.2'!E51</f>
        <v>0.44783400000000001</v>
      </c>
      <c r="F51" s="489">
        <f>'T 5.1'!F51+'T 5.2'!F51</f>
        <v>18.195605999999998</v>
      </c>
      <c r="G51" s="489">
        <f>'T 5.1'!G51+'T 5.2'!G51</f>
        <v>87.766424999999998</v>
      </c>
      <c r="H51" s="490">
        <f>'T 5.1'!H51+'T 5.2'!H51</f>
        <v>0.44783400000000001</v>
      </c>
      <c r="I51" s="490">
        <f>'T 5.1'!I51+'T 5.2'!I51</f>
        <v>105.962031</v>
      </c>
      <c r="J51" s="490">
        <f>'T 5.1'!J51+'T 5.2'!J51</f>
        <v>106.409865</v>
      </c>
    </row>
    <row r="52" spans="1:10" s="47" customFormat="1" x14ac:dyDescent="0.2">
      <c r="A52" s="476" t="s">
        <v>626</v>
      </c>
      <c r="B52" s="488" t="s">
        <v>84</v>
      </c>
      <c r="C52" s="488" t="s">
        <v>84</v>
      </c>
      <c r="D52" s="488" t="s">
        <v>84</v>
      </c>
      <c r="E52" s="488">
        <f>'T 5.1'!E52+'T 5.2'!E52</f>
        <v>23.016331999999998</v>
      </c>
      <c r="F52" s="488">
        <f>'T 5.1'!F52+'T 5.2'!F52</f>
        <v>199.039671</v>
      </c>
      <c r="G52" s="488">
        <f>'T 5.1'!G52+'T 5.2'!G52</f>
        <v>1028.263498</v>
      </c>
      <c r="H52" s="267">
        <f>'T 5.1'!H52+'T 5.2'!H52</f>
        <v>23.016331999999998</v>
      </c>
      <c r="I52" s="267">
        <f>'T 5.1'!I52+'T 5.2'!I52</f>
        <v>1227.303169</v>
      </c>
      <c r="J52" s="267">
        <f>'T 5.1'!J52+'T 5.2'!J52</f>
        <v>1250.3195010000002</v>
      </c>
    </row>
    <row r="53" spans="1:10" x14ac:dyDescent="0.2">
      <c r="A53" s="477" t="s">
        <v>627</v>
      </c>
      <c r="B53" s="489" t="s">
        <v>84</v>
      </c>
      <c r="C53" s="489" t="s">
        <v>84</v>
      </c>
      <c r="D53" s="489" t="s">
        <v>84</v>
      </c>
      <c r="E53" s="489">
        <f>'T 5.1'!E53+'T 5.2'!E53</f>
        <v>6.0469000000000002E-2</v>
      </c>
      <c r="F53" s="489">
        <f>'T 5.1'!F53+'T 5.2'!F53</f>
        <v>41.408524</v>
      </c>
      <c r="G53" s="489">
        <f>'T 5.1'!G53+'T 5.2'!G53</f>
        <v>393.688151</v>
      </c>
      <c r="H53" s="490">
        <f>'T 5.1'!H53+'T 5.2'!H53</f>
        <v>6.0469000000000002E-2</v>
      </c>
      <c r="I53" s="490">
        <f>'T 5.1'!I53+'T 5.2'!I53</f>
        <v>435.096675</v>
      </c>
      <c r="J53" s="490">
        <f>'T 5.1'!J53+'T 5.2'!J53</f>
        <v>435.15714400000002</v>
      </c>
    </row>
    <row r="54" spans="1:10" s="7" customFormat="1" x14ac:dyDescent="0.2">
      <c r="A54" s="476" t="s">
        <v>628</v>
      </c>
      <c r="B54" s="488" t="s">
        <v>84</v>
      </c>
      <c r="C54" s="488" t="s">
        <v>84</v>
      </c>
      <c r="D54" s="488" t="s">
        <v>84</v>
      </c>
      <c r="E54" s="488">
        <f>'T 5.1'!E54+'T 5.2'!E54</f>
        <v>4.1019389999999998</v>
      </c>
      <c r="F54" s="488">
        <f>'T 5.1'!F54+'T 5.2'!F54</f>
        <v>55.549031999999997</v>
      </c>
      <c r="G54" s="488">
        <f>'T 5.1'!G54+'T 5.2'!G54</f>
        <v>284.79162300000002</v>
      </c>
      <c r="H54" s="267">
        <f>'T 5.1'!H54+'T 5.2'!H54</f>
        <v>4.1019389999999998</v>
      </c>
      <c r="I54" s="267">
        <f>'T 5.1'!I54+'T 5.2'!I54</f>
        <v>340.34065499999997</v>
      </c>
      <c r="J54" s="267">
        <f>'T 5.1'!J54+'T 5.2'!J54</f>
        <v>344.44259399999999</v>
      </c>
    </row>
    <row r="55" spans="1:10" x14ac:dyDescent="0.2">
      <c r="A55" s="478" t="s">
        <v>629</v>
      </c>
      <c r="B55" s="494" t="s">
        <v>84</v>
      </c>
      <c r="C55" s="494" t="s">
        <v>84</v>
      </c>
      <c r="D55" s="494" t="s">
        <v>84</v>
      </c>
      <c r="E55" s="494">
        <f>'T 5.1'!E55+'T 5.2'!E55</f>
        <v>0.66335999999999995</v>
      </c>
      <c r="F55" s="494">
        <f>'T 5.1'!F55+'T 5.2'!F55</f>
        <v>32.989833000000004</v>
      </c>
      <c r="G55" s="494">
        <f>'T 5.1'!G55+'T 5.2'!G55</f>
        <v>153.36671799999999</v>
      </c>
      <c r="H55" s="495">
        <f>'T 5.1'!H55+'T 5.2'!H55</f>
        <v>0.66335999999999995</v>
      </c>
      <c r="I55" s="495">
        <f>'T 5.1'!I55+'T 5.2'!I55</f>
        <v>186.35655100000002</v>
      </c>
      <c r="J55" s="495">
        <f>'T 5.1'!J55+'T 5.2'!J55</f>
        <v>187.01991100000001</v>
      </c>
    </row>
    <row r="56" spans="1:10" x14ac:dyDescent="0.2">
      <c r="A56" s="507" t="s">
        <v>630</v>
      </c>
      <c r="B56" s="508" t="s">
        <v>84</v>
      </c>
      <c r="C56" s="508" t="s">
        <v>84</v>
      </c>
      <c r="D56" s="508" t="s">
        <v>84</v>
      </c>
      <c r="E56" s="508">
        <f>'T 5.1'!E56+'T 5.2'!E56</f>
        <v>25.222659</v>
      </c>
      <c r="F56" s="508">
        <f>'T 5.1'!F56+'T 5.2'!F56</f>
        <v>598.71502400000008</v>
      </c>
      <c r="G56" s="508">
        <f>'T 5.1'!G56+'T 5.2'!G56</f>
        <v>3040.179032</v>
      </c>
      <c r="H56" s="509">
        <f>'T 5.1'!H56+'T 5.2'!H56</f>
        <v>25.222659</v>
      </c>
      <c r="I56" s="509">
        <f>'T 5.1'!I56+'T 5.2'!I56</f>
        <v>3638.8940560000001</v>
      </c>
      <c r="J56" s="509">
        <f>'T 5.1'!J56+'T 5.2'!J56</f>
        <v>3664.1167150000001</v>
      </c>
    </row>
    <row r="57" spans="1:10" x14ac:dyDescent="0.2">
      <c r="A57" s="478" t="s">
        <v>631</v>
      </c>
      <c r="B57" s="494" t="s">
        <v>84</v>
      </c>
      <c r="C57" s="494" t="s">
        <v>84</v>
      </c>
      <c r="D57" s="494" t="s">
        <v>84</v>
      </c>
      <c r="E57" s="494">
        <f>'T 5.1'!E57+'T 5.2'!E57</f>
        <v>1.5162519999999999</v>
      </c>
      <c r="F57" s="494">
        <f>'T 5.1'!F57+'T 5.2'!F57</f>
        <v>23.211718999999999</v>
      </c>
      <c r="G57" s="494">
        <f>'T 5.1'!G57+'T 5.2'!G57</f>
        <v>149.69000700000001</v>
      </c>
      <c r="H57" s="495">
        <f>'T 5.1'!H57+'T 5.2'!H57</f>
        <v>1.5162519999999999</v>
      </c>
      <c r="I57" s="495">
        <f>'T 5.1'!I57+'T 5.2'!I57</f>
        <v>172.901726</v>
      </c>
      <c r="J57" s="495">
        <f>'T 5.1'!J57+'T 5.2'!J57</f>
        <v>174.41797800000001</v>
      </c>
    </row>
    <row r="58" spans="1:10" x14ac:dyDescent="0.2">
      <c r="A58" s="479" t="s">
        <v>335</v>
      </c>
      <c r="B58" s="492" t="s">
        <v>84</v>
      </c>
      <c r="C58" s="492" t="s">
        <v>84</v>
      </c>
      <c r="D58" s="492" t="s">
        <v>84</v>
      </c>
      <c r="E58" s="492">
        <f>'T 5.1'!E58+'T 5.2'!E58</f>
        <v>3.8511009999999999</v>
      </c>
      <c r="F58" s="492">
        <f>'T 5.1'!F58+'T 5.2'!F58</f>
        <v>4.6674E-2</v>
      </c>
      <c r="G58" s="492">
        <f>'T 5.1'!G58+'T 5.2'!G58</f>
        <v>22.708076999999999</v>
      </c>
      <c r="H58" s="493">
        <f>'T 5.1'!H58+'T 5.2'!H58</f>
        <v>3.8511009999999999</v>
      </c>
      <c r="I58" s="493">
        <f>'T 5.1'!I58+'T 5.2'!I58</f>
        <v>22.754750999999999</v>
      </c>
      <c r="J58" s="493">
        <f>'T 5.1'!J58+'T 5.2'!J58</f>
        <v>26.605851999999999</v>
      </c>
    </row>
    <row r="59" spans="1:10" s="47" customFormat="1" x14ac:dyDescent="0.2">
      <c r="A59" s="745" t="s">
        <v>632</v>
      </c>
      <c r="B59" s="489" t="s">
        <v>84</v>
      </c>
      <c r="C59" s="489" t="s">
        <v>84</v>
      </c>
      <c r="D59" s="489" t="s">
        <v>84</v>
      </c>
      <c r="E59" s="489">
        <f>'T 5.1'!E59+'T 5.2'!E59</f>
        <v>0.37361499999999997</v>
      </c>
      <c r="F59" s="489">
        <f>'T 5.1'!F59+'T 5.2'!F59</f>
        <v>111.897868</v>
      </c>
      <c r="G59" s="489">
        <f>'T 5.1'!G59+'T 5.2'!G59</f>
        <v>903.530666</v>
      </c>
      <c r="H59" s="490">
        <f>'T 5.1'!H59+'T 5.2'!H59</f>
        <v>0.37361499999999997</v>
      </c>
      <c r="I59" s="490">
        <f>'T 5.1'!I59+'T 5.2'!I59</f>
        <v>1015.428534</v>
      </c>
      <c r="J59" s="490">
        <f>'T 5.1'!J59+'T 5.2'!J59</f>
        <v>1015.802149</v>
      </c>
    </row>
    <row r="60" spans="1:10" s="47" customFormat="1" x14ac:dyDescent="0.2">
      <c r="A60" s="476" t="s">
        <v>633</v>
      </c>
      <c r="B60" s="488" t="s">
        <v>84</v>
      </c>
      <c r="C60" s="488" t="s">
        <v>84</v>
      </c>
      <c r="D60" s="488" t="s">
        <v>84</v>
      </c>
      <c r="E60" s="488">
        <f>'T 5.1'!E60+'T 5.2'!E60</f>
        <v>13.170493</v>
      </c>
      <c r="F60" s="488">
        <f>'T 5.1'!F60+'T 5.2'!F60</f>
        <v>402.27289500000001</v>
      </c>
      <c r="G60" s="488">
        <f>'T 5.1'!G60+'T 5.2'!G60</f>
        <v>1720.0474310000002</v>
      </c>
      <c r="H60" s="267">
        <f>'T 5.1'!H60+'T 5.2'!H60</f>
        <v>13.170493</v>
      </c>
      <c r="I60" s="267">
        <f>'T 5.1'!I60+'T 5.2'!I60</f>
        <v>2122.320326</v>
      </c>
      <c r="J60" s="267">
        <f>'T 5.1'!J60+'T 5.2'!J60</f>
        <v>2135.4908190000001</v>
      </c>
    </row>
    <row r="61" spans="1:10" s="7" customFormat="1" x14ac:dyDescent="0.2">
      <c r="A61" s="477" t="s">
        <v>634</v>
      </c>
      <c r="B61" s="494" t="s">
        <v>84</v>
      </c>
      <c r="C61" s="494" t="s">
        <v>84</v>
      </c>
      <c r="D61" s="494" t="s">
        <v>84</v>
      </c>
      <c r="E61" s="494">
        <f>'T 5.1'!E61+'T 5.2'!E61</f>
        <v>6.3111969999999999</v>
      </c>
      <c r="F61" s="494">
        <f>'T 5.1'!F61+'T 5.2'!F61</f>
        <v>61.285865999999999</v>
      </c>
      <c r="G61" s="494">
        <f>'T 5.1'!G61+'T 5.2'!G61</f>
        <v>244.20284600000002</v>
      </c>
      <c r="H61" s="495">
        <f>'T 5.1'!H61+'T 5.2'!H61</f>
        <v>6.3111969999999999</v>
      </c>
      <c r="I61" s="495">
        <f>'T 5.1'!I61+'T 5.2'!I61</f>
        <v>305.48871199999996</v>
      </c>
      <c r="J61" s="495">
        <f>'T 5.1'!J61+'T 5.2'!J61</f>
        <v>311.79990899999996</v>
      </c>
    </row>
    <row r="62" spans="1:10" x14ac:dyDescent="0.2">
      <c r="A62" s="501" t="s">
        <v>635</v>
      </c>
      <c r="B62" s="508" t="s">
        <v>84</v>
      </c>
      <c r="C62" s="508" t="s">
        <v>84</v>
      </c>
      <c r="D62" s="508" t="s">
        <v>84</v>
      </c>
      <c r="E62" s="508">
        <f>'T 5.1'!E62+'T 5.2'!E62</f>
        <v>8.457077</v>
      </c>
      <c r="F62" s="508">
        <f>'T 5.1'!F62+'T 5.2'!F62</f>
        <v>257.87882000000002</v>
      </c>
      <c r="G62" s="508">
        <f>'T 5.1'!G62+'T 5.2'!G62</f>
        <v>725.19381299999998</v>
      </c>
      <c r="H62" s="509">
        <f>'T 5.1'!H62+'T 5.2'!H62</f>
        <v>8.457077</v>
      </c>
      <c r="I62" s="509">
        <f>'T 5.1'!I62+'T 5.2'!I62</f>
        <v>983.072633</v>
      </c>
      <c r="J62" s="509">
        <f>'T 5.1'!J62+'T 5.2'!J62</f>
        <v>991.52971000000002</v>
      </c>
    </row>
    <row r="63" spans="1:10" x14ac:dyDescent="0.2">
      <c r="A63" s="478" t="s">
        <v>636</v>
      </c>
      <c r="B63" s="494" t="s">
        <v>84</v>
      </c>
      <c r="C63" s="494" t="s">
        <v>84</v>
      </c>
      <c r="D63" s="494" t="s">
        <v>84</v>
      </c>
      <c r="E63" s="494">
        <f>'T 5.1'!E63+'T 5.2'!E63</f>
        <v>5.7093870000000004</v>
      </c>
      <c r="F63" s="494">
        <f>'T 5.1'!F63+'T 5.2'!F63</f>
        <v>202.88462800000002</v>
      </c>
      <c r="G63" s="494">
        <f>'T 5.1'!G63+'T 5.2'!G63</f>
        <v>569.59585799999991</v>
      </c>
      <c r="H63" s="495">
        <f>'T 5.1'!H63+'T 5.2'!H63</f>
        <v>5.7093870000000004</v>
      </c>
      <c r="I63" s="495">
        <f>'T 5.1'!I63+'T 5.2'!I63</f>
        <v>772.48048599999993</v>
      </c>
      <c r="J63" s="495">
        <f>'T 5.1'!J63+'T 5.2'!J63</f>
        <v>778.18987299999992</v>
      </c>
    </row>
    <row r="64" spans="1:10" x14ac:dyDescent="0.2">
      <c r="A64" s="479" t="s">
        <v>336</v>
      </c>
      <c r="B64" s="492" t="s">
        <v>84</v>
      </c>
      <c r="C64" s="492" t="s">
        <v>84</v>
      </c>
      <c r="D64" s="492" t="s">
        <v>84</v>
      </c>
      <c r="E64" s="492">
        <f>'T 5.1'!E64+'T 5.2'!E64</f>
        <v>0.81184999999999996</v>
      </c>
      <c r="F64" s="492">
        <f>'T 5.1'!F64+'T 5.2'!F64</f>
        <v>13.240008999999999</v>
      </c>
      <c r="G64" s="492">
        <f>'T 5.1'!G64+'T 5.2'!G64</f>
        <v>22.728372</v>
      </c>
      <c r="H64" s="493">
        <f>'T 5.1'!H64+'T 5.2'!H64</f>
        <v>0.81184999999999996</v>
      </c>
      <c r="I64" s="493">
        <f>'T 5.1'!I64+'T 5.2'!I64</f>
        <v>35.968380999999994</v>
      </c>
      <c r="J64" s="493">
        <f>'T 5.1'!J64+'T 5.2'!J64</f>
        <v>36.780231000000001</v>
      </c>
    </row>
    <row r="65" spans="1:10" x14ac:dyDescent="0.2">
      <c r="A65" s="478" t="s">
        <v>637</v>
      </c>
      <c r="B65" s="533" t="s">
        <v>84</v>
      </c>
      <c r="C65" s="533" t="s">
        <v>84</v>
      </c>
      <c r="D65" s="489" t="s">
        <v>84</v>
      </c>
      <c r="E65" s="489">
        <f>'T 5.1'!E65+'T 5.2'!E65</f>
        <v>9.6468999999999999E-2</v>
      </c>
      <c r="F65" s="489">
        <f>'T 5.1'!F65+'T 5.2'!F65</f>
        <v>3.8566989999999999</v>
      </c>
      <c r="G65" s="489">
        <f>'T 5.1'!G65+'T 5.2'!G65</f>
        <v>9.6141570000000005</v>
      </c>
      <c r="H65" s="490">
        <f>'T 5.1'!H65+'T 5.2'!H65</f>
        <v>9.6468999999999999E-2</v>
      </c>
      <c r="I65" s="490">
        <f>'T 5.1'!I65+'T 5.2'!I65</f>
        <v>13.470856000000001</v>
      </c>
      <c r="J65" s="490">
        <f>'T 5.1'!J65+'T 5.2'!J65</f>
        <v>13.567325</v>
      </c>
    </row>
    <row r="66" spans="1:10" s="47" customFormat="1" x14ac:dyDescent="0.2">
      <c r="A66" s="479" t="s">
        <v>638</v>
      </c>
      <c r="B66" s="492" t="s">
        <v>84</v>
      </c>
      <c r="C66" s="492" t="s">
        <v>84</v>
      </c>
      <c r="D66" s="492" t="s">
        <v>84</v>
      </c>
      <c r="E66" s="492">
        <f>'T 5.1'!E66+'T 5.2'!E66</f>
        <v>0.117371</v>
      </c>
      <c r="F66" s="492">
        <f>'T 5.1'!F66+'T 5.2'!F66</f>
        <v>1.9752879999999999</v>
      </c>
      <c r="G66" s="492">
        <f>'T 5.1'!G66+'T 5.2'!G66</f>
        <v>43.444809999999997</v>
      </c>
      <c r="H66" s="493">
        <f>'T 5.1'!H66+'T 5.2'!H66</f>
        <v>0.117371</v>
      </c>
      <c r="I66" s="493">
        <f>'T 5.1'!I66+'T 5.2'!I66</f>
        <v>45.420097999999996</v>
      </c>
      <c r="J66" s="493">
        <f>'T 5.1'!J66+'T 5.2'!J66</f>
        <v>45.537469000000002</v>
      </c>
    </row>
    <row r="67" spans="1:10" s="7" customFormat="1" x14ac:dyDescent="0.2">
      <c r="A67" s="745" t="s">
        <v>639</v>
      </c>
      <c r="B67" s="751" t="s">
        <v>84</v>
      </c>
      <c r="C67" s="751" t="s">
        <v>84</v>
      </c>
      <c r="D67" s="751" t="s">
        <v>84</v>
      </c>
      <c r="E67" s="751">
        <f>'T 5.1'!E67+'T 5.2'!E67</f>
        <v>1.721997</v>
      </c>
      <c r="F67" s="751">
        <f>'T 5.1'!F67+'T 5.2'!F67</f>
        <v>35.922193</v>
      </c>
      <c r="G67" s="751">
        <f>'T 5.1'!G67+'T 5.2'!G67</f>
        <v>79.810610999999994</v>
      </c>
      <c r="H67" s="751">
        <f>'T 5.1'!H67+'T 5.2'!H67</f>
        <v>1.721997</v>
      </c>
      <c r="I67" s="751">
        <f>'T 5.1'!I67+'T 5.2'!I67</f>
        <v>115.73280399999999</v>
      </c>
      <c r="J67" s="751">
        <f>'T 5.1'!J67+'T 5.2'!J67</f>
        <v>117.45480099999999</v>
      </c>
    </row>
    <row r="68" spans="1:10" s="7" customFormat="1" x14ac:dyDescent="0.2">
      <c r="A68" s="742" t="s">
        <v>640</v>
      </c>
      <c r="B68" s="748" t="s">
        <v>84</v>
      </c>
      <c r="C68" s="748" t="s">
        <v>84</v>
      </c>
      <c r="D68" s="748" t="s">
        <v>84</v>
      </c>
      <c r="E68" s="748">
        <f>'T 5.1'!E68+'T 5.2'!E68</f>
        <v>0</v>
      </c>
      <c r="F68" s="748">
        <f>'T 5.1'!F68+'T 5.2'!F68</f>
        <v>0</v>
      </c>
      <c r="G68" s="748">
        <f>'T 5.1'!G68+'T 5.2'!G68</f>
        <v>5.7929360000000001</v>
      </c>
      <c r="H68" s="748">
        <f>'T 5.1'!H68+'T 5.2'!H68</f>
        <v>0</v>
      </c>
      <c r="I68" s="748">
        <f>'T 5.1'!I68+'T 5.2'!I68</f>
        <v>5.7929360000000001</v>
      </c>
      <c r="J68" s="748">
        <f>'T 5.1'!J68+'T 5.2'!J68</f>
        <v>5.7929360000000001</v>
      </c>
    </row>
    <row r="69" spans="1:10" s="7" customFormat="1" x14ac:dyDescent="0.2">
      <c r="A69" s="746" t="s">
        <v>654</v>
      </c>
      <c r="B69" s="739" t="s">
        <v>84</v>
      </c>
      <c r="C69" s="739" t="s">
        <v>84</v>
      </c>
      <c r="D69" s="739" t="s">
        <v>84</v>
      </c>
      <c r="E69" s="739">
        <f>'T 5.1'!E69+'T 5.2'!E69</f>
        <v>123.82895099999999</v>
      </c>
      <c r="F69" s="739">
        <f>'T 5.1'!F69+'T 5.2'!F69</f>
        <v>2772.1295209999998</v>
      </c>
      <c r="G69" s="739">
        <f>'T 5.1'!G69+'T 5.2'!G69</f>
        <v>13866.169801</v>
      </c>
      <c r="H69" s="739">
        <f>'T 5.1'!H69+'T 5.2'!H69</f>
        <v>123.82895099999999</v>
      </c>
      <c r="I69" s="739">
        <f>'T 5.1'!I69+'T 5.2'!I69</f>
        <v>16638.299321999999</v>
      </c>
      <c r="J69" s="739">
        <f>'T 5.1'!J69+'T 5.2'!J69</f>
        <v>16762.128272999998</v>
      </c>
    </row>
    <row r="70" spans="1:10" s="7" customFormat="1" x14ac:dyDescent="0.2">
      <c r="A70" s="747" t="s">
        <v>118</v>
      </c>
      <c r="B70" s="752" t="s">
        <v>84</v>
      </c>
      <c r="C70" s="752" t="s">
        <v>84</v>
      </c>
      <c r="D70" s="752" t="s">
        <v>84</v>
      </c>
      <c r="E70" s="752">
        <f>'T 5.1'!E70</f>
        <v>2.2553550000000002</v>
      </c>
      <c r="F70" s="752">
        <f>'T 5.1'!F70</f>
        <v>42.463700000000003</v>
      </c>
      <c r="G70" s="752">
        <f>'T 5.1'!G70</f>
        <v>219.41869800000001</v>
      </c>
      <c r="H70" s="752">
        <f>'T 5.1'!H70</f>
        <v>2.2553550000000002</v>
      </c>
      <c r="I70" s="752">
        <f>'T 5.1'!I70</f>
        <v>261.88239800000002</v>
      </c>
      <c r="J70" s="752">
        <f>'T 5.1'!J70</f>
        <v>264.13775300000003</v>
      </c>
    </row>
    <row r="71" spans="1:10" x14ac:dyDescent="0.2">
      <c r="A71" s="217" t="s">
        <v>435</v>
      </c>
      <c r="B71" s="530"/>
      <c r="C71" s="530"/>
      <c r="D71" s="530"/>
      <c r="E71" s="530"/>
      <c r="F71" s="530"/>
      <c r="G71" s="530"/>
      <c r="H71" s="530"/>
      <c r="I71" s="530"/>
      <c r="J71" s="530"/>
    </row>
    <row r="72" spans="1:10" x14ac:dyDescent="0.2">
      <c r="A72" s="217" t="s">
        <v>344</v>
      </c>
      <c r="B72" s="530"/>
      <c r="C72" s="530"/>
      <c r="D72" s="530"/>
      <c r="E72" s="530"/>
      <c r="F72" s="530"/>
      <c r="G72" s="530"/>
      <c r="H72" s="530"/>
      <c r="I72" s="530"/>
      <c r="J72" s="530"/>
    </row>
    <row r="73" spans="1:10" x14ac:dyDescent="0.2">
      <c r="A73" s="511" t="s">
        <v>653</v>
      </c>
      <c r="B73" s="3"/>
      <c r="C73" s="3"/>
      <c r="D73" s="212"/>
      <c r="E73" s="3"/>
      <c r="F73" s="3"/>
      <c r="G73" s="212"/>
      <c r="H73" s="3"/>
      <c r="I73" s="3"/>
      <c r="J73" s="3"/>
    </row>
    <row r="74" spans="1:10" x14ac:dyDescent="0.2">
      <c r="A74" s="38" t="s">
        <v>352</v>
      </c>
      <c r="B74" s="3"/>
      <c r="C74" s="3"/>
      <c r="D74" s="212"/>
      <c r="E74" s="3"/>
      <c r="F74" s="3"/>
      <c r="G74" s="212"/>
      <c r="H74" s="3"/>
      <c r="I74" s="3"/>
      <c r="J74" s="3"/>
    </row>
    <row r="75" spans="1:10" x14ac:dyDescent="0.2">
      <c r="A75" s="242" t="s">
        <v>739</v>
      </c>
      <c r="B75" s="3"/>
      <c r="C75" s="3"/>
      <c r="D75" s="212"/>
      <c r="E75" s="3"/>
      <c r="F75" s="3"/>
      <c r="G75" s="212"/>
      <c r="H75" s="3"/>
      <c r="I75" s="3"/>
      <c r="J75" s="3"/>
    </row>
    <row r="78" spans="1:10" ht="16.5" x14ac:dyDescent="0.25">
      <c r="A78" s="88" t="s">
        <v>795</v>
      </c>
    </row>
    <row r="79" spans="1:10" ht="13.5" thickBot="1" x14ac:dyDescent="0.25">
      <c r="A79" s="205"/>
      <c r="J79" s="398" t="s">
        <v>24</v>
      </c>
    </row>
    <row r="80" spans="1:10" x14ac:dyDescent="0.2">
      <c r="A80" s="204" t="s">
        <v>649</v>
      </c>
      <c r="B80" s="480" t="s">
        <v>34</v>
      </c>
      <c r="C80" s="480" t="s">
        <v>458</v>
      </c>
      <c r="D80" s="480" t="s">
        <v>460</v>
      </c>
      <c r="E80" s="480" t="s">
        <v>97</v>
      </c>
      <c r="F80" s="480" t="s">
        <v>269</v>
      </c>
      <c r="G80" s="481">
        <v>300000</v>
      </c>
      <c r="H80" s="482" t="s">
        <v>347</v>
      </c>
      <c r="I80" s="482" t="s">
        <v>347</v>
      </c>
      <c r="J80" s="482" t="s">
        <v>343</v>
      </c>
    </row>
    <row r="81" spans="1:10" x14ac:dyDescent="0.2">
      <c r="A81" s="203"/>
      <c r="B81" s="483" t="s">
        <v>457</v>
      </c>
      <c r="C81" s="483" t="s">
        <v>35</v>
      </c>
      <c r="D81" s="483" t="s">
        <v>35</v>
      </c>
      <c r="E81" s="483" t="s">
        <v>35</v>
      </c>
      <c r="F81" s="483" t="s">
        <v>35</v>
      </c>
      <c r="G81" s="483" t="s">
        <v>36</v>
      </c>
      <c r="H81" s="484" t="s">
        <v>342</v>
      </c>
      <c r="I81" s="484" t="s">
        <v>284</v>
      </c>
      <c r="J81" s="484" t="s">
        <v>106</v>
      </c>
    </row>
    <row r="82" spans="1:10" ht="13.5" thickBot="1" x14ac:dyDescent="0.25">
      <c r="A82" s="206"/>
      <c r="B82" s="485" t="s">
        <v>36</v>
      </c>
      <c r="C82" s="485" t="s">
        <v>459</v>
      </c>
      <c r="D82" s="485" t="s">
        <v>99</v>
      </c>
      <c r="E82" s="485" t="s">
        <v>100</v>
      </c>
      <c r="F82" s="485" t="s">
        <v>270</v>
      </c>
      <c r="G82" s="485" t="s">
        <v>101</v>
      </c>
      <c r="H82" s="486" t="s">
        <v>284</v>
      </c>
      <c r="I82" s="486" t="s">
        <v>101</v>
      </c>
      <c r="J82" s="486" t="s">
        <v>348</v>
      </c>
    </row>
    <row r="84" spans="1:10" x14ac:dyDescent="0.2">
      <c r="A84" s="496" t="s">
        <v>601</v>
      </c>
      <c r="B84" s="497" t="s">
        <v>84</v>
      </c>
      <c r="C84" s="497" t="s">
        <v>84</v>
      </c>
      <c r="D84" s="497" t="s">
        <v>84</v>
      </c>
      <c r="E84" s="512">
        <f>E9/E$69</f>
        <v>0.18780725195677386</v>
      </c>
      <c r="F84" s="512">
        <f t="shared" ref="F84:J84" si="0">F9/F$69</f>
        <v>0.24556718177959913</v>
      </c>
      <c r="G84" s="512">
        <f t="shared" si="0"/>
        <v>0.23736389047843881</v>
      </c>
      <c r="H84" s="513">
        <f t="shared" si="0"/>
        <v>0.18780725195677386</v>
      </c>
      <c r="I84" s="513">
        <f t="shared" si="0"/>
        <v>0.23873065192113271</v>
      </c>
      <c r="J84" s="513">
        <f t="shared" si="0"/>
        <v>0.23835445916707193</v>
      </c>
    </row>
    <row r="85" spans="1:10" x14ac:dyDescent="0.2">
      <c r="A85" s="476" t="s">
        <v>602</v>
      </c>
      <c r="B85" s="488" t="s">
        <v>84</v>
      </c>
      <c r="C85" s="488" t="s">
        <v>84</v>
      </c>
      <c r="D85" s="488" t="s">
        <v>84</v>
      </c>
      <c r="E85" s="514">
        <f t="shared" ref="E85:J85" si="1">E10/E$69</f>
        <v>8.5995963900235249E-3</v>
      </c>
      <c r="F85" s="514">
        <f t="shared" si="1"/>
        <v>2.5641601325452644E-2</v>
      </c>
      <c r="G85" s="514">
        <f t="shared" si="1"/>
        <v>4.7656591797422196E-2</v>
      </c>
      <c r="H85" s="515">
        <f t="shared" si="1"/>
        <v>8.5995963900235249E-3</v>
      </c>
      <c r="I85" s="515">
        <f t="shared" si="1"/>
        <v>4.3988644502401149E-2</v>
      </c>
      <c r="J85" s="515">
        <f t="shared" si="1"/>
        <v>4.3727210594172269E-2</v>
      </c>
    </row>
    <row r="86" spans="1:10" x14ac:dyDescent="0.2">
      <c r="A86" s="477" t="s">
        <v>324</v>
      </c>
      <c r="B86" s="489" t="s">
        <v>84</v>
      </c>
      <c r="C86" s="489" t="s">
        <v>84</v>
      </c>
      <c r="D86" s="489" t="s">
        <v>84</v>
      </c>
      <c r="E86" s="516">
        <f t="shared" ref="E86:J86" si="2">E11/E$69</f>
        <v>0.17343704219863737</v>
      </c>
      <c r="F86" s="516">
        <f t="shared" si="2"/>
        <v>0.21358268454441387</v>
      </c>
      <c r="G86" s="516">
        <f t="shared" si="2"/>
        <v>0.1830435101708445</v>
      </c>
      <c r="H86" s="517">
        <f t="shared" si="2"/>
        <v>0.17343704219863737</v>
      </c>
      <c r="I86" s="517">
        <f t="shared" si="2"/>
        <v>0.18813168325810217</v>
      </c>
      <c r="J86" s="517">
        <f t="shared" si="2"/>
        <v>0.18802312771204746</v>
      </c>
    </row>
    <row r="87" spans="1:10" x14ac:dyDescent="0.2">
      <c r="A87" s="476" t="s">
        <v>603</v>
      </c>
      <c r="B87" s="488" t="s">
        <v>84</v>
      </c>
      <c r="C87" s="488" t="s">
        <v>84</v>
      </c>
      <c r="D87" s="488" t="s">
        <v>84</v>
      </c>
      <c r="E87" s="514">
        <f t="shared" ref="E87:J87" si="3">E12/E$69</f>
        <v>5.770597216801102E-3</v>
      </c>
      <c r="F87" s="514">
        <f t="shared" si="3"/>
        <v>5.5737947606525279E-3</v>
      </c>
      <c r="G87" s="514">
        <f t="shared" si="3"/>
        <v>3.9349066673094613E-3</v>
      </c>
      <c r="H87" s="515">
        <f t="shared" si="3"/>
        <v>5.770597216801102E-3</v>
      </c>
      <c r="I87" s="515">
        <f t="shared" si="3"/>
        <v>4.2079640259521482E-3</v>
      </c>
      <c r="J87" s="515">
        <f t="shared" si="3"/>
        <v>4.2195078601043002E-3</v>
      </c>
    </row>
    <row r="88" spans="1:10" s="7" customFormat="1" x14ac:dyDescent="0.2">
      <c r="A88" s="477" t="s">
        <v>604</v>
      </c>
      <c r="B88" s="489" t="s">
        <v>84</v>
      </c>
      <c r="C88" s="489" t="s">
        <v>84</v>
      </c>
      <c r="D88" s="489" t="s">
        <v>84</v>
      </c>
      <c r="E88" s="516">
        <f t="shared" ref="E88:J88" si="4">E13/E$69</f>
        <v>0</v>
      </c>
      <c r="F88" s="516">
        <f t="shared" si="4"/>
        <v>7.690997061460896E-4</v>
      </c>
      <c r="G88" s="516">
        <f t="shared" si="4"/>
        <v>2.7288817707447313E-3</v>
      </c>
      <c r="H88" s="517">
        <f t="shared" si="4"/>
        <v>0</v>
      </c>
      <c r="I88" s="517">
        <f t="shared" si="4"/>
        <v>2.4023598341657484E-3</v>
      </c>
      <c r="J88" s="517">
        <f t="shared" si="4"/>
        <v>2.3846125831398475E-3</v>
      </c>
    </row>
    <row r="89" spans="1:10" x14ac:dyDescent="0.2">
      <c r="A89" s="501" t="s">
        <v>325</v>
      </c>
      <c r="B89" s="502" t="s">
        <v>84</v>
      </c>
      <c r="C89" s="502" t="s">
        <v>84</v>
      </c>
      <c r="D89" s="502" t="s">
        <v>84</v>
      </c>
      <c r="E89" s="520">
        <f t="shared" ref="E89:J89" si="5">E14/E$69</f>
        <v>4.05870514077116E-2</v>
      </c>
      <c r="F89" s="520">
        <f t="shared" si="5"/>
        <v>5.3006938848583485E-2</v>
      </c>
      <c r="G89" s="520">
        <f t="shared" si="5"/>
        <v>4.2035558439358238E-2</v>
      </c>
      <c r="H89" s="521">
        <f t="shared" si="5"/>
        <v>4.05870514077116E-2</v>
      </c>
      <c r="I89" s="521">
        <f t="shared" si="5"/>
        <v>4.3863514946807257E-2</v>
      </c>
      <c r="J89" s="521">
        <f t="shared" si="5"/>
        <v>4.3839310320972873E-2</v>
      </c>
    </row>
    <row r="90" spans="1:10" x14ac:dyDescent="0.2">
      <c r="A90" s="477" t="s">
        <v>605</v>
      </c>
      <c r="B90" s="489" t="s">
        <v>84</v>
      </c>
      <c r="C90" s="489" t="s">
        <v>84</v>
      </c>
      <c r="D90" s="489" t="s">
        <v>84</v>
      </c>
      <c r="E90" s="516">
        <f t="shared" ref="E90:J90" si="6">E15/E$69</f>
        <v>7.7607053297253578E-6</v>
      </c>
      <c r="F90" s="516">
        <f t="shared" si="6"/>
        <v>1.6581754081756701E-3</v>
      </c>
      <c r="G90" s="516">
        <f t="shared" si="6"/>
        <v>1.1344223549653617E-3</v>
      </c>
      <c r="H90" s="517">
        <f t="shared" si="6"/>
        <v>7.7607053297253578E-6</v>
      </c>
      <c r="I90" s="517">
        <f t="shared" si="6"/>
        <v>1.2216855585187676E-3</v>
      </c>
      <c r="J90" s="517">
        <f t="shared" si="6"/>
        <v>1.2127177807571955E-3</v>
      </c>
    </row>
    <row r="91" spans="1:10" x14ac:dyDescent="0.2">
      <c r="A91" s="476" t="s">
        <v>606</v>
      </c>
      <c r="B91" s="488" t="s">
        <v>84</v>
      </c>
      <c r="C91" s="488" t="s">
        <v>84</v>
      </c>
      <c r="D91" s="488" t="s">
        <v>84</v>
      </c>
      <c r="E91" s="514">
        <f t="shared" ref="E91:J91" si="7">E16/E$69</f>
        <v>0</v>
      </c>
      <c r="F91" s="514">
        <f t="shared" si="7"/>
        <v>6.0160031750551102E-4</v>
      </c>
      <c r="G91" s="514">
        <f t="shared" si="7"/>
        <v>1.7557350262827637E-4</v>
      </c>
      <c r="H91" s="515">
        <f t="shared" si="7"/>
        <v>0</v>
      </c>
      <c r="I91" s="515">
        <f t="shared" si="7"/>
        <v>2.4655440562821245E-4</v>
      </c>
      <c r="J91" s="515">
        <f t="shared" si="7"/>
        <v>2.4473300366086514E-4</v>
      </c>
    </row>
    <row r="92" spans="1:10" x14ac:dyDescent="0.2">
      <c r="A92" s="491" t="s">
        <v>607</v>
      </c>
      <c r="B92" s="489" t="s">
        <v>84</v>
      </c>
      <c r="C92" s="489" t="s">
        <v>84</v>
      </c>
      <c r="D92" s="489" t="s">
        <v>84</v>
      </c>
      <c r="E92" s="516">
        <f t="shared" ref="E92:J92" si="8">E17/E$69</f>
        <v>4.0569599915289606E-2</v>
      </c>
      <c r="F92" s="516">
        <f t="shared" si="8"/>
        <v>4.6107324001907632E-2</v>
      </c>
      <c r="G92" s="516">
        <f t="shared" si="8"/>
        <v>4.0194364124965902E-2</v>
      </c>
      <c r="H92" s="517">
        <f t="shared" si="8"/>
        <v>4.0569599915289606E-2</v>
      </c>
      <c r="I92" s="517">
        <f t="shared" si="8"/>
        <v>4.1179530355848946E-2</v>
      </c>
      <c r="J92" s="517">
        <f t="shared" si="8"/>
        <v>4.117502454099016E-2</v>
      </c>
    </row>
    <row r="93" spans="1:10" x14ac:dyDescent="0.2">
      <c r="A93" s="476" t="s">
        <v>326</v>
      </c>
      <c r="B93" s="488" t="s">
        <v>84</v>
      </c>
      <c r="C93" s="488" t="s">
        <v>84</v>
      </c>
      <c r="D93" s="488" t="s">
        <v>84</v>
      </c>
      <c r="E93" s="514">
        <f t="shared" ref="E93:J93" si="9">E18/E$69</f>
        <v>9.6746357804484678E-6</v>
      </c>
      <c r="F93" s="514">
        <f t="shared" si="9"/>
        <v>4.7357022464319406E-4</v>
      </c>
      <c r="G93" s="514">
        <f t="shared" si="9"/>
        <v>3.4641491262090161E-4</v>
      </c>
      <c r="H93" s="515">
        <f t="shared" si="9"/>
        <v>9.6746357804484678E-6</v>
      </c>
      <c r="I93" s="515">
        <f t="shared" si="9"/>
        <v>3.6760043088735584E-4</v>
      </c>
      <c r="J93" s="515">
        <f t="shared" si="9"/>
        <v>3.649562812291456E-4</v>
      </c>
    </row>
    <row r="94" spans="1:10" s="7" customFormat="1" x14ac:dyDescent="0.2">
      <c r="A94" s="477" t="s">
        <v>608</v>
      </c>
      <c r="B94" s="489" t="s">
        <v>84</v>
      </c>
      <c r="C94" s="489" t="s">
        <v>84</v>
      </c>
      <c r="D94" s="489" t="s">
        <v>84</v>
      </c>
      <c r="E94" s="516">
        <f t="shared" ref="E94:J94" si="10">E19/E$69</f>
        <v>0</v>
      </c>
      <c r="F94" s="516">
        <f t="shared" si="10"/>
        <v>4.1662681748844592E-3</v>
      </c>
      <c r="G94" s="516">
        <f t="shared" si="10"/>
        <v>1.8478325570592803E-4</v>
      </c>
      <c r="H94" s="517">
        <f t="shared" si="10"/>
        <v>0</v>
      </c>
      <c r="I94" s="517">
        <f t="shared" si="10"/>
        <v>8.4814383531018917E-4</v>
      </c>
      <c r="J94" s="517">
        <f t="shared" si="10"/>
        <v>8.4187823706913831E-4</v>
      </c>
    </row>
    <row r="95" spans="1:10" x14ac:dyDescent="0.2">
      <c r="A95" s="501" t="s">
        <v>327</v>
      </c>
      <c r="B95" s="502" t="s">
        <v>84</v>
      </c>
      <c r="C95" s="502" t="s">
        <v>84</v>
      </c>
      <c r="D95" s="502" t="s">
        <v>84</v>
      </c>
      <c r="E95" s="520">
        <f t="shared" ref="E95:J95" si="11">E20/E$69</f>
        <v>6.0648474685051648E-2</v>
      </c>
      <c r="F95" s="520">
        <f t="shared" si="11"/>
        <v>2.7542659324394536E-2</v>
      </c>
      <c r="G95" s="520">
        <f t="shared" si="11"/>
        <v>2.0370604215421438E-2</v>
      </c>
      <c r="H95" s="521">
        <f t="shared" si="11"/>
        <v>6.0648474685051648E-2</v>
      </c>
      <c r="I95" s="521">
        <f t="shared" si="11"/>
        <v>2.1565550003392348E-2</v>
      </c>
      <c r="J95" s="521">
        <f t="shared" si="11"/>
        <v>2.185427214455013E-2</v>
      </c>
    </row>
    <row r="96" spans="1:10" x14ac:dyDescent="0.2">
      <c r="A96" s="491" t="s">
        <v>609</v>
      </c>
      <c r="B96" s="489" t="s">
        <v>84</v>
      </c>
      <c r="C96" s="489" t="s">
        <v>84</v>
      </c>
      <c r="D96" s="489" t="s">
        <v>84</v>
      </c>
      <c r="E96" s="516">
        <f t="shared" ref="E96:J96" si="12">E21/E$69</f>
        <v>3.0139187725170994E-2</v>
      </c>
      <c r="F96" s="516">
        <f t="shared" si="12"/>
        <v>6.8164924679217398E-5</v>
      </c>
      <c r="G96" s="516">
        <f t="shared" si="12"/>
        <v>1.049508999879007E-4</v>
      </c>
      <c r="H96" s="517">
        <f t="shared" si="12"/>
        <v>3.0139187725170994E-2</v>
      </c>
      <c r="I96" s="517">
        <f t="shared" si="12"/>
        <v>9.8821938960186724E-5</v>
      </c>
      <c r="J96" s="517">
        <f t="shared" si="12"/>
        <v>3.2074286226887176E-4</v>
      </c>
    </row>
    <row r="97" spans="1:10" x14ac:dyDescent="0.2">
      <c r="A97" s="476" t="s">
        <v>328</v>
      </c>
      <c r="B97" s="488" t="s">
        <v>84</v>
      </c>
      <c r="C97" s="488" t="s">
        <v>84</v>
      </c>
      <c r="D97" s="488" t="s">
        <v>84</v>
      </c>
      <c r="E97" s="514">
        <f t="shared" ref="E97:J97" si="13">E22/E$69</f>
        <v>0</v>
      </c>
      <c r="F97" s="514">
        <f t="shared" si="13"/>
        <v>9.8766452983493208E-4</v>
      </c>
      <c r="G97" s="514">
        <f t="shared" si="13"/>
        <v>3.8549044016571248E-3</v>
      </c>
      <c r="H97" s="515">
        <f t="shared" si="13"/>
        <v>0</v>
      </c>
      <c r="I97" s="515">
        <f t="shared" si="13"/>
        <v>3.3771896942436795E-3</v>
      </c>
      <c r="J97" s="515">
        <f t="shared" si="13"/>
        <v>3.3522409615794734E-3</v>
      </c>
    </row>
    <row r="98" spans="1:10" x14ac:dyDescent="0.2">
      <c r="A98" s="477" t="s">
        <v>329</v>
      </c>
      <c r="B98" s="489" t="s">
        <v>84</v>
      </c>
      <c r="C98" s="489" t="s">
        <v>84</v>
      </c>
      <c r="D98" s="489" t="s">
        <v>84</v>
      </c>
      <c r="E98" s="516">
        <f t="shared" ref="E98:J98" si="14">E23/E$69</f>
        <v>0</v>
      </c>
      <c r="F98" s="516">
        <f t="shared" si="14"/>
        <v>3.7175680003156682E-4</v>
      </c>
      <c r="G98" s="516">
        <f t="shared" si="14"/>
        <v>9.0487723575223503E-3</v>
      </c>
      <c r="H98" s="517">
        <f t="shared" si="14"/>
        <v>0</v>
      </c>
      <c r="I98" s="517">
        <f t="shared" si="14"/>
        <v>7.6030830766899461E-3</v>
      </c>
      <c r="J98" s="517">
        <f t="shared" si="14"/>
        <v>7.5469158772497125E-3</v>
      </c>
    </row>
    <row r="99" spans="1:10" x14ac:dyDescent="0.2">
      <c r="A99" s="476" t="s">
        <v>610</v>
      </c>
      <c r="B99" s="488" t="s">
        <v>84</v>
      </c>
      <c r="C99" s="488" t="s">
        <v>84</v>
      </c>
      <c r="D99" s="488" t="s">
        <v>84</v>
      </c>
      <c r="E99" s="514">
        <f t="shared" ref="E99:J99" si="15">E24/E$69</f>
        <v>8.3458996596038355E-3</v>
      </c>
      <c r="F99" s="514">
        <f t="shared" si="15"/>
        <v>2.5336246184725075E-2</v>
      </c>
      <c r="G99" s="514">
        <f t="shared" si="15"/>
        <v>6.3297424061308019E-3</v>
      </c>
      <c r="H99" s="515">
        <f t="shared" si="15"/>
        <v>8.3458996596038355E-3</v>
      </c>
      <c r="I99" s="515">
        <f t="shared" si="15"/>
        <v>9.4964416700376517E-3</v>
      </c>
      <c r="J99" s="515">
        <f t="shared" si="15"/>
        <v>9.4879421282185548E-3</v>
      </c>
    </row>
    <row r="100" spans="1:10" x14ac:dyDescent="0.2">
      <c r="A100" s="477" t="s">
        <v>611</v>
      </c>
      <c r="B100" s="489" t="s">
        <v>84</v>
      </c>
      <c r="C100" s="489" t="s">
        <v>84</v>
      </c>
      <c r="D100" s="489" t="s">
        <v>84</v>
      </c>
      <c r="E100" s="516">
        <f t="shared" ref="E100:J100" si="16">E25/E$69</f>
        <v>2.2163379224620906E-2</v>
      </c>
      <c r="F100" s="516">
        <f t="shared" si="16"/>
        <v>5.0542371465189559E-5</v>
      </c>
      <c r="G100" s="516">
        <f t="shared" si="16"/>
        <v>1.0070391608065382E-3</v>
      </c>
      <c r="H100" s="517">
        <f t="shared" si="16"/>
        <v>2.2163379224620906E-2</v>
      </c>
      <c r="I100" s="517">
        <f t="shared" si="16"/>
        <v>8.4767593893151868E-4</v>
      </c>
      <c r="J100" s="517">
        <f t="shared" si="16"/>
        <v>1.005144079892223E-3</v>
      </c>
    </row>
    <row r="101" spans="1:10" s="7" customFormat="1" x14ac:dyDescent="0.2">
      <c r="A101" s="479" t="s">
        <v>330</v>
      </c>
      <c r="B101" s="492" t="s">
        <v>84</v>
      </c>
      <c r="C101" s="492" t="s">
        <v>84</v>
      </c>
      <c r="D101" s="492" t="s">
        <v>84</v>
      </c>
      <c r="E101" s="522">
        <f t="shared" ref="E101:J101" si="17">E26/E$69</f>
        <v>0</v>
      </c>
      <c r="F101" s="522">
        <f t="shared" si="17"/>
        <v>7.2828379219154102E-4</v>
      </c>
      <c r="G101" s="522">
        <f t="shared" si="17"/>
        <v>2.5194628726874914E-5</v>
      </c>
      <c r="H101" s="523">
        <f t="shared" si="17"/>
        <v>0</v>
      </c>
      <c r="I101" s="523">
        <f t="shared" si="17"/>
        <v>1.4233726381329012E-4</v>
      </c>
      <c r="J101" s="523">
        <f t="shared" si="17"/>
        <v>1.4128575807492868E-4</v>
      </c>
    </row>
    <row r="102" spans="1:10" x14ac:dyDescent="0.2">
      <c r="A102" s="475" t="s">
        <v>612</v>
      </c>
      <c r="B102" s="499" t="s">
        <v>84</v>
      </c>
      <c r="C102" s="499" t="s">
        <v>84</v>
      </c>
      <c r="D102" s="499" t="s">
        <v>84</v>
      </c>
      <c r="E102" s="518">
        <f t="shared" ref="E102:J102" si="18">E27/E$69</f>
        <v>8.2848372025698586E-2</v>
      </c>
      <c r="F102" s="518">
        <f t="shared" si="18"/>
        <v>0.11021531450297629</v>
      </c>
      <c r="G102" s="518">
        <f t="shared" si="18"/>
        <v>7.4081914381714714E-2</v>
      </c>
      <c r="H102" s="519">
        <f t="shared" si="18"/>
        <v>8.2848372025698586E-2</v>
      </c>
      <c r="I102" s="519">
        <f t="shared" si="18"/>
        <v>8.0102148976112772E-2</v>
      </c>
      <c r="J102" s="519">
        <f t="shared" si="18"/>
        <v>8.0122436490556281E-2</v>
      </c>
    </row>
    <row r="103" spans="1:10" x14ac:dyDescent="0.2">
      <c r="A103" s="479" t="s">
        <v>613</v>
      </c>
      <c r="B103" s="492" t="s">
        <v>84</v>
      </c>
      <c r="C103" s="492" t="s">
        <v>84</v>
      </c>
      <c r="D103" s="492" t="s">
        <v>84</v>
      </c>
      <c r="E103" s="522">
        <f t="shared" ref="E103:J103" si="19">E28/E$69</f>
        <v>3.2626053660100864E-3</v>
      </c>
      <c r="F103" s="522">
        <f t="shared" si="19"/>
        <v>7.9546817105592242E-3</v>
      </c>
      <c r="G103" s="522">
        <f t="shared" si="19"/>
        <v>6.0201129942877149E-3</v>
      </c>
      <c r="H103" s="523">
        <f t="shared" si="19"/>
        <v>3.2626053660100864E-3</v>
      </c>
      <c r="I103" s="523">
        <f t="shared" si="19"/>
        <v>6.3424341008498667E-3</v>
      </c>
      <c r="J103" s="523">
        <f t="shared" si="19"/>
        <v>6.319682099714714E-3</v>
      </c>
    </row>
    <row r="104" spans="1:10" x14ac:dyDescent="0.2">
      <c r="A104" s="477" t="s">
        <v>331</v>
      </c>
      <c r="B104" s="489" t="s">
        <v>84</v>
      </c>
      <c r="C104" s="489" t="s">
        <v>84</v>
      </c>
      <c r="D104" s="489" t="s">
        <v>84</v>
      </c>
      <c r="E104" s="516">
        <f t="shared" ref="E104:J104" si="20">E29/E$69</f>
        <v>5.7803655301901097E-2</v>
      </c>
      <c r="F104" s="516">
        <f t="shared" si="20"/>
        <v>5.1409140489435311E-2</v>
      </c>
      <c r="G104" s="516">
        <f t="shared" si="20"/>
        <v>3.9107392220228875E-2</v>
      </c>
      <c r="H104" s="517">
        <f t="shared" si="20"/>
        <v>5.7803655301901097E-2</v>
      </c>
      <c r="I104" s="517">
        <f t="shared" si="20"/>
        <v>4.1157003113566175E-2</v>
      </c>
      <c r="J104" s="517">
        <f t="shared" si="20"/>
        <v>4.1279978993751021E-2</v>
      </c>
    </row>
    <row r="105" spans="1:10" s="7" customFormat="1" x14ac:dyDescent="0.2">
      <c r="A105" s="476" t="s">
        <v>614</v>
      </c>
      <c r="B105" s="488" t="s">
        <v>84</v>
      </c>
      <c r="C105" s="488" t="s">
        <v>84</v>
      </c>
      <c r="D105" s="488" t="s">
        <v>84</v>
      </c>
      <c r="E105" s="514">
        <f t="shared" ref="E105:J105" si="21">E30/E$69</f>
        <v>2.4049917050496538E-2</v>
      </c>
      <c r="F105" s="514">
        <f t="shared" si="21"/>
        <v>3.6063128090759941E-2</v>
      </c>
      <c r="G105" s="514">
        <f t="shared" si="21"/>
        <v>2.3592514854131351E-2</v>
      </c>
      <c r="H105" s="515">
        <f t="shared" si="21"/>
        <v>2.4049917050496538E-2</v>
      </c>
      <c r="I105" s="515">
        <f t="shared" si="21"/>
        <v>2.5670260567752515E-2</v>
      </c>
      <c r="J105" s="515">
        <f t="shared" si="21"/>
        <v>2.5658290402942083E-2</v>
      </c>
    </row>
    <row r="106" spans="1:10" x14ac:dyDescent="0.2">
      <c r="A106" s="477" t="s">
        <v>641</v>
      </c>
      <c r="B106" s="489" t="s">
        <v>84</v>
      </c>
      <c r="C106" s="489" t="s">
        <v>84</v>
      </c>
      <c r="D106" s="489" t="s">
        <v>84</v>
      </c>
      <c r="E106" s="516">
        <f t="shared" ref="E106:J106" si="22">E31/E$69</f>
        <v>3.3753722100092733E-2</v>
      </c>
      <c r="F106" s="516">
        <f t="shared" si="22"/>
        <v>1.5346012037941859E-2</v>
      </c>
      <c r="G106" s="516">
        <f t="shared" si="22"/>
        <v>1.5514877366097531E-2</v>
      </c>
      <c r="H106" s="517">
        <f t="shared" si="22"/>
        <v>3.3753722100092733E-2</v>
      </c>
      <c r="I106" s="517">
        <f t="shared" si="22"/>
        <v>1.5486742485711365E-2</v>
      </c>
      <c r="J106" s="517">
        <f t="shared" si="22"/>
        <v>1.5621688411834053E-2</v>
      </c>
    </row>
    <row r="107" spans="1:10" x14ac:dyDescent="0.2">
      <c r="A107" s="476" t="s">
        <v>332</v>
      </c>
      <c r="B107" s="488" t="s">
        <v>84</v>
      </c>
      <c r="C107" s="488" t="s">
        <v>84</v>
      </c>
      <c r="D107" s="488" t="s">
        <v>84</v>
      </c>
      <c r="E107" s="514">
        <f t="shared" ref="E107:J107" si="23">E32/E$69</f>
        <v>1.0580910113661546E-2</v>
      </c>
      <c r="F107" s="514">
        <f t="shared" si="23"/>
        <v>4.9666901548789506E-2</v>
      </c>
      <c r="G107" s="514">
        <f t="shared" si="23"/>
        <v>2.8542699727466002E-2</v>
      </c>
      <c r="H107" s="515">
        <f t="shared" si="23"/>
        <v>1.0580910113661546E-2</v>
      </c>
      <c r="I107" s="515">
        <f t="shared" si="23"/>
        <v>3.206223152234261E-2</v>
      </c>
      <c r="J107" s="515">
        <f t="shared" si="23"/>
        <v>3.1903539890062511E-2</v>
      </c>
    </row>
    <row r="108" spans="1:10" x14ac:dyDescent="0.2">
      <c r="A108" s="477" t="s">
        <v>333</v>
      </c>
      <c r="B108" s="489" t="s">
        <v>84</v>
      </c>
      <c r="C108" s="489" t="s">
        <v>84</v>
      </c>
      <c r="D108" s="489" t="s">
        <v>84</v>
      </c>
      <c r="E108" s="516">
        <f t="shared" ref="E108:J108" si="24">E33/E$69</f>
        <v>1.1201185092814038E-2</v>
      </c>
      <c r="F108" s="516">
        <f t="shared" si="24"/>
        <v>1.184589311258231E-3</v>
      </c>
      <c r="G108" s="516">
        <f t="shared" si="24"/>
        <v>4.117092954961716E-4</v>
      </c>
      <c r="H108" s="517">
        <f t="shared" si="24"/>
        <v>1.1201185092814038E-2</v>
      </c>
      <c r="I108" s="517">
        <f t="shared" si="24"/>
        <v>5.4047987874033751E-4</v>
      </c>
      <c r="J108" s="517">
        <f t="shared" si="24"/>
        <v>6.1923502976166502E-4</v>
      </c>
    </row>
    <row r="109" spans="1:10" s="7" customFormat="1" x14ac:dyDescent="0.2">
      <c r="A109" s="501" t="s">
        <v>615</v>
      </c>
      <c r="B109" s="502" t="s">
        <v>84</v>
      </c>
      <c r="C109" s="502" t="s">
        <v>84</v>
      </c>
      <c r="D109" s="502" t="s">
        <v>84</v>
      </c>
      <c r="E109" s="520">
        <f t="shared" ref="E109:J109" si="25">E34/E$69</f>
        <v>6.471193477202275E-2</v>
      </c>
      <c r="F109" s="520">
        <f t="shared" si="25"/>
        <v>1.3085102887586183E-2</v>
      </c>
      <c r="G109" s="520">
        <f t="shared" si="25"/>
        <v>8.1758420910022431E-2</v>
      </c>
      <c r="H109" s="521">
        <f t="shared" si="25"/>
        <v>6.471193477202275E-2</v>
      </c>
      <c r="I109" s="521">
        <f t="shared" si="25"/>
        <v>7.0316666647115403E-2</v>
      </c>
      <c r="J109" s="521">
        <f t="shared" si="25"/>
        <v>7.0275262115577067E-2</v>
      </c>
    </row>
    <row r="110" spans="1:10" x14ac:dyDescent="0.2">
      <c r="A110" s="477" t="s">
        <v>616</v>
      </c>
      <c r="B110" s="489" t="s">
        <v>84</v>
      </c>
      <c r="C110" s="489" t="s">
        <v>84</v>
      </c>
      <c r="D110" s="489" t="s">
        <v>84</v>
      </c>
      <c r="E110" s="516">
        <f t="shared" ref="E110:J110" si="26">E35/E$69</f>
        <v>0</v>
      </c>
      <c r="F110" s="516">
        <f t="shared" si="26"/>
        <v>1.6220382077883438E-5</v>
      </c>
      <c r="G110" s="516">
        <f t="shared" si="26"/>
        <v>2.8980830234101071E-2</v>
      </c>
      <c r="H110" s="517">
        <f t="shared" si="26"/>
        <v>0</v>
      </c>
      <c r="I110" s="517">
        <f t="shared" si="26"/>
        <v>2.4154997468316373E-2</v>
      </c>
      <c r="J110" s="517">
        <f t="shared" si="26"/>
        <v>2.397655425697744E-2</v>
      </c>
    </row>
    <row r="111" spans="1:10" x14ac:dyDescent="0.2">
      <c r="A111" s="479" t="s">
        <v>334</v>
      </c>
      <c r="B111" s="492" t="s">
        <v>84</v>
      </c>
      <c r="C111" s="492" t="s">
        <v>84</v>
      </c>
      <c r="D111" s="492" t="s">
        <v>84</v>
      </c>
      <c r="E111" s="522">
        <f t="shared" ref="E111:J111" si="27">E36/E$69</f>
        <v>1.3954208495233074E-2</v>
      </c>
      <c r="F111" s="522">
        <f t="shared" si="27"/>
        <v>2.1553210103417821E-3</v>
      </c>
      <c r="G111" s="522">
        <f t="shared" si="27"/>
        <v>3.4274160551944623E-3</v>
      </c>
      <c r="H111" s="523">
        <f t="shared" si="27"/>
        <v>1.3954208495233074E-2</v>
      </c>
      <c r="I111" s="523">
        <f t="shared" si="27"/>
        <v>3.2154705817354573E-3</v>
      </c>
      <c r="J111" s="523">
        <f t="shared" si="27"/>
        <v>3.2948021934040245E-3</v>
      </c>
    </row>
    <row r="112" spans="1:10" x14ac:dyDescent="0.2">
      <c r="A112" s="478" t="s">
        <v>617</v>
      </c>
      <c r="B112" s="489" t="s">
        <v>84</v>
      </c>
      <c r="C112" s="489" t="s">
        <v>84</v>
      </c>
      <c r="D112" s="489" t="s">
        <v>84</v>
      </c>
      <c r="E112" s="516">
        <f t="shared" ref="E112:J112" si="28">E37/E$69</f>
        <v>5.0757718201133763E-2</v>
      </c>
      <c r="F112" s="516">
        <f t="shared" si="28"/>
        <v>1.0913561134433012E-2</v>
      </c>
      <c r="G112" s="516">
        <f t="shared" si="28"/>
        <v>4.9350174404372997E-2</v>
      </c>
      <c r="H112" s="517">
        <f t="shared" si="28"/>
        <v>5.0757718201133763E-2</v>
      </c>
      <c r="I112" s="517">
        <f t="shared" si="28"/>
        <v>4.2946198356654385E-2</v>
      </c>
      <c r="J112" s="517">
        <f t="shared" si="28"/>
        <v>4.3003905366904127E-2</v>
      </c>
    </row>
    <row r="113" spans="1:12" x14ac:dyDescent="0.2">
      <c r="A113" s="479" t="s">
        <v>618</v>
      </c>
      <c r="B113" s="488" t="s">
        <v>84</v>
      </c>
      <c r="C113" s="488" t="s">
        <v>84</v>
      </c>
      <c r="D113" s="488" t="s">
        <v>84</v>
      </c>
      <c r="E113" s="514">
        <f t="shared" ref="E113:J113" si="29">E38/E$69</f>
        <v>1.3809460438698217E-2</v>
      </c>
      <c r="F113" s="514">
        <f t="shared" si="29"/>
        <v>3.7108745901198461E-3</v>
      </c>
      <c r="G113" s="514">
        <f t="shared" si="29"/>
        <v>5.861827539003466E-3</v>
      </c>
      <c r="H113" s="515">
        <f t="shared" si="29"/>
        <v>1.3809460438698217E-2</v>
      </c>
      <c r="I113" s="515">
        <f t="shared" si="29"/>
        <v>5.5034543632067013E-3</v>
      </c>
      <c r="J113" s="515">
        <f t="shared" si="29"/>
        <v>5.5648143529750923E-3</v>
      </c>
    </row>
    <row r="114" spans="1:12" x14ac:dyDescent="0.2">
      <c r="A114" s="478" t="s">
        <v>643</v>
      </c>
      <c r="B114" s="494" t="s">
        <v>84</v>
      </c>
      <c r="C114" s="494" t="s">
        <v>84</v>
      </c>
      <c r="D114" s="494" t="s">
        <v>84</v>
      </c>
      <c r="E114" s="526">
        <f t="shared" ref="E114:J114" si="30">E39/E$69</f>
        <v>2.7533165487285769E-2</v>
      </c>
      <c r="F114" s="526">
        <f t="shared" si="30"/>
        <v>1.9434889168008687E-3</v>
      </c>
      <c r="G114" s="526">
        <f t="shared" si="30"/>
        <v>1.4367688183483249E-2</v>
      </c>
      <c r="H114" s="527">
        <f t="shared" si="30"/>
        <v>2.7533165487285769E-2</v>
      </c>
      <c r="I114" s="527">
        <f t="shared" si="30"/>
        <v>1.2297675564079506E-2</v>
      </c>
      <c r="J114" s="527">
        <f t="shared" si="30"/>
        <v>1.2410226590084993E-2</v>
      </c>
    </row>
    <row r="115" spans="1:12" x14ac:dyDescent="0.2">
      <c r="A115" s="479" t="s">
        <v>642</v>
      </c>
      <c r="B115" s="492" t="s">
        <v>84</v>
      </c>
      <c r="C115" s="492" t="s">
        <v>84</v>
      </c>
      <c r="D115" s="492" t="s">
        <v>84</v>
      </c>
      <c r="E115" s="522">
        <f t="shared" ref="E115:J115" si="31">E40/E$69</f>
        <v>2.8742470732874095E-3</v>
      </c>
      <c r="F115" s="522">
        <f t="shared" si="31"/>
        <v>8.5171417212435508E-4</v>
      </c>
      <c r="G115" s="522">
        <f t="shared" si="31"/>
        <v>3.0694445265577633E-3</v>
      </c>
      <c r="H115" s="523">
        <f t="shared" si="31"/>
        <v>2.8742470732874095E-3</v>
      </c>
      <c r="I115" s="523">
        <f t="shared" si="31"/>
        <v>2.6999454770356966E-3</v>
      </c>
      <c r="J115" s="523">
        <f t="shared" si="31"/>
        <v>2.7012331168550533E-3</v>
      </c>
    </row>
    <row r="116" spans="1:12" x14ac:dyDescent="0.2">
      <c r="A116" s="478" t="s">
        <v>644</v>
      </c>
      <c r="B116" s="494" t="s">
        <v>84</v>
      </c>
      <c r="C116" s="494" t="s">
        <v>84</v>
      </c>
      <c r="D116" s="494" t="s">
        <v>84</v>
      </c>
      <c r="E116" s="526">
        <f t="shared" ref="E116:J116" si="32">E41/E$69</f>
        <v>0</v>
      </c>
      <c r="F116" s="526">
        <f t="shared" si="32"/>
        <v>3.1709557339979721E-5</v>
      </c>
      <c r="G116" s="526">
        <f t="shared" si="32"/>
        <v>1.8159219136479981E-2</v>
      </c>
      <c r="H116" s="527">
        <f t="shared" si="32"/>
        <v>0</v>
      </c>
      <c r="I116" s="527">
        <f t="shared" si="32"/>
        <v>1.5138970283275446E-2</v>
      </c>
      <c r="J116" s="527">
        <f t="shared" si="32"/>
        <v>1.502713228878773E-2</v>
      </c>
    </row>
    <row r="117" spans="1:12" x14ac:dyDescent="0.2">
      <c r="A117" s="479" t="s">
        <v>645</v>
      </c>
      <c r="B117" s="492" t="s">
        <v>84</v>
      </c>
      <c r="C117" s="492" t="s">
        <v>84</v>
      </c>
      <c r="D117" s="492" t="s">
        <v>84</v>
      </c>
      <c r="E117" s="522">
        <f t="shared" ref="E117:J117" si="33">E42/E$69</f>
        <v>6.5408371262064566E-3</v>
      </c>
      <c r="F117" s="522">
        <f t="shared" si="33"/>
        <v>4.3757731765809516E-3</v>
      </c>
      <c r="G117" s="522">
        <f t="shared" si="33"/>
        <v>7.8919947303766613E-3</v>
      </c>
      <c r="H117" s="523">
        <f t="shared" si="33"/>
        <v>6.5408371262064566E-3</v>
      </c>
      <c r="I117" s="523">
        <f t="shared" si="33"/>
        <v>7.3061523084432464E-3</v>
      </c>
      <c r="J117" s="523">
        <f t="shared" si="33"/>
        <v>7.3004986005931879E-3</v>
      </c>
    </row>
    <row r="118" spans="1:12" s="7" customFormat="1" x14ac:dyDescent="0.2">
      <c r="A118" s="504" t="s">
        <v>619</v>
      </c>
      <c r="B118" s="505" t="s">
        <v>84</v>
      </c>
      <c r="C118" s="505" t="s">
        <v>84</v>
      </c>
      <c r="D118" s="505" t="s">
        <v>84</v>
      </c>
      <c r="E118" s="528">
        <f t="shared" ref="E118:J118" si="34">E43/E$69</f>
        <v>6.2951102606045653E-2</v>
      </c>
      <c r="F118" s="528">
        <f t="shared" si="34"/>
        <v>0.11634027723338833</v>
      </c>
      <c r="G118" s="528">
        <f t="shared" si="34"/>
        <v>0.13194390449971671</v>
      </c>
      <c r="H118" s="529">
        <f t="shared" si="34"/>
        <v>6.2951102606045653E-2</v>
      </c>
      <c r="I118" s="529">
        <f t="shared" si="34"/>
        <v>0.12934416308729516</v>
      </c>
      <c r="J118" s="529">
        <f t="shared" si="34"/>
        <v>0.1288536893897328</v>
      </c>
    </row>
    <row r="119" spans="1:12" s="47" customFormat="1" x14ac:dyDescent="0.2">
      <c r="A119" s="479" t="s">
        <v>620</v>
      </c>
      <c r="B119" s="492" t="s">
        <v>84</v>
      </c>
      <c r="C119" s="492" t="s">
        <v>84</v>
      </c>
      <c r="D119" s="492" t="s">
        <v>84</v>
      </c>
      <c r="E119" s="522">
        <f t="shared" ref="E119:J119" si="35">E44/E$69</f>
        <v>0</v>
      </c>
      <c r="F119" s="522">
        <f t="shared" si="35"/>
        <v>5.6586778796473124E-3</v>
      </c>
      <c r="G119" s="522">
        <f t="shared" si="35"/>
        <v>7.7834937512604599E-3</v>
      </c>
      <c r="H119" s="523">
        <f t="shared" si="35"/>
        <v>0</v>
      </c>
      <c r="I119" s="523">
        <f t="shared" si="35"/>
        <v>7.4294753092073269E-3</v>
      </c>
      <c r="J119" s="523">
        <f t="shared" si="35"/>
        <v>7.3745906239790536E-3</v>
      </c>
    </row>
    <row r="120" spans="1:12" x14ac:dyDescent="0.2">
      <c r="A120" s="478" t="s">
        <v>621</v>
      </c>
      <c r="B120" s="494" t="s">
        <v>84</v>
      </c>
      <c r="C120" s="494" t="s">
        <v>84</v>
      </c>
      <c r="D120" s="494" t="s">
        <v>84</v>
      </c>
      <c r="E120" s="526">
        <f t="shared" ref="E120:J120" si="36">E45/E$69</f>
        <v>4.9995053256972198E-2</v>
      </c>
      <c r="F120" s="526">
        <f t="shared" si="36"/>
        <v>8.9470630113462152E-2</v>
      </c>
      <c r="G120" s="526">
        <f t="shared" si="36"/>
        <v>8.3540904490904122E-2</v>
      </c>
      <c r="H120" s="527">
        <f t="shared" si="36"/>
        <v>4.9995053256972198E-2</v>
      </c>
      <c r="I120" s="527">
        <f t="shared" si="36"/>
        <v>8.4528864085307381E-2</v>
      </c>
      <c r="J120" s="527">
        <f t="shared" si="36"/>
        <v>8.4273748177633931E-2</v>
      </c>
    </row>
    <row r="121" spans="1:12" s="7" customFormat="1" x14ac:dyDescent="0.2">
      <c r="A121" s="479" t="s">
        <v>622</v>
      </c>
      <c r="B121" s="492" t="s">
        <v>84</v>
      </c>
      <c r="C121" s="492" t="s">
        <v>84</v>
      </c>
      <c r="D121" s="492" t="s">
        <v>84</v>
      </c>
      <c r="E121" s="522">
        <f t="shared" ref="E121:J121" si="37">E46/E$69</f>
        <v>2.5540319727007946E-2</v>
      </c>
      <c r="F121" s="522">
        <f t="shared" si="37"/>
        <v>2.0703490066112246E-2</v>
      </c>
      <c r="G121" s="522">
        <f t="shared" si="37"/>
        <v>9.9269430546042401E-3</v>
      </c>
      <c r="H121" s="523">
        <f t="shared" si="37"/>
        <v>2.5540319727007946E-2</v>
      </c>
      <c r="I121" s="523">
        <f t="shared" si="37"/>
        <v>1.1722438106526092E-2</v>
      </c>
      <c r="J121" s="523">
        <f t="shared" si="37"/>
        <v>1.1824516658738496E-2</v>
      </c>
    </row>
    <row r="122" spans="1:12" s="7" customFormat="1" x14ac:dyDescent="0.2">
      <c r="A122" s="478" t="s">
        <v>651</v>
      </c>
      <c r="B122" s="494" t="s">
        <v>84</v>
      </c>
      <c r="C122" s="494" t="s">
        <v>84</v>
      </c>
      <c r="D122" s="494" t="s">
        <v>84</v>
      </c>
      <c r="E122" s="526">
        <f t="shared" ref="E122:J122" si="38">E47/E$69</f>
        <v>1.4092641388846135E-2</v>
      </c>
      <c r="F122" s="526">
        <f t="shared" si="38"/>
        <v>2.2424094375495092E-2</v>
      </c>
      <c r="G122" s="526">
        <f t="shared" si="38"/>
        <v>1.3132728548215762E-2</v>
      </c>
      <c r="H122" s="527">
        <f t="shared" si="38"/>
        <v>1.4092641388846135E-2</v>
      </c>
      <c r="I122" s="527">
        <f t="shared" si="38"/>
        <v>1.4680775557212325E-2</v>
      </c>
      <c r="J122" s="527">
        <f t="shared" si="38"/>
        <v>1.4676430760660844E-2</v>
      </c>
    </row>
    <row r="123" spans="1:12" x14ac:dyDescent="0.2">
      <c r="A123" s="476" t="s">
        <v>652</v>
      </c>
      <c r="B123" s="488" t="s">
        <v>84</v>
      </c>
      <c r="C123" s="488" t="s">
        <v>84</v>
      </c>
      <c r="D123" s="488" t="s">
        <v>84</v>
      </c>
      <c r="E123" s="514">
        <f t="shared" ref="E123:J123" si="39">E48/E$69</f>
        <v>1.0362075989806294E-2</v>
      </c>
      <c r="F123" s="514">
        <f t="shared" si="39"/>
        <v>4.6343044589654291E-2</v>
      </c>
      <c r="G123" s="514">
        <f t="shared" si="39"/>
        <v>6.0481232671730209E-2</v>
      </c>
      <c r="H123" s="515">
        <f t="shared" si="39"/>
        <v>1.0362075989806294E-2</v>
      </c>
      <c r="I123" s="515">
        <f t="shared" si="39"/>
        <v>5.8125650060955193E-2</v>
      </c>
      <c r="J123" s="515">
        <f t="shared" si="39"/>
        <v>5.7772800280968234E-2</v>
      </c>
      <c r="L123" s="267"/>
    </row>
    <row r="124" spans="1:12" x14ac:dyDescent="0.2">
      <c r="A124" s="477" t="s">
        <v>623</v>
      </c>
      <c r="B124" s="489" t="s">
        <v>84</v>
      </c>
      <c r="C124" s="489" t="s">
        <v>84</v>
      </c>
      <c r="D124" s="489" t="s">
        <v>84</v>
      </c>
      <c r="E124" s="516">
        <f t="shared" ref="E124:J124" si="40">E49/E$69</f>
        <v>1.2956049349073465E-2</v>
      </c>
      <c r="F124" s="516">
        <f t="shared" si="40"/>
        <v>2.1210968879545367E-2</v>
      </c>
      <c r="G124" s="516">
        <f t="shared" si="40"/>
        <v>4.0619506113316203E-2</v>
      </c>
      <c r="H124" s="517">
        <f t="shared" si="40"/>
        <v>1.2956049349073465E-2</v>
      </c>
      <c r="I124" s="517">
        <f t="shared" si="40"/>
        <v>3.7385823512473534E-2</v>
      </c>
      <c r="J124" s="517">
        <f t="shared" si="40"/>
        <v>3.7205350409144911E-2</v>
      </c>
    </row>
    <row r="125" spans="1:12" x14ac:dyDescent="0.2">
      <c r="A125" s="501" t="s">
        <v>624</v>
      </c>
      <c r="B125" s="502" t="s">
        <v>84</v>
      </c>
      <c r="C125" s="502" t="s">
        <v>84</v>
      </c>
      <c r="D125" s="502" t="s">
        <v>84</v>
      </c>
      <c r="E125" s="520">
        <f t="shared" ref="E125:J125" si="41">E50/E$69</f>
        <v>0.22845979693391738</v>
      </c>
      <c r="F125" s="520">
        <f t="shared" si="41"/>
        <v>0.12524042198243304</v>
      </c>
      <c r="G125" s="520">
        <f t="shared" si="41"/>
        <v>0.14047689065941796</v>
      </c>
      <c r="H125" s="521">
        <f t="shared" si="41"/>
        <v>0.22845979693391738</v>
      </c>
      <c r="I125" s="521">
        <f t="shared" si="41"/>
        <v>0.13793832203543524</v>
      </c>
      <c r="J125" s="521">
        <f t="shared" si="41"/>
        <v>0.13860704256406334</v>
      </c>
    </row>
    <row r="126" spans="1:12" x14ac:dyDescent="0.2">
      <c r="A126" s="477" t="s">
        <v>625</v>
      </c>
      <c r="B126" s="489" t="s">
        <v>84</v>
      </c>
      <c r="C126" s="489" t="s">
        <v>84</v>
      </c>
      <c r="D126" s="489" t="s">
        <v>84</v>
      </c>
      <c r="E126" s="516">
        <f t="shared" ref="E126:J126" si="42">E51/E$69</f>
        <v>3.6165532888992984E-3</v>
      </c>
      <c r="F126" s="516">
        <f t="shared" si="42"/>
        <v>6.5637647383215468E-3</v>
      </c>
      <c r="G126" s="516">
        <f t="shared" si="42"/>
        <v>6.3295362929761947E-3</v>
      </c>
      <c r="H126" s="517">
        <f t="shared" si="42"/>
        <v>3.6165532888992984E-3</v>
      </c>
      <c r="I126" s="517">
        <f t="shared" si="42"/>
        <v>6.3685614105939096E-3</v>
      </c>
      <c r="J126" s="517">
        <f t="shared" si="42"/>
        <v>6.3482311593690789E-3</v>
      </c>
    </row>
    <row r="127" spans="1:12" x14ac:dyDescent="0.2">
      <c r="A127" s="476" t="s">
        <v>626</v>
      </c>
      <c r="B127" s="488" t="s">
        <v>84</v>
      </c>
      <c r="C127" s="488" t="s">
        <v>84</v>
      </c>
      <c r="D127" s="488" t="s">
        <v>84</v>
      </c>
      <c r="E127" s="514">
        <f t="shared" ref="E127:J127" si="43">E52/E$69</f>
        <v>0.18587197754748</v>
      </c>
      <c r="F127" s="514">
        <f t="shared" si="43"/>
        <v>7.1800278267012477E-2</v>
      </c>
      <c r="G127" s="514">
        <f t="shared" si="43"/>
        <v>7.4156274786555967E-2</v>
      </c>
      <c r="H127" s="515">
        <f t="shared" si="43"/>
        <v>0.18587197754748</v>
      </c>
      <c r="I127" s="515">
        <f t="shared" si="43"/>
        <v>7.3763739024528652E-2</v>
      </c>
      <c r="J127" s="515">
        <f t="shared" si="43"/>
        <v>7.4591930131806858E-2</v>
      </c>
    </row>
    <row r="128" spans="1:12" s="7" customFormat="1" x14ac:dyDescent="0.2">
      <c r="A128" s="477" t="s">
        <v>627</v>
      </c>
      <c r="B128" s="489" t="s">
        <v>84</v>
      </c>
      <c r="C128" s="489" t="s">
        <v>84</v>
      </c>
      <c r="D128" s="489" t="s">
        <v>84</v>
      </c>
      <c r="E128" s="516">
        <f t="shared" ref="E128:J128" si="44">E53/E$69</f>
        <v>4.8832683723534092E-4</v>
      </c>
      <c r="F128" s="516">
        <f t="shared" si="44"/>
        <v>1.4937442022933532E-2</v>
      </c>
      <c r="G128" s="516">
        <f t="shared" si="44"/>
        <v>2.8391989759970197E-2</v>
      </c>
      <c r="H128" s="517">
        <f t="shared" si="44"/>
        <v>4.8832683723534092E-4</v>
      </c>
      <c r="I128" s="517">
        <f t="shared" si="44"/>
        <v>2.6150309390377009E-2</v>
      </c>
      <c r="J128" s="517">
        <f t="shared" si="44"/>
        <v>2.596073344104757E-2</v>
      </c>
    </row>
    <row r="129" spans="1:10" s="7" customFormat="1" x14ac:dyDescent="0.2">
      <c r="A129" s="476" t="s">
        <v>628</v>
      </c>
      <c r="B129" s="488" t="s">
        <v>84</v>
      </c>
      <c r="C129" s="488" t="s">
        <v>84</v>
      </c>
      <c r="D129" s="488" t="s">
        <v>84</v>
      </c>
      <c r="E129" s="514">
        <f t="shared" ref="E129:J129" si="45">E54/E$69</f>
        <v>3.3125847928728719E-2</v>
      </c>
      <c r="F129" s="514">
        <f t="shared" si="45"/>
        <v>2.0038397044291639E-2</v>
      </c>
      <c r="G129" s="514">
        <f t="shared" si="45"/>
        <v>2.0538593359751112E-2</v>
      </c>
      <c r="H129" s="515">
        <f t="shared" si="45"/>
        <v>3.3125847928728719E-2</v>
      </c>
      <c r="I129" s="515">
        <f t="shared" si="45"/>
        <v>2.0455254976089077E-2</v>
      </c>
      <c r="J129" s="515">
        <f t="shared" si="45"/>
        <v>2.0548858020303973E-2</v>
      </c>
    </row>
    <row r="130" spans="1:10" x14ac:dyDescent="0.2">
      <c r="A130" s="478" t="s">
        <v>629</v>
      </c>
      <c r="B130" s="494" t="s">
        <v>84</v>
      </c>
      <c r="C130" s="494" t="s">
        <v>84</v>
      </c>
      <c r="D130" s="489" t="s">
        <v>84</v>
      </c>
      <c r="E130" s="516">
        <f t="shared" ref="E130:J130" si="46">E55/E$69</f>
        <v>5.3570671046062569E-3</v>
      </c>
      <c r="F130" s="516">
        <f t="shared" si="46"/>
        <v>1.1900538106206332E-2</v>
      </c>
      <c r="G130" s="516">
        <f t="shared" si="46"/>
        <v>1.1060496171692597E-2</v>
      </c>
      <c r="H130" s="517">
        <f t="shared" si="46"/>
        <v>5.3570671046062569E-3</v>
      </c>
      <c r="I130" s="517">
        <f t="shared" si="46"/>
        <v>1.120045669292594E-2</v>
      </c>
      <c r="J130" s="517">
        <f t="shared" si="46"/>
        <v>1.1157289095636312E-2</v>
      </c>
    </row>
    <row r="131" spans="1:10" x14ac:dyDescent="0.2">
      <c r="A131" s="507" t="s">
        <v>630</v>
      </c>
      <c r="B131" s="508" t="s">
        <v>84</v>
      </c>
      <c r="C131" s="508" t="s">
        <v>84</v>
      </c>
      <c r="D131" s="502" t="s">
        <v>84</v>
      </c>
      <c r="E131" s="520">
        <f t="shared" ref="E131:J131" si="47">E56/E$69</f>
        <v>0.20368951522491702</v>
      </c>
      <c r="F131" s="520">
        <f t="shared" si="47"/>
        <v>0.21597656944399321</v>
      </c>
      <c r="G131" s="520">
        <f t="shared" si="47"/>
        <v>0.2192515363385171</v>
      </c>
      <c r="H131" s="521">
        <f t="shared" si="47"/>
        <v>0.20368951522491702</v>
      </c>
      <c r="I131" s="521">
        <f t="shared" si="47"/>
        <v>0.21870588968119301</v>
      </c>
      <c r="J131" s="521">
        <f t="shared" si="47"/>
        <v>0.21859495735407683</v>
      </c>
    </row>
    <row r="132" spans="1:10" x14ac:dyDescent="0.2">
      <c r="A132" s="478" t="s">
        <v>631</v>
      </c>
      <c r="B132" s="494" t="s">
        <v>84</v>
      </c>
      <c r="C132" s="494" t="s">
        <v>84</v>
      </c>
      <c r="D132" s="489" t="s">
        <v>84</v>
      </c>
      <c r="E132" s="516">
        <f t="shared" ref="E132:J132" si="48">E57/E$69</f>
        <v>1.2244729425189107E-2</v>
      </c>
      <c r="F132" s="516">
        <f t="shared" si="48"/>
        <v>8.3732447651388084E-3</v>
      </c>
      <c r="G132" s="516">
        <f t="shared" si="48"/>
        <v>1.0795339242795417E-2</v>
      </c>
      <c r="H132" s="517">
        <f t="shared" si="48"/>
        <v>1.2244729425189107E-2</v>
      </c>
      <c r="I132" s="517">
        <f t="shared" si="48"/>
        <v>1.0391790810697859E-2</v>
      </c>
      <c r="J132" s="517">
        <f t="shared" si="48"/>
        <v>1.0405479254143877E-2</v>
      </c>
    </row>
    <row r="133" spans="1:10" x14ac:dyDescent="0.2">
      <c r="A133" s="479" t="s">
        <v>335</v>
      </c>
      <c r="B133" s="492" t="s">
        <v>84</v>
      </c>
      <c r="C133" s="492" t="s">
        <v>84</v>
      </c>
      <c r="D133" s="488" t="s">
        <v>84</v>
      </c>
      <c r="E133" s="514">
        <f t="shared" ref="E133:J133" si="49">E58/E$69</f>
        <v>3.1100166551519929E-2</v>
      </c>
      <c r="F133" s="514">
        <f t="shared" si="49"/>
        <v>1.6836875638899848E-5</v>
      </c>
      <c r="G133" s="514">
        <f t="shared" si="49"/>
        <v>1.6376603868187407E-3</v>
      </c>
      <c r="H133" s="515">
        <f t="shared" si="49"/>
        <v>3.1100166551519929E-2</v>
      </c>
      <c r="I133" s="515">
        <f t="shared" si="49"/>
        <v>1.3676127926075064E-3</v>
      </c>
      <c r="J133" s="515">
        <f t="shared" si="49"/>
        <v>1.5872597779159115E-3</v>
      </c>
    </row>
    <row r="134" spans="1:10" x14ac:dyDescent="0.2">
      <c r="A134" s="745" t="s">
        <v>632</v>
      </c>
      <c r="B134" s="489" t="s">
        <v>84</v>
      </c>
      <c r="C134" s="489" t="s">
        <v>84</v>
      </c>
      <c r="D134" s="494" t="s">
        <v>84</v>
      </c>
      <c r="E134" s="526">
        <f t="shared" ref="E134:J134" si="50">E59/E$69</f>
        <v>3.0171861828983755E-3</v>
      </c>
      <c r="F134" s="526">
        <f t="shared" si="50"/>
        <v>4.036531018927092E-2</v>
      </c>
      <c r="G134" s="526">
        <f t="shared" si="50"/>
        <v>6.5160796309795599E-2</v>
      </c>
      <c r="H134" s="527">
        <f t="shared" si="50"/>
        <v>3.0171861828983755E-3</v>
      </c>
      <c r="I134" s="527">
        <f t="shared" si="50"/>
        <v>6.1029586879552594E-2</v>
      </c>
      <c r="J134" s="527">
        <f t="shared" si="50"/>
        <v>6.0601024670371227E-2</v>
      </c>
    </row>
    <row r="135" spans="1:10" s="7" customFormat="1" x14ac:dyDescent="0.2">
      <c r="A135" s="476" t="s">
        <v>633</v>
      </c>
      <c r="B135" s="488" t="s">
        <v>84</v>
      </c>
      <c r="C135" s="488" t="s">
        <v>84</v>
      </c>
      <c r="D135" s="492" t="s">
        <v>84</v>
      </c>
      <c r="E135" s="522">
        <f t="shared" ref="E135:J135" si="51">E60/E$69</f>
        <v>0.1063603696360151</v>
      </c>
      <c r="F135" s="522">
        <f t="shared" si="51"/>
        <v>0.14511331160850188</v>
      </c>
      <c r="G135" s="522">
        <f t="shared" si="51"/>
        <v>0.12404632682890944</v>
      </c>
      <c r="H135" s="523">
        <f t="shared" si="51"/>
        <v>0.1063603696360151</v>
      </c>
      <c r="I135" s="523">
        <f t="shared" si="51"/>
        <v>0.1275563256151884</v>
      </c>
      <c r="J135" s="523">
        <f t="shared" si="51"/>
        <v>0.12739974209837024</v>
      </c>
    </row>
    <row r="136" spans="1:10" s="7" customFormat="1" x14ac:dyDescent="0.2">
      <c r="A136" s="477" t="s">
        <v>634</v>
      </c>
      <c r="B136" s="494" t="s">
        <v>84</v>
      </c>
      <c r="C136" s="494" t="s">
        <v>84</v>
      </c>
      <c r="D136" s="494" t="s">
        <v>84</v>
      </c>
      <c r="E136" s="526">
        <f t="shared" ref="E136:J136" si="52">E61/E$69</f>
        <v>5.0967055353638588E-2</v>
      </c>
      <c r="F136" s="526">
        <f t="shared" si="52"/>
        <v>2.210786528397567E-2</v>
      </c>
      <c r="G136" s="526">
        <f t="shared" si="52"/>
        <v>1.761141320960808E-2</v>
      </c>
      <c r="H136" s="527">
        <f t="shared" si="52"/>
        <v>5.0967055353638588E-2</v>
      </c>
      <c r="I136" s="527">
        <f t="shared" si="52"/>
        <v>1.8360573162430571E-2</v>
      </c>
      <c r="J136" s="527">
        <f t="shared" si="52"/>
        <v>1.8601451076009193E-2</v>
      </c>
    </row>
    <row r="137" spans="1:10" x14ac:dyDescent="0.2">
      <c r="A137" s="501" t="s">
        <v>635</v>
      </c>
      <c r="B137" s="508" t="s">
        <v>84</v>
      </c>
      <c r="C137" s="508" t="s">
        <v>84</v>
      </c>
      <c r="D137" s="508" t="s">
        <v>84</v>
      </c>
      <c r="E137" s="524">
        <f t="shared" ref="E137:J137" si="53">E62/E$69</f>
        <v>6.8296443858270273E-2</v>
      </c>
      <c r="F137" s="524">
        <f t="shared" si="53"/>
        <v>9.3025530750444341E-2</v>
      </c>
      <c r="G137" s="524">
        <f t="shared" si="53"/>
        <v>5.2299504723193314E-2</v>
      </c>
      <c r="H137" s="525">
        <f t="shared" si="53"/>
        <v>6.8296443858270273E-2</v>
      </c>
      <c r="I137" s="525">
        <f t="shared" si="53"/>
        <v>5.9084922922388573E-2</v>
      </c>
      <c r="J137" s="525">
        <f t="shared" si="53"/>
        <v>5.9152972334493487E-2</v>
      </c>
    </row>
    <row r="138" spans="1:10" x14ac:dyDescent="0.2">
      <c r="A138" s="478" t="s">
        <v>636</v>
      </c>
      <c r="B138" s="494" t="s">
        <v>84</v>
      </c>
      <c r="C138" s="494" t="s">
        <v>84</v>
      </c>
      <c r="D138" s="489" t="s">
        <v>84</v>
      </c>
      <c r="E138" s="516">
        <f t="shared" ref="E138:J138" si="54">E63/E$69</f>
        <v>4.6107044870306632E-2</v>
      </c>
      <c r="F138" s="516">
        <f t="shared" si="54"/>
        <v>7.3187283084382271E-2</v>
      </c>
      <c r="G138" s="516">
        <f t="shared" si="54"/>
        <v>4.1078096271323736E-2</v>
      </c>
      <c r="H138" s="517">
        <f t="shared" si="54"/>
        <v>4.6107044870306632E-2</v>
      </c>
      <c r="I138" s="517">
        <f t="shared" si="54"/>
        <v>4.6427851251515065E-2</v>
      </c>
      <c r="J138" s="517">
        <f t="shared" si="54"/>
        <v>4.6425481318711062E-2</v>
      </c>
    </row>
    <row r="139" spans="1:10" x14ac:dyDescent="0.2">
      <c r="A139" s="479" t="s">
        <v>336</v>
      </c>
      <c r="B139" s="492" t="s">
        <v>84</v>
      </c>
      <c r="C139" s="492" t="s">
        <v>84</v>
      </c>
      <c r="D139" s="488" t="s">
        <v>84</v>
      </c>
      <c r="E139" s="514">
        <f t="shared" ref="E139:J139" si="55">E64/E$69</f>
        <v>6.5562212507154329E-3</v>
      </c>
      <c r="F139" s="514">
        <f t="shared" si="55"/>
        <v>4.776114860327264E-3</v>
      </c>
      <c r="G139" s="514">
        <f t="shared" si="55"/>
        <v>1.6391240209939501E-3</v>
      </c>
      <c r="H139" s="515">
        <f t="shared" si="55"/>
        <v>6.5562212507154329E-3</v>
      </c>
      <c r="I139" s="515">
        <f t="shared" si="55"/>
        <v>2.1617823014183179E-3</v>
      </c>
      <c r="J139" s="515">
        <f t="shared" si="55"/>
        <v>2.19424588578317E-3</v>
      </c>
    </row>
    <row r="140" spans="1:10" x14ac:dyDescent="0.2">
      <c r="A140" s="478" t="s">
        <v>637</v>
      </c>
      <c r="B140" s="533" t="s">
        <v>84</v>
      </c>
      <c r="C140" s="533" t="s">
        <v>84</v>
      </c>
      <c r="D140" s="494" t="s">
        <v>84</v>
      </c>
      <c r="E140" s="526">
        <f t="shared" ref="E140:J140" si="56">E65/E$69</f>
        <v>7.7905045000340844E-4</v>
      </c>
      <c r="F140" s="526">
        <f t="shared" si="56"/>
        <v>1.3912405501921713E-3</v>
      </c>
      <c r="G140" s="526">
        <f t="shared" si="56"/>
        <v>6.9335347381269249E-4</v>
      </c>
      <c r="H140" s="527">
        <f t="shared" si="56"/>
        <v>7.7905045000340844E-4</v>
      </c>
      <c r="I140" s="527">
        <f t="shared" si="56"/>
        <v>8.0962938214413271E-4</v>
      </c>
      <c r="J140" s="527">
        <f t="shared" si="56"/>
        <v>8.0940348260273695E-4</v>
      </c>
    </row>
    <row r="141" spans="1:10" s="7" customFormat="1" x14ac:dyDescent="0.2">
      <c r="A141" s="479" t="s">
        <v>638</v>
      </c>
      <c r="B141" s="492" t="s">
        <v>84</v>
      </c>
      <c r="C141" s="492" t="s">
        <v>84</v>
      </c>
      <c r="D141" s="492" t="s">
        <v>84</v>
      </c>
      <c r="E141" s="522">
        <f t="shared" ref="E141:J141" si="57">E66/E$69</f>
        <v>9.4784780983891254E-4</v>
      </c>
      <c r="F141" s="522">
        <f t="shared" si="57"/>
        <v>7.1255256474720829E-4</v>
      </c>
      <c r="G141" s="522">
        <f t="shared" si="57"/>
        <v>3.1331514487055283E-3</v>
      </c>
      <c r="H141" s="523">
        <f t="shared" si="57"/>
        <v>9.4784780983891254E-4</v>
      </c>
      <c r="I141" s="523">
        <f t="shared" si="57"/>
        <v>2.7298521994939262E-3</v>
      </c>
      <c r="J141" s="523">
        <f t="shared" si="57"/>
        <v>2.71668777725264E-3</v>
      </c>
    </row>
    <row r="142" spans="1:10" s="7" customFormat="1" x14ac:dyDescent="0.2">
      <c r="A142" s="745" t="s">
        <v>639</v>
      </c>
      <c r="B142" s="751" t="s">
        <v>84</v>
      </c>
      <c r="C142" s="751" t="s">
        <v>84</v>
      </c>
      <c r="D142" s="751" t="s">
        <v>84</v>
      </c>
      <c r="E142" s="753">
        <f t="shared" ref="E142:J142" si="58">E67/E$69</f>
        <v>1.3906255250438164E-2</v>
      </c>
      <c r="F142" s="753">
        <f t="shared" si="58"/>
        <v>1.2958338608594905E-2</v>
      </c>
      <c r="G142" s="753">
        <f t="shared" si="58"/>
        <v>5.7557791477675551E-3</v>
      </c>
      <c r="H142" s="754">
        <f t="shared" si="58"/>
        <v>1.3906255250438164E-2</v>
      </c>
      <c r="I142" s="754">
        <f t="shared" si="58"/>
        <v>6.9558073069987524E-3</v>
      </c>
      <c r="J142" s="754">
        <f t="shared" si="58"/>
        <v>7.0071532139026243E-3</v>
      </c>
    </row>
    <row r="143" spans="1:10" s="7" customFormat="1" x14ac:dyDescent="0.2">
      <c r="A143" s="742" t="s">
        <v>640</v>
      </c>
      <c r="B143" s="748" t="s">
        <v>84</v>
      </c>
      <c r="C143" s="748" t="s">
        <v>84</v>
      </c>
      <c r="D143" s="748" t="s">
        <v>84</v>
      </c>
      <c r="E143" s="749">
        <f t="shared" ref="E143:J143" si="59">E68/E$69</f>
        <v>0</v>
      </c>
      <c r="F143" s="749">
        <f t="shared" si="59"/>
        <v>0</v>
      </c>
      <c r="G143" s="749">
        <f t="shared" si="59"/>
        <v>4.1777477725552051E-4</v>
      </c>
      <c r="H143" s="750">
        <f t="shared" si="59"/>
        <v>0</v>
      </c>
      <c r="I143" s="750">
        <f t="shared" si="59"/>
        <v>3.4816875738858045E-4</v>
      </c>
      <c r="J143" s="750">
        <f t="shared" si="59"/>
        <v>3.4559668710632116E-4</v>
      </c>
    </row>
    <row r="144" spans="1:10" s="7" customFormat="1" x14ac:dyDescent="0.2">
      <c r="A144" s="746" t="s">
        <v>654</v>
      </c>
      <c r="B144" s="739" t="s">
        <v>84</v>
      </c>
      <c r="C144" s="739" t="s">
        <v>84</v>
      </c>
      <c r="D144" s="739" t="s">
        <v>84</v>
      </c>
      <c r="E144" s="740">
        <f t="shared" ref="E144:J144" si="60">E69/E$69</f>
        <v>1</v>
      </c>
      <c r="F144" s="740">
        <f t="shared" si="60"/>
        <v>1</v>
      </c>
      <c r="G144" s="740">
        <f t="shared" si="60"/>
        <v>1</v>
      </c>
      <c r="H144" s="741">
        <f t="shared" si="60"/>
        <v>1</v>
      </c>
      <c r="I144" s="741">
        <f t="shared" si="60"/>
        <v>1</v>
      </c>
      <c r="J144" s="741">
        <f t="shared" si="60"/>
        <v>1</v>
      </c>
    </row>
    <row r="145" spans="1:10" x14ac:dyDescent="0.2">
      <c r="A145" s="511" t="s">
        <v>653</v>
      </c>
      <c r="B145" s="3"/>
      <c r="C145" s="3"/>
      <c r="D145" s="212"/>
      <c r="E145" s="3"/>
      <c r="F145" s="3"/>
      <c r="G145" s="212"/>
      <c r="H145" s="3"/>
      <c r="I145" s="3"/>
      <c r="J145" s="3"/>
    </row>
    <row r="146" spans="1:10" x14ac:dyDescent="0.2">
      <c r="A146" s="38" t="s">
        <v>352</v>
      </c>
      <c r="B146" s="3"/>
      <c r="C146" s="3"/>
      <c r="D146" s="212"/>
      <c r="E146" s="3"/>
      <c r="F146" s="3"/>
      <c r="G146" s="212"/>
      <c r="H146" s="3"/>
      <c r="I146" s="3"/>
      <c r="J146" s="3"/>
    </row>
    <row r="147" spans="1:10" x14ac:dyDescent="0.2">
      <c r="A147" s="242" t="s">
        <v>739</v>
      </c>
      <c r="B147" s="3"/>
      <c r="C147" s="3"/>
      <c r="D147" s="212"/>
      <c r="E147" s="3"/>
      <c r="F147" s="3"/>
      <c r="G147" s="212"/>
      <c r="H147" s="3"/>
      <c r="I147" s="3"/>
      <c r="J147" s="3"/>
    </row>
    <row r="150" spans="1:10" ht="16.5" x14ac:dyDescent="0.25">
      <c r="A150" s="88" t="s">
        <v>796</v>
      </c>
    </row>
    <row r="151" spans="1:10" ht="13.5" thickBot="1" x14ac:dyDescent="0.25">
      <c r="A151" s="205"/>
      <c r="J151" s="398" t="s">
        <v>341</v>
      </c>
    </row>
    <row r="152" spans="1:10" x14ac:dyDescent="0.2">
      <c r="A152" s="204" t="s">
        <v>649</v>
      </c>
      <c r="B152" s="480" t="s">
        <v>34</v>
      </c>
      <c r="C152" s="480" t="s">
        <v>458</v>
      </c>
      <c r="D152" s="480" t="s">
        <v>460</v>
      </c>
      <c r="E152" s="480" t="s">
        <v>97</v>
      </c>
      <c r="F152" s="480" t="s">
        <v>269</v>
      </c>
      <c r="G152" s="481">
        <v>300000</v>
      </c>
      <c r="H152" s="482" t="s">
        <v>347</v>
      </c>
      <c r="I152" s="482" t="s">
        <v>347</v>
      </c>
      <c r="J152" s="482" t="s">
        <v>343</v>
      </c>
    </row>
    <row r="153" spans="1:10" x14ac:dyDescent="0.2">
      <c r="A153" s="203"/>
      <c r="B153" s="483" t="s">
        <v>457</v>
      </c>
      <c r="C153" s="483" t="s">
        <v>35</v>
      </c>
      <c r="D153" s="483" t="s">
        <v>35</v>
      </c>
      <c r="E153" s="483" t="s">
        <v>35</v>
      </c>
      <c r="F153" s="483" t="s">
        <v>35</v>
      </c>
      <c r="G153" s="483" t="s">
        <v>36</v>
      </c>
      <c r="H153" s="484" t="s">
        <v>342</v>
      </c>
      <c r="I153" s="484" t="s">
        <v>284</v>
      </c>
      <c r="J153" s="484" t="s">
        <v>106</v>
      </c>
    </row>
    <row r="154" spans="1:10" ht="13.5" thickBot="1" x14ac:dyDescent="0.25">
      <c r="A154" s="206"/>
      <c r="B154" s="485" t="s">
        <v>36</v>
      </c>
      <c r="C154" s="485" t="s">
        <v>459</v>
      </c>
      <c r="D154" s="485" t="s">
        <v>99</v>
      </c>
      <c r="E154" s="485" t="s">
        <v>100</v>
      </c>
      <c r="F154" s="485" t="s">
        <v>270</v>
      </c>
      <c r="G154" s="485" t="s">
        <v>101</v>
      </c>
      <c r="H154" s="486" t="s">
        <v>284</v>
      </c>
      <c r="I154" s="486" t="s">
        <v>101</v>
      </c>
      <c r="J154" s="486" t="s">
        <v>348</v>
      </c>
    </row>
    <row r="156" spans="1:10" x14ac:dyDescent="0.2">
      <c r="A156" s="496" t="s">
        <v>601</v>
      </c>
      <c r="B156" s="497" t="s">
        <v>84</v>
      </c>
      <c r="C156" s="497" t="s">
        <v>84</v>
      </c>
      <c r="D156" s="497" t="s">
        <v>84</v>
      </c>
      <c r="E156" s="497">
        <f>'T 5.1'!E156+'T 5.2'!E155</f>
        <v>153.14088634268404</v>
      </c>
      <c r="F156" s="497">
        <f>'T 5.1'!F156+'T 5.2'!F155</f>
        <v>211.95146946003976</v>
      </c>
      <c r="G156" s="497">
        <f>'T 5.1'!G156+'T 5.2'!G155</f>
        <v>168.98948914141511</v>
      </c>
      <c r="H156" s="498">
        <f>'T 5.1'!H156+'T 5.2'!H155</f>
        <v>153.14088634268404</v>
      </c>
      <c r="I156" s="498">
        <f>'T 5.1'!I156+'T 5.2'!I155</f>
        <v>175.0712511642005</v>
      </c>
      <c r="J156" s="498">
        <f>'T 5.1'!J156+'T 5.2'!J155</f>
        <v>174.92544033262089</v>
      </c>
    </row>
    <row r="157" spans="1:10" x14ac:dyDescent="0.2">
      <c r="A157" s="476" t="s">
        <v>602</v>
      </c>
      <c r="B157" s="488" t="s">
        <v>84</v>
      </c>
      <c r="C157" s="488" t="s">
        <v>84</v>
      </c>
      <c r="D157" s="488" t="s">
        <v>84</v>
      </c>
      <c r="E157" s="488">
        <f>'T 5.1'!E157+'T 5.2'!E156</f>
        <v>7.0122415382589223</v>
      </c>
      <c r="F157" s="488">
        <f>'T 5.1'!F157+'T 5.2'!F156</f>
        <v>22.131520347519391</v>
      </c>
      <c r="G157" s="488">
        <f>'T 5.1'!G157+'T 5.2'!G156</f>
        <v>33.928762651448345</v>
      </c>
      <c r="H157" s="267">
        <f>'T 5.1'!H157+'T 5.2'!H156</f>
        <v>7.0122415382589223</v>
      </c>
      <c r="I157" s="267">
        <f>'T 5.1'!I157+'T 5.2'!I156</f>
        <v>32.258727432272742</v>
      </c>
      <c r="J157" s="267">
        <f>'T 5.1'!J157+'T 5.2'!J156</f>
        <v>32.09086834134429</v>
      </c>
    </row>
    <row r="158" spans="1:10" x14ac:dyDescent="0.2">
      <c r="A158" s="477" t="s">
        <v>324</v>
      </c>
      <c r="B158" s="489" t="s">
        <v>84</v>
      </c>
      <c r="C158" s="489" t="s">
        <v>84</v>
      </c>
      <c r="D158" s="489" t="s">
        <v>84</v>
      </c>
      <c r="E158" s="489">
        <f>'T 5.1'!E158+'T 5.2'!E157</f>
        <v>141.4231989990781</v>
      </c>
      <c r="F158" s="489">
        <f>'T 5.1'!F158+'T 5.2'!F157</f>
        <v>184.3453327612747</v>
      </c>
      <c r="G158" s="489">
        <f>'T 5.1'!G158+'T 5.2'!G157</f>
        <v>130.31649090379315</v>
      </c>
      <c r="H158" s="490">
        <f>'T 5.1'!H158+'T 5.2'!H157</f>
        <v>141.4231989990781</v>
      </c>
      <c r="I158" s="490">
        <f>'T 5.1'!I158+'T 5.2'!I157</f>
        <v>137.96489435509915</v>
      </c>
      <c r="J158" s="490">
        <f>'T 5.1'!J158+'T 5.2'!J157</f>
        <v>137.98788796601707</v>
      </c>
    </row>
    <row r="159" spans="1:10" x14ac:dyDescent="0.2">
      <c r="A159" s="476" t="s">
        <v>603</v>
      </c>
      <c r="B159" s="488" t="s">
        <v>84</v>
      </c>
      <c r="C159" s="488" t="s">
        <v>84</v>
      </c>
      <c r="D159" s="488" t="s">
        <v>84</v>
      </c>
      <c r="E159" s="488">
        <f>'T 5.1'!E159+'T 5.2'!E158</f>
        <v>4.7054326353220075</v>
      </c>
      <c r="F159" s="488">
        <f>'T 5.1'!F159+'T 5.2'!F158</f>
        <v>4.8107975236254408</v>
      </c>
      <c r="G159" s="488">
        <f>'T 5.1'!G159+'T 5.2'!G158</f>
        <v>2.8014280781607606</v>
      </c>
      <c r="H159" s="267">
        <f>'T 5.1'!H159+'T 5.2'!H158</f>
        <v>4.7054326353220075</v>
      </c>
      <c r="I159" s="267">
        <f>'T 5.1'!I159+'T 5.2'!I158</f>
        <v>3.0858774143538281</v>
      </c>
      <c r="J159" s="267">
        <f>'T 5.1'!J159+'T 5.2'!J158</f>
        <v>3.0966455294983044</v>
      </c>
    </row>
    <row r="160" spans="1:10" x14ac:dyDescent="0.2">
      <c r="A160" s="477" t="s">
        <v>604</v>
      </c>
      <c r="B160" s="489" t="s">
        <v>84</v>
      </c>
      <c r="C160" s="489" t="s">
        <v>84</v>
      </c>
      <c r="D160" s="489" t="s">
        <v>84</v>
      </c>
      <c r="E160" s="489">
        <f>'T 5.1'!E160+'T 5.2'!E159</f>
        <v>0</v>
      </c>
      <c r="F160" s="489">
        <f>'T 5.1'!F160+'T 5.2'!F159</f>
        <v>0.66381758220955778</v>
      </c>
      <c r="G160" s="489">
        <f>'T 5.1'!G160+'T 5.2'!G159</f>
        <v>1.9428074566689899</v>
      </c>
      <c r="H160" s="490">
        <f>'T 5.1'!H160+'T 5.2'!H159</f>
        <v>0</v>
      </c>
      <c r="I160" s="490">
        <f>'T 5.1'!I160+'T 5.2'!I159</f>
        <v>1.761751742097045</v>
      </c>
      <c r="J160" s="490">
        <f>'T 5.1'!J160+'T 5.2'!J159</f>
        <v>1.7500381892837344</v>
      </c>
    </row>
    <row r="161" spans="1:10" x14ac:dyDescent="0.2">
      <c r="A161" s="501" t="s">
        <v>325</v>
      </c>
      <c r="B161" s="502" t="s">
        <v>84</v>
      </c>
      <c r="C161" s="502" t="s">
        <v>84</v>
      </c>
      <c r="D161" s="502" t="s">
        <v>84</v>
      </c>
      <c r="E161" s="502">
        <f>'T 5.1'!E161+'T 5.2'!E160</f>
        <v>33.095298301066769</v>
      </c>
      <c r="F161" s="502">
        <f>'T 5.1'!F161+'T 5.2'!F160</f>
        <v>45.750814498572758</v>
      </c>
      <c r="G161" s="502">
        <f>'T 5.1'!G161+'T 5.2'!G160</f>
        <v>29.926908984020507</v>
      </c>
      <c r="H161" s="503">
        <f>'T 5.1'!H161+'T 5.2'!H160</f>
        <v>33.095298301066769</v>
      </c>
      <c r="I161" s="503">
        <f>'T 5.1'!I161+'T 5.2'!I160</f>
        <v>32.166964654099289</v>
      </c>
      <c r="J161" s="503">
        <f>'T 5.1'!J161+'T 5.2'!J160</f>
        <v>32.173136968246787</v>
      </c>
    </row>
    <row r="162" spans="1:10" x14ac:dyDescent="0.2">
      <c r="A162" s="477" t="s">
        <v>605</v>
      </c>
      <c r="B162" s="489" t="s">
        <v>84</v>
      </c>
      <c r="C162" s="489" t="s">
        <v>84</v>
      </c>
      <c r="D162" s="489" t="s">
        <v>84</v>
      </c>
      <c r="E162" s="489">
        <f>'T 5.1'!E162+'T 5.2'!E161</f>
        <v>6.3281970235743445E-3</v>
      </c>
      <c r="F162" s="489">
        <f>'T 5.1'!F162+'T 5.2'!F161</f>
        <v>1.4311876360611147</v>
      </c>
      <c r="G162" s="489">
        <f>'T 5.1'!G162+'T 5.2'!G161</f>
        <v>0.80764371467702789</v>
      </c>
      <c r="H162" s="490">
        <f>'T 5.1'!H162+'T 5.2'!H161</f>
        <v>6.3281970235743445E-3</v>
      </c>
      <c r="I162" s="490">
        <f>'T 5.1'!I162+'T 5.2'!I161</f>
        <v>0.89591352236483646</v>
      </c>
      <c r="J162" s="490">
        <f>'T 5.1'!J162+'T 5.2'!J161</f>
        <v>0.88999883845033256</v>
      </c>
    </row>
    <row r="163" spans="1:10" x14ac:dyDescent="0.2">
      <c r="A163" s="476" t="s">
        <v>606</v>
      </c>
      <c r="B163" s="488" t="s">
        <v>84</v>
      </c>
      <c r="C163" s="488" t="s">
        <v>84</v>
      </c>
      <c r="D163" s="488" t="s">
        <v>84</v>
      </c>
      <c r="E163" s="488">
        <f>'T 5.1'!E163+'T 5.2'!E162</f>
        <v>0</v>
      </c>
      <c r="F163" s="488">
        <f>'T 5.1'!F163+'T 5.2'!F162</f>
        <v>0.51924719907142181</v>
      </c>
      <c r="G163" s="488">
        <f>'T 5.1'!G163+'T 5.2'!G162</f>
        <v>0.12499827356266069</v>
      </c>
      <c r="H163" s="267">
        <f>'T 5.1'!H163+'T 5.2'!H162</f>
        <v>0</v>
      </c>
      <c r="I163" s="267">
        <f>'T 5.1'!I163+'T 5.2'!I162</f>
        <v>0.18080873958169749</v>
      </c>
      <c r="J163" s="267">
        <f>'T 5.1'!J163+'T 5.2'!J162</f>
        <v>0.17960657660402546</v>
      </c>
    </row>
    <row r="164" spans="1:10" x14ac:dyDescent="0.2">
      <c r="A164" s="491" t="s">
        <v>607</v>
      </c>
      <c r="B164" s="489" t="s">
        <v>84</v>
      </c>
      <c r="C164" s="489" t="s">
        <v>84</v>
      </c>
      <c r="D164" s="489" t="s">
        <v>84</v>
      </c>
      <c r="E164" s="489">
        <f>'T 5.1'!E164+'T 5.2'!E163</f>
        <v>33.081068089029372</v>
      </c>
      <c r="F164" s="489">
        <f>'T 5.1'!F164+'T 5.2'!F163</f>
        <v>39.795688512830225</v>
      </c>
      <c r="G164" s="489">
        <f>'T 5.1'!G164+'T 5.2'!G163</f>
        <v>28.616084132051277</v>
      </c>
      <c r="H164" s="490">
        <f>'T 5.1'!H164+'T 5.2'!H163</f>
        <v>33.081068089029372</v>
      </c>
      <c r="I164" s="490">
        <f>'T 5.1'!I164+'T 5.2'!I163</f>
        <v>30.198685605459406</v>
      </c>
      <c r="J164" s="490">
        <f>'T 5.1'!J164+'T 5.2'!J163</f>
        <v>30.217850019288374</v>
      </c>
    </row>
    <row r="165" spans="1:10" x14ac:dyDescent="0.2">
      <c r="A165" s="476" t="s">
        <v>326</v>
      </c>
      <c r="B165" s="488" t="s">
        <v>84</v>
      </c>
      <c r="C165" s="488" t="s">
        <v>84</v>
      </c>
      <c r="D165" s="488" t="s">
        <v>84</v>
      </c>
      <c r="E165" s="488">
        <f>'T 5.1'!E165+'T 5.2'!E164</f>
        <v>7.8888449888054792E-3</v>
      </c>
      <c r="F165" s="488">
        <f>'T 5.1'!F165+'T 5.2'!F164</f>
        <v>0.40874315646841392</v>
      </c>
      <c r="G165" s="488">
        <f>'T 5.1'!G165+'T 5.2'!G164</f>
        <v>0.24662756831621657</v>
      </c>
      <c r="H165" s="267">
        <f>'T 5.1'!H165+'T 5.2'!H164</f>
        <v>7.8888449888054792E-3</v>
      </c>
      <c r="I165" s="267">
        <f>'T 5.1'!I165+'T 5.2'!I164</f>
        <v>0.26957689281227865</v>
      </c>
      <c r="J165" s="267">
        <f>'T 5.1'!J165+'T 5.2'!J164</f>
        <v>0.26783697867139994</v>
      </c>
    </row>
    <row r="166" spans="1:10" x14ac:dyDescent="0.2">
      <c r="A166" s="477" t="s">
        <v>608</v>
      </c>
      <c r="B166" s="489" t="s">
        <v>84</v>
      </c>
      <c r="C166" s="489" t="s">
        <v>84</v>
      </c>
      <c r="D166" s="489" t="s">
        <v>84</v>
      </c>
      <c r="E166" s="489">
        <f>'T 5.1'!E166+'T 5.2'!E165</f>
        <v>0</v>
      </c>
      <c r="F166" s="489">
        <f>'T 5.1'!F166+'T 5.2'!F165</f>
        <v>3.5959473714362571</v>
      </c>
      <c r="G166" s="489">
        <f>'T 5.1'!G166+'T 5.2'!G165</f>
        <v>0.13155509003787894</v>
      </c>
      <c r="H166" s="490">
        <f>'T 5.1'!H166+'T 5.2'!H165</f>
        <v>0</v>
      </c>
      <c r="I166" s="490">
        <f>'T 5.1'!I166+'T 5.2'!I165</f>
        <v>0.62197962942777996</v>
      </c>
      <c r="J166" s="490">
        <f>'T 5.1'!J166+'T 5.2'!J165</f>
        <v>0.61784420497266723</v>
      </c>
    </row>
    <row r="167" spans="1:10" x14ac:dyDescent="0.2">
      <c r="A167" s="501" t="s">
        <v>327</v>
      </c>
      <c r="B167" s="502" t="s">
        <v>84</v>
      </c>
      <c r="C167" s="502" t="s">
        <v>84</v>
      </c>
      <c r="D167" s="502" t="s">
        <v>84</v>
      </c>
      <c r="E167" s="502">
        <f>'T 5.1'!E167+'T 5.2'!E166</f>
        <v>49.453687607006451</v>
      </c>
      <c r="F167" s="502">
        <f>'T 5.1'!F167+'T 5.2'!F166</f>
        <v>23.77234235591844</v>
      </c>
      <c r="G167" s="502">
        <f>'T 5.1'!G167+'T 5.2'!G166</f>
        <v>14.502702971911058</v>
      </c>
      <c r="H167" s="503">
        <f>'T 5.1'!H167+'T 5.2'!H166</f>
        <v>49.453687607006451</v>
      </c>
      <c r="I167" s="503">
        <f>'T 5.1'!I167+'T 5.2'!I166</f>
        <v>15.814926951170508</v>
      </c>
      <c r="J167" s="503">
        <f>'T 5.1'!J167+'T 5.2'!J166</f>
        <v>16.038584683472461</v>
      </c>
    </row>
    <row r="168" spans="1:10" x14ac:dyDescent="0.2">
      <c r="A168" s="491" t="s">
        <v>609</v>
      </c>
      <c r="B168" s="489" t="s">
        <v>84</v>
      </c>
      <c r="C168" s="489" t="s">
        <v>84</v>
      </c>
      <c r="D168" s="489" t="s">
        <v>84</v>
      </c>
      <c r="E168" s="489">
        <f>'T 5.1'!E168+'T 5.2'!E167</f>
        <v>24.575951534307915</v>
      </c>
      <c r="F168" s="489">
        <f>'T 5.1'!F168+'T 5.2'!F167</f>
        <v>5.8833822364586501E-2</v>
      </c>
      <c r="G168" s="489">
        <f>'T 5.1'!G168+'T 5.2'!G167</f>
        <v>7.4719027136514335E-2</v>
      </c>
      <c r="H168" s="490">
        <f>'T 5.1'!H168+'T 5.2'!H167</f>
        <v>24.575951534307915</v>
      </c>
      <c r="I168" s="490">
        <f>'T 5.1'!I168+'T 5.2'!I167</f>
        <v>7.2470293852117812E-2</v>
      </c>
      <c r="J168" s="490">
        <f>'T 5.1'!J168+'T 5.2'!J167</f>
        <v>0.23538928792014177</v>
      </c>
    </row>
    <row r="169" spans="1:10" x14ac:dyDescent="0.2">
      <c r="A169" s="476" t="s">
        <v>328</v>
      </c>
      <c r="B169" s="488" t="s">
        <v>84</v>
      </c>
      <c r="C169" s="488" t="s">
        <v>84</v>
      </c>
      <c r="D169" s="488" t="s">
        <v>84</v>
      </c>
      <c r="E169" s="488">
        <f>'T 5.1'!E169+'T 5.2'!E168</f>
        <v>0</v>
      </c>
      <c r="F169" s="488">
        <f>'T 5.1'!F169+'T 5.2'!F168</f>
        <v>0.85246304866566702</v>
      </c>
      <c r="G169" s="488">
        <f>'T 5.1'!G169+'T 5.2'!G168</f>
        <v>2.7444710491219557</v>
      </c>
      <c r="H169" s="267">
        <f>'T 5.1'!H169+'T 5.2'!H168</f>
        <v>0</v>
      </c>
      <c r="I169" s="267">
        <f>'T 5.1'!I169+'T 5.2'!I168</f>
        <v>2.4766355741591588</v>
      </c>
      <c r="J169" s="267">
        <f>'T 5.1'!J169+'T 5.2'!J168</f>
        <v>2.4601688944879894</v>
      </c>
    </row>
    <row r="170" spans="1:10" x14ac:dyDescent="0.2">
      <c r="A170" s="477" t="s">
        <v>329</v>
      </c>
      <c r="B170" s="489" t="s">
        <v>84</v>
      </c>
      <c r="C170" s="489" t="s">
        <v>84</v>
      </c>
      <c r="D170" s="489" t="s">
        <v>84</v>
      </c>
      <c r="E170" s="489">
        <f>'T 5.1'!E170+'T 5.2'!E169</f>
        <v>0</v>
      </c>
      <c r="F170" s="489">
        <f>'T 5.1'!F170+'T 5.2'!F169</f>
        <v>0.32086698017804394</v>
      </c>
      <c r="G170" s="489">
        <f>'T 5.1'!G170+'T 5.2'!G169</f>
        <v>6.4422074266328311</v>
      </c>
      <c r="H170" s="490">
        <f>'T 5.1'!H170+'T 5.2'!H169</f>
        <v>0</v>
      </c>
      <c r="I170" s="490">
        <f>'T 5.1'!I170+'T 5.2'!I169</f>
        <v>5.5756613414736762</v>
      </c>
      <c r="J170" s="490">
        <f>'T 5.1'!J170+'T 5.2'!J169</f>
        <v>5.5385898279159571</v>
      </c>
    </row>
    <row r="171" spans="1:10" x14ac:dyDescent="0.2">
      <c r="A171" s="476" t="s">
        <v>610</v>
      </c>
      <c r="B171" s="488" t="s">
        <v>84</v>
      </c>
      <c r="C171" s="488" t="s">
        <v>84</v>
      </c>
      <c r="D171" s="488" t="s">
        <v>84</v>
      </c>
      <c r="E171" s="488">
        <f>'T 5.1'!E171+'T 5.2'!E170</f>
        <v>6.805373370209403</v>
      </c>
      <c r="F171" s="488">
        <f>'T 5.1'!F171+'T 5.2'!F170</f>
        <v>21.867965297877319</v>
      </c>
      <c r="G171" s="488">
        <f>'T 5.1'!G171+'T 5.2'!G170</f>
        <v>4.5064139008370336</v>
      </c>
      <c r="H171" s="267">
        <f>'T 5.1'!H171+'T 5.2'!H170</f>
        <v>6.805373370209403</v>
      </c>
      <c r="I171" s="267">
        <f>'T 5.1'!I171+'T 5.2'!I170</f>
        <v>6.9641410158364767</v>
      </c>
      <c r="J171" s="267">
        <f>'T 5.1'!J171+'T 5.2'!J170</f>
        <v>6.9630853999073654</v>
      </c>
    </row>
    <row r="172" spans="1:10" x14ac:dyDescent="0.2">
      <c r="A172" s="477" t="s">
        <v>611</v>
      </c>
      <c r="B172" s="489" t="s">
        <v>84</v>
      </c>
      <c r="C172" s="489" t="s">
        <v>84</v>
      </c>
      <c r="D172" s="489" t="s">
        <v>84</v>
      </c>
      <c r="E172" s="489">
        <f>'T 5.1'!E172+'T 5.2'!E171</f>
        <v>18.072356117476623</v>
      </c>
      <c r="F172" s="489">
        <f>'T 5.1'!F172+'T 5.2'!F171</f>
        <v>4.3623621953102813E-2</v>
      </c>
      <c r="G172" s="489">
        <f>'T 5.1'!G172+'T 5.2'!G171</f>
        <v>0.71695417945449713</v>
      </c>
      <c r="H172" s="490">
        <f>'T 5.1'!H172+'T 5.2'!H171</f>
        <v>18.072356117476623</v>
      </c>
      <c r="I172" s="490">
        <f>'T 5.1'!I172+'T 5.2'!I171</f>
        <v>0.62163650128830616</v>
      </c>
      <c r="J172" s="490">
        <f>'T 5.1'!J172+'T 5.2'!J171</f>
        <v>0.7376630224888362</v>
      </c>
    </row>
    <row r="173" spans="1:10" x14ac:dyDescent="0.2">
      <c r="A173" s="479" t="s">
        <v>330</v>
      </c>
      <c r="B173" s="492" t="s">
        <v>84</v>
      </c>
      <c r="C173" s="492" t="s">
        <v>84</v>
      </c>
      <c r="D173" s="492" t="s">
        <v>84</v>
      </c>
      <c r="E173" s="492">
        <f>'T 5.1'!E173+'T 5.2'!E172</f>
        <v>0</v>
      </c>
      <c r="F173" s="492">
        <f>'T 5.1'!F173+'T 5.2'!F172</f>
        <v>0.62858896217438742</v>
      </c>
      <c r="G173" s="492">
        <f>'T 5.1'!G173+'T 5.2'!G172</f>
        <v>1.7937132008918426E-2</v>
      </c>
      <c r="H173" s="493">
        <f>'T 5.1'!H173+'T 5.2'!H172</f>
        <v>0</v>
      </c>
      <c r="I173" s="493">
        <f>'T 5.1'!I173+'T 5.2'!I172</f>
        <v>0.10438191603193837</v>
      </c>
      <c r="J173" s="493">
        <f>'T 5.1'!J173+'T 5.2'!J172</f>
        <v>0.10368790049218971</v>
      </c>
    </row>
    <row r="174" spans="1:10" x14ac:dyDescent="0.2">
      <c r="A174" s="475" t="s">
        <v>612</v>
      </c>
      <c r="B174" s="499" t="s">
        <v>84</v>
      </c>
      <c r="C174" s="499" t="s">
        <v>84</v>
      </c>
      <c r="D174" s="499" t="s">
        <v>84</v>
      </c>
      <c r="E174" s="499">
        <f>'T 5.1'!E174+'T 5.2'!E173</f>
        <v>67.555821151060186</v>
      </c>
      <c r="F174" s="499">
        <f>'T 5.1'!F174+'T 5.2'!F173</f>
        <v>95.127930762639679</v>
      </c>
      <c r="G174" s="499">
        <f>'T 5.1'!G174+'T 5.2'!G173</f>
        <v>52.742078168461774</v>
      </c>
      <c r="H174" s="500">
        <f>'T 5.1'!H174+'T 5.2'!H173</f>
        <v>67.555821151060186</v>
      </c>
      <c r="I174" s="500">
        <f>'T 5.1'!I174+'T 5.2'!I173</f>
        <v>58.742282691131301</v>
      </c>
      <c r="J174" s="500">
        <f>'T 5.1'!J174+'T 5.2'!J173</f>
        <v>58.800882234844337</v>
      </c>
    </row>
    <row r="175" spans="1:10" x14ac:dyDescent="0.2">
      <c r="A175" s="479" t="s">
        <v>613</v>
      </c>
      <c r="B175" s="492" t="s">
        <v>84</v>
      </c>
      <c r="C175" s="492" t="s">
        <v>84</v>
      </c>
      <c r="D175" s="492" t="s">
        <v>84</v>
      </c>
      <c r="E175" s="492">
        <f>'T 5.1'!E175+'T 5.2'!E174</f>
        <v>2.6603779797181613</v>
      </c>
      <c r="F175" s="492">
        <f>'T 5.1'!F175+'T 5.2'!F174</f>
        <v>6.8657646572380777</v>
      </c>
      <c r="G175" s="492">
        <f>'T 5.1'!G175+'T 5.2'!G174</f>
        <v>4.2859755012765373</v>
      </c>
      <c r="H175" s="493">
        <f>'T 5.1'!H175+'T 5.2'!H174</f>
        <v>2.6603779797181613</v>
      </c>
      <c r="I175" s="493">
        <f>'T 5.1'!I175+'T 5.2'!I174</f>
        <v>4.6511743026157468</v>
      </c>
      <c r="J175" s="493">
        <f>'T 5.1'!J175+'T 5.2'!J174</f>
        <v>4.6379378758754806</v>
      </c>
    </row>
    <row r="176" spans="1:10" x14ac:dyDescent="0.2">
      <c r="A176" s="477" t="s">
        <v>331</v>
      </c>
      <c r="B176" s="489" t="s">
        <v>84</v>
      </c>
      <c r="C176" s="489" t="s">
        <v>84</v>
      </c>
      <c r="D176" s="489" t="s">
        <v>84</v>
      </c>
      <c r="E176" s="489">
        <f>'T 5.1'!E176+'T 5.2'!E175</f>
        <v>47.133978664559464</v>
      </c>
      <c r="F176" s="489">
        <f>'T 5.1'!F176+'T 5.2'!F175</f>
        <v>44.371738892182307</v>
      </c>
      <c r="G176" s="489">
        <f>'T 5.1'!G176+'T 5.2'!G175</f>
        <v>27.842222419040358</v>
      </c>
      <c r="H176" s="490">
        <f>'T 5.1'!H176+'T 5.2'!H175</f>
        <v>47.133978664559464</v>
      </c>
      <c r="I176" s="490">
        <f>'T 5.1'!I176+'T 5.2'!I175</f>
        <v>30.182165429017932</v>
      </c>
      <c r="J176" s="490">
        <f>'T 5.1'!J176+'T 5.2'!J175</f>
        <v>30.294874816425455</v>
      </c>
    </row>
    <row r="177" spans="1:10" x14ac:dyDescent="0.2">
      <c r="A177" s="476" t="s">
        <v>614</v>
      </c>
      <c r="B177" s="488" t="s">
        <v>84</v>
      </c>
      <c r="C177" s="488" t="s">
        <v>84</v>
      </c>
      <c r="D177" s="488" t="s">
        <v>84</v>
      </c>
      <c r="E177" s="488">
        <f>'T 5.1'!E177+'T 5.2'!E176</f>
        <v>19.610667720268669</v>
      </c>
      <c r="F177" s="488">
        <f>'T 5.1'!F177+'T 5.2'!F176</f>
        <v>31.126443430956925</v>
      </c>
      <c r="G177" s="488">
        <f>'T 5.1'!G177+'T 5.2'!G176</f>
        <v>16.796518732166032</v>
      </c>
      <c r="H177" s="267">
        <f>'T 5.1'!H177+'T 5.2'!H176</f>
        <v>19.610667720268669</v>
      </c>
      <c r="I177" s="267">
        <f>'T 5.1'!I177+'T 5.2'!I176</f>
        <v>18.825084249307693</v>
      </c>
      <c r="J177" s="267">
        <f>'T 5.1'!J177+'T 5.2'!J176</f>
        <v>18.830307444640205</v>
      </c>
    </row>
    <row r="178" spans="1:10" x14ac:dyDescent="0.2">
      <c r="A178" s="477" t="s">
        <v>641</v>
      </c>
      <c r="B178" s="489" t="s">
        <v>84</v>
      </c>
      <c r="C178" s="489" t="s">
        <v>84</v>
      </c>
      <c r="D178" s="489" t="s">
        <v>84</v>
      </c>
      <c r="E178" s="489">
        <f>'T 5.1'!E178+'T 5.2'!E177</f>
        <v>27.523297774265771</v>
      </c>
      <c r="F178" s="489">
        <f>'T 5.1'!F178+'T 5.2'!F177</f>
        <v>13.245295149872719</v>
      </c>
      <c r="G178" s="489">
        <f>'T 5.1'!G178+'T 5.2'!G177</f>
        <v>11.045703686874326</v>
      </c>
      <c r="H178" s="490">
        <f>'T 5.1'!H178+'T 5.2'!H177</f>
        <v>27.523297774265771</v>
      </c>
      <c r="I178" s="490">
        <f>'T 5.1'!I178+'T 5.2'!I177</f>
        <v>11.357081135634697</v>
      </c>
      <c r="J178" s="490">
        <f>'T 5.1'!J178+'T 5.2'!J177</f>
        <v>11.464567240437759</v>
      </c>
    </row>
    <row r="179" spans="1:10" x14ac:dyDescent="0.2">
      <c r="A179" s="476" t="s">
        <v>332</v>
      </c>
      <c r="B179" s="488" t="s">
        <v>84</v>
      </c>
      <c r="C179" s="488" t="s">
        <v>84</v>
      </c>
      <c r="D179" s="488" t="s">
        <v>84</v>
      </c>
      <c r="E179" s="488">
        <f>'T 5.1'!E179+'T 5.2'!E178</f>
        <v>8.627834847886211</v>
      </c>
      <c r="F179" s="488">
        <f>'T 5.1'!F179+'T 5.2'!F178</f>
        <v>42.8679951877332</v>
      </c>
      <c r="G179" s="488">
        <f>'T 5.1'!G179+'T 5.2'!G178</f>
        <v>20.320766717882169</v>
      </c>
      <c r="H179" s="267">
        <f>'T 5.1'!H179+'T 5.2'!H178</f>
        <v>8.627834847886211</v>
      </c>
      <c r="I179" s="267">
        <f>'T 5.1'!I179+'T 5.2'!I178</f>
        <v>23.512586015084324</v>
      </c>
      <c r="J179" s="267">
        <f>'T 5.1'!J179+'T 5.2'!J178</f>
        <v>23.41362013087727</v>
      </c>
    </row>
    <row r="180" spans="1:10" x14ac:dyDescent="0.2">
      <c r="A180" s="477" t="s">
        <v>333</v>
      </c>
      <c r="B180" s="489" t="s">
        <v>84</v>
      </c>
      <c r="C180" s="489" t="s">
        <v>84</v>
      </c>
      <c r="D180" s="489" t="s">
        <v>84</v>
      </c>
      <c r="E180" s="489">
        <f>'T 5.1'!E180+'T 5.2'!E179</f>
        <v>9.1336164888713292</v>
      </c>
      <c r="F180" s="489">
        <f>'T 5.1'!F180+'T 5.2'!F179</f>
        <v>1.022430780075422</v>
      </c>
      <c r="G180" s="489">
        <f>'T 5.1'!G180+'T 5.2'!G179</f>
        <v>0.29311342757499093</v>
      </c>
      <c r="H180" s="490">
        <f>'T 5.1'!H180+'T 5.2'!H179</f>
        <v>9.1336164888713292</v>
      </c>
      <c r="I180" s="490">
        <f>'T 5.1'!I180+'T 5.2'!I179</f>
        <v>0.39635667995999879</v>
      </c>
      <c r="J180" s="490">
        <f>'T 5.1'!J180+'T 5.2'!J179</f>
        <v>0.45444906140613534</v>
      </c>
    </row>
    <row r="181" spans="1:10" x14ac:dyDescent="0.2">
      <c r="A181" s="501" t="s">
        <v>615</v>
      </c>
      <c r="B181" s="502" t="s">
        <v>84</v>
      </c>
      <c r="C181" s="502" t="s">
        <v>84</v>
      </c>
      <c r="D181" s="502" t="s">
        <v>84</v>
      </c>
      <c r="E181" s="502">
        <f>'T 5.1'!E181+'T 5.2'!E180</f>
        <v>52.767094692479915</v>
      </c>
      <c r="F181" s="502">
        <f>'T 5.1'!F181+'T 5.2'!F180</f>
        <v>11.293882044665407</v>
      </c>
      <c r="G181" s="502">
        <f>'T 5.1'!G181+'T 5.2'!G180</f>
        <v>58.207310955111346</v>
      </c>
      <c r="H181" s="503">
        <f>'T 5.1'!H181+'T 5.2'!H180</f>
        <v>52.767094692479915</v>
      </c>
      <c r="I181" s="503">
        <f>'T 5.1'!I181+'T 5.2'!I180</f>
        <v>51.566175975062407</v>
      </c>
      <c r="J181" s="503">
        <f>'T 5.1'!J181+'T 5.2'!J180</f>
        <v>51.574160655585111</v>
      </c>
    </row>
    <row r="182" spans="1:10" x14ac:dyDescent="0.2">
      <c r="A182" s="477" t="s">
        <v>616</v>
      </c>
      <c r="B182" s="489" t="s">
        <v>84</v>
      </c>
      <c r="C182" s="489" t="s">
        <v>84</v>
      </c>
      <c r="D182" s="489" t="s">
        <v>84</v>
      </c>
      <c r="E182" s="489">
        <f>'T 5.1'!E182+'T 5.2'!E181</f>
        <v>0</v>
      </c>
      <c r="F182" s="489">
        <f>'T 5.1'!F182+'T 5.2'!F181</f>
        <v>1.3999972600965442E-2</v>
      </c>
      <c r="G182" s="489">
        <f>'T 5.1'!G182+'T 5.2'!G181</f>
        <v>20.632690533860636</v>
      </c>
      <c r="H182" s="490">
        <f>'T 5.1'!H182+'T 5.2'!H181</f>
        <v>0</v>
      </c>
      <c r="I182" s="490">
        <f>'T 5.1'!I182+'T 5.2'!I181</f>
        <v>17.71387793991066</v>
      </c>
      <c r="J182" s="490">
        <f>'T 5.1'!J182+'T 5.2'!J181</f>
        <v>17.596101728983975</v>
      </c>
    </row>
    <row r="183" spans="1:10" x14ac:dyDescent="0.2">
      <c r="A183" s="479" t="s">
        <v>334</v>
      </c>
      <c r="B183" s="492" t="s">
        <v>84</v>
      </c>
      <c r="C183" s="492" t="s">
        <v>84</v>
      </c>
      <c r="D183" s="492" t="s">
        <v>84</v>
      </c>
      <c r="E183" s="492">
        <f>'T 5.1'!E183+'T 5.2'!E182</f>
        <v>11.378473594099829</v>
      </c>
      <c r="F183" s="492">
        <f>'T 5.1'!F183+'T 5.2'!F182</f>
        <v>1.8602789346259037</v>
      </c>
      <c r="G183" s="492">
        <f>'T 5.1'!G183+'T 5.2'!G182</f>
        <v>2.4401238413936777</v>
      </c>
      <c r="H183" s="493">
        <f>'T 5.1'!H183+'T 5.2'!H182</f>
        <v>11.378473594099829</v>
      </c>
      <c r="I183" s="493">
        <f>'T 5.1'!I183+'T 5.2'!I182</f>
        <v>2.3580401314033126</v>
      </c>
      <c r="J183" s="493">
        <f>'T 5.1'!J183+'T 5.2'!J182</f>
        <v>2.4180152807046986</v>
      </c>
    </row>
    <row r="184" spans="1:10" x14ac:dyDescent="0.2">
      <c r="A184" s="478" t="s">
        <v>617</v>
      </c>
      <c r="B184" s="489" t="s">
        <v>84</v>
      </c>
      <c r="C184" s="489" t="s">
        <v>84</v>
      </c>
      <c r="D184" s="489" t="s">
        <v>84</v>
      </c>
      <c r="E184" s="489">
        <f>'T 5.1'!E184+'T 5.2'!E183</f>
        <v>41.388614513367571</v>
      </c>
      <c r="F184" s="489">
        <f>'T 5.1'!F184+'T 5.2'!F183</f>
        <v>9.4196028260858728</v>
      </c>
      <c r="G184" s="489">
        <f>'T 5.1'!G184+'T 5.2'!G183</f>
        <v>35.134496425825454</v>
      </c>
      <c r="H184" s="490">
        <f>'T 5.1'!H184+'T 5.2'!H183</f>
        <v>41.388614513367571</v>
      </c>
      <c r="I184" s="490">
        <f>'T 5.1'!I184+'T 5.2'!I183</f>
        <v>31.494257727446247</v>
      </c>
      <c r="J184" s="490">
        <f>'T 5.1'!J184+'T 5.2'!J183</f>
        <v>31.560043426983949</v>
      </c>
    </row>
    <row r="185" spans="1:10" x14ac:dyDescent="0.2">
      <c r="A185" s="479" t="s">
        <v>618</v>
      </c>
      <c r="B185" s="488" t="s">
        <v>84</v>
      </c>
      <c r="C185" s="488" t="s">
        <v>84</v>
      </c>
      <c r="D185" s="488" t="s">
        <v>84</v>
      </c>
      <c r="E185" s="488">
        <f>'T 5.1'!E185+'T 5.2'!E184</f>
        <v>11.260443829843277</v>
      </c>
      <c r="F185" s="488">
        <f>'T 5.1'!F185+'T 5.2'!F184</f>
        <v>3.2028926530734241</v>
      </c>
      <c r="G185" s="488">
        <f>'T 5.1'!G185+'T 5.2'!G184</f>
        <v>4.1732853268229322</v>
      </c>
      <c r="H185" s="267">
        <f>'T 5.1'!H185+'T 5.2'!H184</f>
        <v>11.260443829843277</v>
      </c>
      <c r="I185" s="267">
        <f>'T 5.1'!I185+'T 5.2'!I184</f>
        <v>4.0359150923358484</v>
      </c>
      <c r="J185" s="267">
        <f>'T 5.1'!J185+'T 5.2'!J184</f>
        <v>4.0839496121242842</v>
      </c>
    </row>
    <row r="186" spans="1:10" x14ac:dyDescent="0.2">
      <c r="A186" s="478" t="s">
        <v>643</v>
      </c>
      <c r="B186" s="494" t="s">
        <v>84</v>
      </c>
      <c r="C186" s="494" t="s">
        <v>84</v>
      </c>
      <c r="D186" s="494" t="s">
        <v>84</v>
      </c>
      <c r="E186" s="494">
        <f>'T 5.1'!E186+'T 5.2'!E185</f>
        <v>22.450961411826682</v>
      </c>
      <c r="F186" s="494">
        <f>'T 5.1'!F186+'T 5.2'!F185</f>
        <v>1.6774445543173406</v>
      </c>
      <c r="G186" s="494">
        <f>'T 5.1'!G186+'T 5.2'!G185</f>
        <v>10.228970722446638</v>
      </c>
      <c r="H186" s="495">
        <f>'T 5.1'!H186+'T 5.2'!H185</f>
        <v>22.450961411826682</v>
      </c>
      <c r="I186" s="495">
        <f>'T 5.1'!I186+'T 5.2'!I185</f>
        <v>9.0184039212780753</v>
      </c>
      <c r="J186" s="495">
        <f>'T 5.1'!J186+'T 5.2'!J185</f>
        <v>9.107714445470366</v>
      </c>
    </row>
    <row r="187" spans="1:10" x14ac:dyDescent="0.2">
      <c r="A187" s="479" t="s">
        <v>642</v>
      </c>
      <c r="B187" s="492" t="s">
        <v>84</v>
      </c>
      <c r="C187" s="492" t="s">
        <v>84</v>
      </c>
      <c r="D187" s="492" t="s">
        <v>84</v>
      </c>
      <c r="E187" s="492">
        <f>'T 5.1'!E187+'T 5.2'!E186</f>
        <v>2.3437047280389831</v>
      </c>
      <c r="F187" s="492">
        <f>'T 5.1'!F187+'T 5.2'!F186</f>
        <v>0.73512294694052416</v>
      </c>
      <c r="G187" s="492">
        <f>'T 5.1'!G187+'T 5.2'!G186</f>
        <v>2.185268624664821</v>
      </c>
      <c r="H187" s="493">
        <f>'T 5.1'!H187+'T 5.2'!H186</f>
        <v>2.3437047280389831</v>
      </c>
      <c r="I187" s="493">
        <f>'T 5.1'!I187+'T 5.2'!I186</f>
        <v>1.9799838392596507</v>
      </c>
      <c r="J187" s="493">
        <f>'T 5.1'!J187+'T 5.2'!J186</f>
        <v>1.9824021503861375</v>
      </c>
    </row>
    <row r="188" spans="1:10" x14ac:dyDescent="0.2">
      <c r="A188" s="478" t="s">
        <v>644</v>
      </c>
      <c r="B188" s="494" t="s">
        <v>84</v>
      </c>
      <c r="C188" s="494" t="s">
        <v>84</v>
      </c>
      <c r="D188" s="494" t="s">
        <v>84</v>
      </c>
      <c r="E188" s="494">
        <f>'T 5.1'!E188+'T 5.2'!E187</f>
        <v>0</v>
      </c>
      <c r="F188" s="494">
        <f>'T 5.1'!F188+'T 5.2'!F187</f>
        <v>2.7368833349108536E-2</v>
      </c>
      <c r="G188" s="494">
        <f>'T 5.1'!G188+'T 5.2'!G187</f>
        <v>12.92832350740186</v>
      </c>
      <c r="H188" s="495">
        <f>'T 5.1'!H188+'T 5.2'!H187</f>
        <v>0</v>
      </c>
      <c r="I188" s="495">
        <f>'T 5.1'!I188+'T 5.2'!I187</f>
        <v>11.102045118639696</v>
      </c>
      <c r="J188" s="495">
        <f>'T 5.1'!J188+'T 5.2'!J187</f>
        <v>11.028229728692558</v>
      </c>
    </row>
    <row r="189" spans="1:10" x14ac:dyDescent="0.2">
      <c r="A189" s="479" t="s">
        <v>645</v>
      </c>
      <c r="B189" s="492" t="s">
        <v>84</v>
      </c>
      <c r="C189" s="492" t="s">
        <v>84</v>
      </c>
      <c r="D189" s="492" t="s">
        <v>84</v>
      </c>
      <c r="E189" s="492">
        <f>'T 5.1'!E189+'T 5.2'!E188</f>
        <v>5.3334979586461211</v>
      </c>
      <c r="F189" s="492">
        <f>'T 5.1'!F189+'T 5.2'!F188</f>
        <v>3.7767732157001448</v>
      </c>
      <c r="G189" s="492">
        <f>'T 5.1'!G189+'T 5.2'!G188</f>
        <v>5.6186480391137534</v>
      </c>
      <c r="H189" s="493">
        <f>'T 5.1'!H189+'T 5.2'!H188</f>
        <v>5.3334979586461211</v>
      </c>
      <c r="I189" s="493">
        <f>'T 5.1'!I189+'T 5.2'!I188</f>
        <v>5.3579094914796901</v>
      </c>
      <c r="J189" s="493">
        <f>'T 5.1'!J189+'T 5.2'!J188</f>
        <v>5.3577471838331192</v>
      </c>
    </row>
    <row r="190" spans="1:10" x14ac:dyDescent="0.2">
      <c r="A190" s="504" t="s">
        <v>619</v>
      </c>
      <c r="B190" s="505" t="s">
        <v>84</v>
      </c>
      <c r="C190" s="505" t="s">
        <v>84</v>
      </c>
      <c r="D190" s="505" t="s">
        <v>84</v>
      </c>
      <c r="E190" s="505">
        <f>'T 5.1'!E190+'T 5.2'!E189</f>
        <v>51.331285394442254</v>
      </c>
      <c r="F190" s="505">
        <f>'T 5.1'!F190+'T 5.2'!F189</f>
        <v>100.41444682594638</v>
      </c>
      <c r="G190" s="505">
        <f>'T 5.1'!G190+'T 5.2'!G189</f>
        <v>93.93649965792153</v>
      </c>
      <c r="H190" s="506">
        <f>'T 5.1'!H190+'T 5.2'!H189</f>
        <v>51.331285394442254</v>
      </c>
      <c r="I190" s="506">
        <f>'T 5.1'!I190+'T 5.2'!I189</f>
        <v>94.853527522557101</v>
      </c>
      <c r="J190" s="506">
        <f>'T 5.1'!J190+'T 5.2'!J189</f>
        <v>94.564156398612852</v>
      </c>
    </row>
    <row r="191" spans="1:10" s="7" customFormat="1" x14ac:dyDescent="0.2">
      <c r="A191" s="479" t="s">
        <v>620</v>
      </c>
      <c r="B191" s="492" t="s">
        <v>84</v>
      </c>
      <c r="C191" s="492" t="s">
        <v>84</v>
      </c>
      <c r="D191" s="492" t="s">
        <v>84</v>
      </c>
      <c r="E191" s="492">
        <f>'T 5.1'!E191+'T 5.2'!E190</f>
        <v>0</v>
      </c>
      <c r="F191" s="492">
        <f>'T 5.1'!F191+'T 5.2'!F190</f>
        <v>4.8840609852692829</v>
      </c>
      <c r="G191" s="492">
        <f>'T 5.1'!G191+'T 5.2'!G190</f>
        <v>5.5414015590563519</v>
      </c>
      <c r="H191" s="493">
        <f>'T 5.1'!H191+'T 5.2'!H190</f>
        <v>0</v>
      </c>
      <c r="I191" s="493">
        <f>'T 5.1'!I191+'T 5.2'!I190</f>
        <v>5.4483474468379471</v>
      </c>
      <c r="J191" s="493">
        <f>'T 5.1'!J191+'T 5.2'!J190</f>
        <v>5.4121224191914097</v>
      </c>
    </row>
    <row r="192" spans="1:10" x14ac:dyDescent="0.2">
      <c r="A192" s="478" t="s">
        <v>621</v>
      </c>
      <c r="B192" s="494" t="s">
        <v>84</v>
      </c>
      <c r="C192" s="494" t="s">
        <v>84</v>
      </c>
      <c r="D192" s="494" t="s">
        <v>84</v>
      </c>
      <c r="E192" s="494">
        <f>'T 5.1'!E192+'T 5.2'!E191</f>
        <v>40.76672593177927</v>
      </c>
      <c r="F192" s="494">
        <f>'T 5.1'!F192+'T 5.2'!F191</f>
        <v>77.22298797680547</v>
      </c>
      <c r="G192" s="494">
        <f>'T 5.1'!G192+'T 5.2'!G191</f>
        <v>59.476337128928279</v>
      </c>
      <c r="H192" s="495">
        <f>'T 5.1'!H192+'T 5.2'!H191</f>
        <v>40.76672593177927</v>
      </c>
      <c r="I192" s="495">
        <f>'T 5.1'!I192+'T 5.2'!I191</f>
        <v>61.988579496663419</v>
      </c>
      <c r="J192" s="495">
        <f>'T 5.1'!J192+'T 5.2'!J191</f>
        <v>61.847479421897646</v>
      </c>
    </row>
    <row r="193" spans="1:10" s="47" customFormat="1" x14ac:dyDescent="0.2">
      <c r="A193" s="479" t="s">
        <v>622</v>
      </c>
      <c r="B193" s="492" t="s">
        <v>84</v>
      </c>
      <c r="C193" s="492" t="s">
        <v>84</v>
      </c>
      <c r="D193" s="492" t="s">
        <v>84</v>
      </c>
      <c r="E193" s="492">
        <f>'T 5.1'!E193+'T 5.2'!E192</f>
        <v>20.825964704332936</v>
      </c>
      <c r="F193" s="492">
        <f>'T 5.1'!F193+'T 5.2'!F192</f>
        <v>17.869387556852999</v>
      </c>
      <c r="G193" s="492">
        <f>'T 5.1'!G193+'T 5.2'!G192</f>
        <v>7.0674146440394265</v>
      </c>
      <c r="H193" s="493">
        <f>'T 5.1'!H193+'T 5.2'!H192</f>
        <v>20.825964704332936</v>
      </c>
      <c r="I193" s="493">
        <f>'T 5.1'!I193+'T 5.2'!I192</f>
        <v>8.5965580435075903</v>
      </c>
      <c r="J193" s="493">
        <f>'T 5.1'!J193+'T 5.2'!J192</f>
        <v>8.677869046286288</v>
      </c>
    </row>
    <row r="194" spans="1:10" s="7" customFormat="1" x14ac:dyDescent="0.2">
      <c r="A194" s="478" t="s">
        <v>651</v>
      </c>
      <c r="B194" s="494" t="s">
        <v>84</v>
      </c>
      <c r="C194" s="494" t="s">
        <v>84</v>
      </c>
      <c r="D194" s="494" t="s">
        <v>84</v>
      </c>
      <c r="E194" s="494">
        <f>'T 5.1'!E194+'T 5.2'!E193</f>
        <v>11.491353878572369</v>
      </c>
      <c r="F194" s="494">
        <f>'T 5.1'!F194+'T 5.2'!F193</f>
        <v>19.354458196545728</v>
      </c>
      <c r="G194" s="494">
        <f>'T 5.1'!G194+'T 5.2'!G193</f>
        <v>9.3497502249502915</v>
      </c>
      <c r="H194" s="495">
        <f>'T 5.1'!H194+'T 5.2'!H193</f>
        <v>11.491353878572369</v>
      </c>
      <c r="I194" s="495">
        <f>'T 5.1'!I194+'T 5.2'!I193</f>
        <v>10.766031610013206</v>
      </c>
      <c r="J194" s="495">
        <f>'T 5.1'!J194+'T 5.2'!J193</f>
        <v>10.770854140053292</v>
      </c>
    </row>
    <row r="195" spans="1:10" x14ac:dyDescent="0.2">
      <c r="A195" s="476" t="s">
        <v>652</v>
      </c>
      <c r="B195" s="488" t="s">
        <v>84</v>
      </c>
      <c r="C195" s="488" t="s">
        <v>84</v>
      </c>
      <c r="D195" s="488" t="s">
        <v>84</v>
      </c>
      <c r="E195" s="488">
        <f>'T 5.1'!E195+'T 5.2'!E194</f>
        <v>8.4493941788489391</v>
      </c>
      <c r="F195" s="488">
        <f>'T 5.1'!F195+'T 5.2'!F194</f>
        <v>39.999141289348749</v>
      </c>
      <c r="G195" s="488">
        <f>'T 5.1'!G195+'T 5.2'!G194</f>
        <v>43.059172105906981</v>
      </c>
      <c r="H195" s="267">
        <f>'T 5.1'!H195+'T 5.2'!H194</f>
        <v>8.4493941788489391</v>
      </c>
      <c r="I195" s="267">
        <f>'T 5.1'!I195+'T 5.2'!I194</f>
        <v>42.625989578689328</v>
      </c>
      <c r="J195" s="267">
        <f>'T 5.1'!J195+'T 5.2'!J194</f>
        <v>42.398755885298087</v>
      </c>
    </row>
    <row r="196" spans="1:10" x14ac:dyDescent="0.2">
      <c r="A196" s="477" t="s">
        <v>623</v>
      </c>
      <c r="B196" s="489" t="s">
        <v>84</v>
      </c>
      <c r="C196" s="489" t="s">
        <v>84</v>
      </c>
      <c r="D196" s="489" t="s">
        <v>84</v>
      </c>
      <c r="E196" s="489">
        <f>'T 5.1'!E196+'T 5.2'!E195</f>
        <v>10.564559462662979</v>
      </c>
      <c r="F196" s="489">
        <f>'T 5.1'!F196+'T 5.2'!F195</f>
        <v>18.307397552518967</v>
      </c>
      <c r="G196" s="489">
        <f>'T 5.1'!G196+'T 5.2'!G195</f>
        <v>28.918760867249162</v>
      </c>
      <c r="H196" s="490">
        <f>'T 5.1'!H196+'T 5.2'!H195</f>
        <v>10.564559462662979</v>
      </c>
      <c r="I196" s="490">
        <f>'T 5.1'!I196+'T 5.2'!I195</f>
        <v>27.416600446829086</v>
      </c>
      <c r="J196" s="490">
        <f>'T 5.1'!J196+'T 5.2'!J195</f>
        <v>27.304554426176296</v>
      </c>
    </row>
    <row r="197" spans="1:10" x14ac:dyDescent="0.2">
      <c r="A197" s="501" t="s">
        <v>624</v>
      </c>
      <c r="B197" s="502" t="s">
        <v>84</v>
      </c>
      <c r="C197" s="502" t="s">
        <v>84</v>
      </c>
      <c r="D197" s="502" t="s">
        <v>84</v>
      </c>
      <c r="E197" s="502">
        <f>'T 5.1'!E197+'T 5.2'!E196</f>
        <v>186.2895890952193</v>
      </c>
      <c r="F197" s="502">
        <f>'T 5.1'!F197+'T 5.2'!F196</f>
        <v>108.09625000622705</v>
      </c>
      <c r="G197" s="502">
        <f>'T 5.1'!G197+'T 5.2'!G196</f>
        <v>100.01149686609907</v>
      </c>
      <c r="H197" s="503">
        <f>'T 5.1'!H197+'T 5.2'!H196</f>
        <v>186.2895890952193</v>
      </c>
      <c r="I197" s="503">
        <f>'T 5.1'!I197+'T 5.2'!I196</f>
        <v>101.15598658111134</v>
      </c>
      <c r="J197" s="503">
        <f>'T 5.1'!J197+'T 5.2'!J196</f>
        <v>101.72202373913302</v>
      </c>
    </row>
    <row r="198" spans="1:10" x14ac:dyDescent="0.2">
      <c r="A198" s="477" t="s">
        <v>625</v>
      </c>
      <c r="B198" s="489" t="s">
        <v>84</v>
      </c>
      <c r="C198" s="489" t="s">
        <v>84</v>
      </c>
      <c r="D198" s="489" t="s">
        <v>84</v>
      </c>
      <c r="E198" s="489">
        <f>'T 5.1'!E198+'T 5.2'!E197</f>
        <v>2.9489924930857372</v>
      </c>
      <c r="F198" s="489">
        <f>'T 5.1'!F198+'T 5.2'!F197</f>
        <v>5.6652504271758568</v>
      </c>
      <c r="G198" s="489">
        <f>'T 5.1'!G198+'T 5.2'!G197</f>
        <v>4.5062671600811743</v>
      </c>
      <c r="H198" s="490">
        <f>'T 5.1'!H198+'T 5.2'!H197</f>
        <v>2.9489924930857372</v>
      </c>
      <c r="I198" s="490">
        <f>'T 5.1'!I198+'T 5.2'!I197</f>
        <v>4.6703345602937398</v>
      </c>
      <c r="J198" s="490">
        <f>'T 5.1'!J198+'T 5.2'!J197</f>
        <v>4.6588896837358131</v>
      </c>
    </row>
    <row r="199" spans="1:10" s="47" customFormat="1" x14ac:dyDescent="0.2">
      <c r="A199" s="476" t="s">
        <v>626</v>
      </c>
      <c r="B199" s="488" t="s">
        <v>84</v>
      </c>
      <c r="C199" s="488" t="s">
        <v>84</v>
      </c>
      <c r="D199" s="488" t="s">
        <v>84</v>
      </c>
      <c r="E199" s="488">
        <f>'T 5.1'!E199+'T 5.2'!E198</f>
        <v>151.56283418938494</v>
      </c>
      <c r="F199" s="488">
        <f>'T 5.1'!F199+'T 5.2'!F198</f>
        <v>61.971532091741928</v>
      </c>
      <c r="G199" s="488">
        <f>'T 5.1'!G199+'T 5.2'!G198</f>
        <v>52.795018515880017</v>
      </c>
      <c r="H199" s="267">
        <f>'T 5.1'!H199+'T 5.2'!H198</f>
        <v>151.56283418938494</v>
      </c>
      <c r="I199" s="267">
        <f>'T 5.1'!I199+'T 5.2'!I198</f>
        <v>54.094059466817214</v>
      </c>
      <c r="J199" s="267">
        <f>'T 5.1'!J199+'T 5.2'!J198</f>
        <v>54.742110842661162</v>
      </c>
    </row>
    <row r="200" spans="1:10" x14ac:dyDescent="0.2">
      <c r="A200" s="477" t="s">
        <v>627</v>
      </c>
      <c r="B200" s="489" t="s">
        <v>84</v>
      </c>
      <c r="C200" s="489" t="s">
        <v>84</v>
      </c>
      <c r="D200" s="489" t="s">
        <v>84</v>
      </c>
      <c r="E200" s="489">
        <f>'T 5.1'!E200+'T 5.2'!E199</f>
        <v>0.39818912155933095</v>
      </c>
      <c r="F200" s="489">
        <f>'T 5.1'!F200+'T 5.2'!F199</f>
        <v>12.892654318835094</v>
      </c>
      <c r="G200" s="489">
        <f>'T 5.1'!G200+'T 5.2'!G199</f>
        <v>20.213469856660772</v>
      </c>
      <c r="H200" s="490">
        <f>'T 5.1'!H200+'T 5.2'!H199</f>
        <v>0.39818912155933095</v>
      </c>
      <c r="I200" s="490">
        <f>'T 5.1'!I200+'T 5.2'!I199</f>
        <v>19.17712428824051</v>
      </c>
      <c r="J200" s="490">
        <f>'T 5.1'!J200+'T 5.2'!J199</f>
        <v>19.052266714045167</v>
      </c>
    </row>
    <row r="201" spans="1:10" s="7" customFormat="1" x14ac:dyDescent="0.2">
      <c r="A201" s="476" t="s">
        <v>628</v>
      </c>
      <c r="B201" s="488" t="s">
        <v>84</v>
      </c>
      <c r="C201" s="488" t="s">
        <v>84</v>
      </c>
      <c r="D201" s="488" t="s">
        <v>84</v>
      </c>
      <c r="E201" s="488">
        <f>'T 5.1'!E201+'T 5.2'!E200</f>
        <v>27.011319636507309</v>
      </c>
      <c r="F201" s="488">
        <f>'T 5.1'!F201+'T 5.2'!F200</f>
        <v>17.29533917513961</v>
      </c>
      <c r="G201" s="488">
        <f>'T 5.1'!G201+'T 5.2'!G200</f>
        <v>14.622301616946555</v>
      </c>
      <c r="H201" s="267">
        <f>'T 5.1'!H201+'T 5.2'!H200</f>
        <v>27.011319636507309</v>
      </c>
      <c r="I201" s="267">
        <f>'T 5.1'!I201+'T 5.2'!I200</f>
        <v>15.000700801209716</v>
      </c>
      <c r="J201" s="267">
        <f>'T 5.1'!J201+'T 5.2'!J200</f>
        <v>15.080557125279721</v>
      </c>
    </row>
    <row r="202" spans="1:10" x14ac:dyDescent="0.2">
      <c r="A202" s="478" t="s">
        <v>629</v>
      </c>
      <c r="B202" s="494" t="s">
        <v>84</v>
      </c>
      <c r="C202" s="494" t="s">
        <v>84</v>
      </c>
      <c r="D202" s="489" t="s">
        <v>84</v>
      </c>
      <c r="E202" s="489">
        <f>'T 5.1'!E202+'T 5.2'!E201</f>
        <v>4.3682338996444097</v>
      </c>
      <c r="F202" s="489">
        <f>'T 5.1'!F202+'T 5.2'!F201</f>
        <v>10.271472436571235</v>
      </c>
      <c r="G202" s="489">
        <f>'T 5.1'!G202+'T 5.2'!G201</f>
        <v>7.8744395111550958</v>
      </c>
      <c r="H202" s="490">
        <f>'T 5.1'!H202+'T 5.2'!H201</f>
        <v>4.3682338996444097</v>
      </c>
      <c r="I202" s="490">
        <f>'T 5.1'!I202+'T 5.2'!I201</f>
        <v>8.2137670678702186</v>
      </c>
      <c r="J202" s="490">
        <f>'T 5.1'!J202+'T 5.2'!J201</f>
        <v>8.1881988480211874</v>
      </c>
    </row>
    <row r="203" spans="1:10" x14ac:dyDescent="0.2">
      <c r="A203" s="507" t="s">
        <v>630</v>
      </c>
      <c r="B203" s="508" t="s">
        <v>84</v>
      </c>
      <c r="C203" s="508" t="s">
        <v>84</v>
      </c>
      <c r="D203" s="502" t="s">
        <v>84</v>
      </c>
      <c r="E203" s="502">
        <f>'T 5.1'!E203+'T 5.2'!E202</f>
        <v>166.09152508889767</v>
      </c>
      <c r="F203" s="502">
        <f>'T 5.1'!F203+'T 5.2'!F202</f>
        <v>186.41151855412804</v>
      </c>
      <c r="G203" s="502">
        <f>'T 5.1'!G203+'T 5.2'!G202</f>
        <v>156.09453082621258</v>
      </c>
      <c r="H203" s="503">
        <f>'T 5.1'!H203+'T 5.2'!H202</f>
        <v>166.09152508889767</v>
      </c>
      <c r="I203" s="503">
        <f>'T 5.1'!I203+'T 5.2'!I202</f>
        <v>160.38624883458743</v>
      </c>
      <c r="J203" s="503">
        <f>'T 5.1'!J203+'T 5.2'!J202</f>
        <v>160.42418213308946</v>
      </c>
    </row>
    <row r="204" spans="1:10" x14ac:dyDescent="0.2">
      <c r="A204" s="478" t="s">
        <v>631</v>
      </c>
      <c r="B204" s="494" t="s">
        <v>84</v>
      </c>
      <c r="C204" s="494" t="s">
        <v>84</v>
      </c>
      <c r="D204" s="489" t="s">
        <v>84</v>
      </c>
      <c r="E204" s="489">
        <f>'T 5.1'!E204+'T 5.2'!E203</f>
        <v>9.9845383906229426</v>
      </c>
      <c r="F204" s="489">
        <f>'T 5.1'!F204+'T 5.2'!F203</f>
        <v>7.2270305798133876</v>
      </c>
      <c r="G204" s="489">
        <f>'T 5.1'!G204+'T 5.2'!G203</f>
        <v>7.6856629711922428</v>
      </c>
      <c r="H204" s="490">
        <f>'T 5.1'!H204+'T 5.2'!H203</f>
        <v>9.9845383906229426</v>
      </c>
      <c r="I204" s="490">
        <f>'T 5.1'!I204+'T 5.2'!I203</f>
        <v>7.6207382857000807</v>
      </c>
      <c r="J204" s="490">
        <f>'T 5.1'!J204+'T 5.2'!J203</f>
        <v>7.6364547437613988</v>
      </c>
    </row>
    <row r="205" spans="1:10" x14ac:dyDescent="0.2">
      <c r="A205" s="479" t="s">
        <v>335</v>
      </c>
      <c r="B205" s="492" t="s">
        <v>84</v>
      </c>
      <c r="C205" s="492" t="s">
        <v>84</v>
      </c>
      <c r="D205" s="488" t="s">
        <v>84</v>
      </c>
      <c r="E205" s="488">
        <f>'T 5.1'!E205+'T 5.2'!E204</f>
        <v>25.359548268141708</v>
      </c>
      <c r="F205" s="488">
        <f>'T 5.1'!F205+'T 5.2'!F204</f>
        <v>1.453207430618172E-2</v>
      </c>
      <c r="G205" s="488">
        <f>'T 5.1'!G205+'T 5.2'!G204</f>
        <v>1.1659203579694015</v>
      </c>
      <c r="H205" s="267">
        <f>'T 5.1'!H205+'T 5.2'!H204</f>
        <v>25.359548268141708</v>
      </c>
      <c r="I205" s="267">
        <f>'T 5.1'!I205+'T 5.2'!I204</f>
        <v>1.0029281149412712</v>
      </c>
      <c r="J205" s="267">
        <f>'T 5.1'!J205+'T 5.2'!J204</f>
        <v>1.1648706575259904</v>
      </c>
    </row>
    <row r="206" spans="1:10" s="47" customFormat="1" x14ac:dyDescent="0.2">
      <c r="A206" s="745" t="s">
        <v>632</v>
      </c>
      <c r="B206" s="489" t="s">
        <v>84</v>
      </c>
      <c r="C206" s="489" t="s">
        <v>84</v>
      </c>
      <c r="D206" s="494" t="s">
        <v>84</v>
      </c>
      <c r="E206" s="494">
        <f>'T 5.1'!E206+'T 5.2'!E205</f>
        <v>2.4602594494929542</v>
      </c>
      <c r="F206" s="494">
        <f>'T 5.1'!F206+'T 5.2'!F205</f>
        <v>34.839699457499115</v>
      </c>
      <c r="G206" s="494">
        <f>'T 5.1'!G206+'T 5.2'!G205</f>
        <v>46.390753278626448</v>
      </c>
      <c r="H206" s="495">
        <f>'T 5.1'!H206+'T 5.2'!H205</f>
        <v>2.4602594494929542</v>
      </c>
      <c r="I206" s="495">
        <f>'T 5.1'!I206+'T 5.2'!I205</f>
        <v>44.755568868329902</v>
      </c>
      <c r="J206" s="495">
        <f>'T 5.1'!J206+'T 5.2'!J205</f>
        <v>44.47435538700072</v>
      </c>
    </row>
    <row r="207" spans="1:10" x14ac:dyDescent="0.2">
      <c r="A207" s="476" t="s">
        <v>633</v>
      </c>
      <c r="B207" s="488" t="s">
        <v>84</v>
      </c>
      <c r="C207" s="488" t="s">
        <v>84</v>
      </c>
      <c r="D207" s="492" t="s">
        <v>84</v>
      </c>
      <c r="E207" s="492">
        <f>'T 5.1'!E207+'T 5.2'!E206</f>
        <v>86.727861187936256</v>
      </c>
      <c r="F207" s="492">
        <f>'T 5.1'!F207+'T 5.2'!F206</f>
        <v>125.24873808764701</v>
      </c>
      <c r="G207" s="492">
        <f>'T 5.1'!G207+'T 5.2'!G206</f>
        <v>88.313876885121957</v>
      </c>
      <c r="H207" s="493">
        <f>'T 5.1'!H207+'T 5.2'!H206</f>
        <v>86.727861187936256</v>
      </c>
      <c r="I207" s="493">
        <f>'T 5.1'!I207+'T 5.2'!I206</f>
        <v>93.542430934828701</v>
      </c>
      <c r="J207" s="493">
        <f>'T 5.1'!J207+'T 5.2'!J206</f>
        <v>93.49712215452621</v>
      </c>
    </row>
    <row r="208" spans="1:10" s="7" customFormat="1" x14ac:dyDescent="0.2">
      <c r="A208" s="477" t="s">
        <v>634</v>
      </c>
      <c r="B208" s="494" t="s">
        <v>84</v>
      </c>
      <c r="C208" s="494" t="s">
        <v>84</v>
      </c>
      <c r="D208" s="494" t="s">
        <v>84</v>
      </c>
      <c r="E208" s="494">
        <f>'T 5.1'!E208+'T 5.2'!E207</f>
        <v>41.559311207691294</v>
      </c>
      <c r="F208" s="494">
        <f>'T 5.1'!F208+'T 5.2'!F207</f>
        <v>19.081517732157003</v>
      </c>
      <c r="G208" s="494">
        <f>'T 5.1'!G208+'T 5.2'!G207</f>
        <v>12.538317076583221</v>
      </c>
      <c r="H208" s="495">
        <f>'T 5.1'!H208+'T 5.2'!H207</f>
        <v>41.559311207691294</v>
      </c>
      <c r="I208" s="495">
        <f>'T 5.1'!I208+'T 5.2'!I207</f>
        <v>13.464582322258632</v>
      </c>
      <c r="J208" s="495">
        <f>'T 5.1'!J208+'T 5.2'!J207</f>
        <v>13.651378840015118</v>
      </c>
    </row>
    <row r="209" spans="1:10" x14ac:dyDescent="0.2">
      <c r="A209" s="501" t="s">
        <v>635</v>
      </c>
      <c r="B209" s="508" t="s">
        <v>84</v>
      </c>
      <c r="C209" s="508" t="s">
        <v>84</v>
      </c>
      <c r="D209" s="508" t="s">
        <v>84</v>
      </c>
      <c r="E209" s="508">
        <f>'T 5.1'!E209+'T 5.2'!E208</f>
        <v>55.689957855919928</v>
      </c>
      <c r="F209" s="508">
        <f>'T 5.1'!F209+'T 5.2'!F208</f>
        <v>80.291257964401183</v>
      </c>
      <c r="G209" s="508">
        <f>'T 5.1'!G209+'T 5.2'!G208</f>
        <v>37.234250617089032</v>
      </c>
      <c r="H209" s="509">
        <f>'T 5.1'!H209+'T 5.2'!H208</f>
        <v>55.689957855919928</v>
      </c>
      <c r="I209" s="509">
        <f>'T 5.1'!I209+'T 5.2'!I208</f>
        <v>43.329464807812755</v>
      </c>
      <c r="J209" s="509">
        <f>'T 5.1'!J209+'T 5.2'!J208</f>
        <v>43.411647379089921</v>
      </c>
    </row>
    <row r="210" spans="1:10" x14ac:dyDescent="0.2">
      <c r="A210" s="478" t="s">
        <v>636</v>
      </c>
      <c r="B210" s="494" t="s">
        <v>84</v>
      </c>
      <c r="C210" s="494" t="s">
        <v>84</v>
      </c>
      <c r="D210" s="489" t="s">
        <v>84</v>
      </c>
      <c r="E210" s="489">
        <f>'T 5.1'!E210+'T 5.2'!E209</f>
        <v>37.596384828131178</v>
      </c>
      <c r="F210" s="489">
        <f>'T 5.1'!F210+'T 5.2'!F209</f>
        <v>63.168669702147582</v>
      </c>
      <c r="G210" s="489">
        <f>'T 5.1'!G210+'T 5.2'!G209</f>
        <v>29.245250782672986</v>
      </c>
      <c r="H210" s="490">
        <f>'T 5.1'!H210+'T 5.2'!H209</f>
        <v>37.596384828131178</v>
      </c>
      <c r="I210" s="490">
        <f>'T 5.1'!I210+'T 5.2'!I209</f>
        <v>34.047500570447774</v>
      </c>
      <c r="J210" s="490">
        <f>'T 5.1'!J210+'T 5.2'!J209</f>
        <v>34.071096428018052</v>
      </c>
    </row>
    <row r="211" spans="1:10" x14ac:dyDescent="0.2">
      <c r="A211" s="479" t="s">
        <v>336</v>
      </c>
      <c r="B211" s="492" t="s">
        <v>84</v>
      </c>
      <c r="C211" s="492" t="s">
        <v>84</v>
      </c>
      <c r="D211" s="488" t="s">
        <v>84</v>
      </c>
      <c r="E211" s="488">
        <f>'T 5.1'!E211+'T 5.2'!E210</f>
        <v>5.3460424074805744</v>
      </c>
      <c r="F211" s="488">
        <f>'T 5.1'!F211+'T 5.2'!F210</f>
        <v>4.122312092439361</v>
      </c>
      <c r="G211" s="488">
        <f>'T 5.1'!G211+'T 5.2'!G210</f>
        <v>1.1669623816363544</v>
      </c>
      <c r="H211" s="267">
        <f>'T 5.1'!H211+'T 5.2'!H210</f>
        <v>5.3460424074805744</v>
      </c>
      <c r="I211" s="267">
        <f>'T 5.1'!I211+'T 5.2'!I210</f>
        <v>1.5853260953644113</v>
      </c>
      <c r="J211" s="267">
        <f>'T 5.1'!J211+'T 5.2'!J210</f>
        <v>1.6103303840421199</v>
      </c>
    </row>
    <row r="212" spans="1:10" x14ac:dyDescent="0.2">
      <c r="A212" s="478" t="s">
        <v>637</v>
      </c>
      <c r="B212" s="533" t="s">
        <v>84</v>
      </c>
      <c r="C212" s="533" t="s">
        <v>84</v>
      </c>
      <c r="D212" s="494" t="s">
        <v>84</v>
      </c>
      <c r="E212" s="494">
        <f>'T 5.1'!E212+'T 5.2'!E211</f>
        <v>0.63524957197418686</v>
      </c>
      <c r="F212" s="494">
        <f>'T 5.1'!F212+'T 5.2'!F211</f>
        <v>1.2007935134031096</v>
      </c>
      <c r="G212" s="494">
        <f>'T 5.1'!G212+'T 5.2'!G211</f>
        <v>0.49362794441000124</v>
      </c>
      <c r="H212" s="495">
        <f>'T 5.1'!H212+'T 5.2'!H211</f>
        <v>0.63524957197418686</v>
      </c>
      <c r="I212" s="495">
        <f>'T 5.1'!I212+'T 5.2'!I211</f>
        <v>0.59373535727661064</v>
      </c>
      <c r="J212" s="495">
        <f>'T 5.1'!J212+'T 5.2'!J211</f>
        <v>0.5940113774074518</v>
      </c>
    </row>
    <row r="213" spans="1:10" s="47" customFormat="1" x14ac:dyDescent="0.2">
      <c r="A213" s="479" t="s">
        <v>638</v>
      </c>
      <c r="B213" s="492" t="s">
        <v>84</v>
      </c>
      <c r="C213" s="492" t="s">
        <v>84</v>
      </c>
      <c r="D213" s="492" t="s">
        <v>84</v>
      </c>
      <c r="E213" s="492">
        <f>'T 5.1'!E213+'T 5.2'!E212</f>
        <v>0.7728895034900567</v>
      </c>
      <c r="F213" s="492">
        <f>'T 5.1'!F213+'T 5.2'!F212</f>
        <v>0.61501118378774222</v>
      </c>
      <c r="G213" s="492">
        <f>'T 5.1'!G213+'T 5.2'!G212</f>
        <v>2.2306243028466319</v>
      </c>
      <c r="H213" s="493">
        <f>'T 5.1'!H213+'T 5.2'!H212</f>
        <v>0.7728895034900567</v>
      </c>
      <c r="I213" s="493">
        <f>'T 5.1'!I213+'T 5.2'!I212</f>
        <v>2.0019156996087455</v>
      </c>
      <c r="J213" s="493">
        <f>'T 5.1'!J213+'T 5.2'!J212</f>
        <v>1.9937441377971807</v>
      </c>
    </row>
    <row r="214" spans="1:10" s="7" customFormat="1" x14ac:dyDescent="0.2">
      <c r="A214" s="745" t="s">
        <v>639</v>
      </c>
      <c r="B214" s="751" t="s">
        <v>84</v>
      </c>
      <c r="C214" s="751" t="s">
        <v>84</v>
      </c>
      <c r="D214" s="751" t="s">
        <v>84</v>
      </c>
      <c r="E214" s="751">
        <f>'T 5.1'!E214+'T 5.2'!E213</f>
        <v>11.3393717898064</v>
      </c>
      <c r="F214" s="751">
        <f>'T 5.1'!F214+'T 5.2'!F213</f>
        <v>11.184470538565387</v>
      </c>
      <c r="G214" s="751">
        <f>'T 5.1'!G214+'T 5.2'!G213</f>
        <v>4.0977849488037519</v>
      </c>
      <c r="H214" s="751">
        <f>'T 5.1'!H214+'T 5.2'!H213</f>
        <v>11.3393717898064</v>
      </c>
      <c r="I214" s="751">
        <f>'T 5.1'!I214+'T 5.2'!I213</f>
        <v>5.1009867325108331</v>
      </c>
      <c r="J214" s="751">
        <f>'T 5.1'!J214+'T 5.2'!J213</f>
        <v>5.1424645702176477</v>
      </c>
    </row>
    <row r="215" spans="1:10" s="7" customFormat="1" x14ac:dyDescent="0.2">
      <c r="A215" s="742" t="s">
        <v>640</v>
      </c>
      <c r="B215" s="748" t="s">
        <v>84</v>
      </c>
      <c r="C215" s="748" t="s">
        <v>84</v>
      </c>
      <c r="D215" s="748" t="s">
        <v>84</v>
      </c>
      <c r="E215" s="748">
        <f>'T 5.1'!E215+'T 5.2'!E214</f>
        <v>0</v>
      </c>
      <c r="F215" s="748">
        <f>'T 5.1'!F215+'T 5.2'!F214</f>
        <v>0</v>
      </c>
      <c r="G215" s="748">
        <f>'T 5.1'!G215+'T 5.2'!G214</f>
        <v>0.29743170303737448</v>
      </c>
      <c r="H215" s="748">
        <f>'T 5.1'!H215+'T 5.2'!H214</f>
        <v>0</v>
      </c>
      <c r="I215" s="748">
        <f>'T 5.1'!I215+'T 5.2'!I214</f>
        <v>0.25532682745926016</v>
      </c>
      <c r="J215" s="748">
        <f>'T 5.1'!J215+'T 5.2'!J214</f>
        <v>0.25362920786472015</v>
      </c>
    </row>
    <row r="216" spans="1:10" s="7" customFormat="1" x14ac:dyDescent="0.2">
      <c r="A216" s="746" t="s">
        <v>654</v>
      </c>
      <c r="B216" s="739" t="s">
        <v>84</v>
      </c>
      <c r="C216" s="739" t="s">
        <v>84</v>
      </c>
      <c r="D216" s="739" t="s">
        <v>84</v>
      </c>
      <c r="E216" s="739">
        <f>'T 5.1'!E216+'T 5.2'!E215</f>
        <v>815.41519162386408</v>
      </c>
      <c r="F216" s="739">
        <f>'T 5.1'!F216+'T 5.2'!F215</f>
        <v>863.10991527471276</v>
      </c>
      <c r="G216" s="739">
        <f>'T 5.1'!G216+'T 5.2'!G215</f>
        <v>711.94270030203029</v>
      </c>
      <c r="H216" s="739">
        <f>'T 5.1'!H216+'T 5.2'!H215</f>
        <v>815.41519162386408</v>
      </c>
      <c r="I216" s="739">
        <f>'T 5.1'!I216+'T 5.2'!I215</f>
        <v>733.34215675847611</v>
      </c>
      <c r="J216" s="739">
        <f>'T 5.1'!J216+'T 5.2'!J215</f>
        <v>733.88784478333946</v>
      </c>
    </row>
    <row r="217" spans="1:10" ht="14.25" customHeight="1" x14ac:dyDescent="0.2">
      <c r="A217" s="747" t="s">
        <v>118</v>
      </c>
      <c r="B217" s="752" t="s">
        <v>84</v>
      </c>
      <c r="C217" s="752" t="s">
        <v>84</v>
      </c>
      <c r="D217" s="752" t="s">
        <v>84</v>
      </c>
      <c r="E217" s="752">
        <f>'T 5.1'!E217</f>
        <v>14.851540892927696</v>
      </c>
      <c r="F217" s="752">
        <f>'T 5.1'!F217</f>
        <v>13.22118617893064</v>
      </c>
      <c r="G217" s="752">
        <f>'T 5.1'!G217</f>
        <v>11.265803216949635</v>
      </c>
      <c r="H217" s="752">
        <f>'T 5.1'!H217</f>
        <v>14.851540892927696</v>
      </c>
      <c r="I217" s="752">
        <f>'T 5.1'!I217</f>
        <v>11.542610146005984</v>
      </c>
      <c r="J217" s="752">
        <f>'T 5.1'!J217</f>
        <v>11.564610598245364</v>
      </c>
    </row>
    <row r="218" spans="1:10" x14ac:dyDescent="0.2">
      <c r="A218" s="511" t="s">
        <v>653</v>
      </c>
      <c r="B218" s="3"/>
      <c r="C218" s="3"/>
      <c r="D218" s="755"/>
      <c r="E218" s="755"/>
      <c r="F218" s="755"/>
      <c r="G218" s="755"/>
      <c r="H218" s="755"/>
      <c r="I218" s="755"/>
      <c r="J218" s="755"/>
    </row>
    <row r="219" spans="1:10" x14ac:dyDescent="0.2">
      <c r="A219" s="38" t="s">
        <v>352</v>
      </c>
      <c r="B219" s="3"/>
      <c r="C219" s="3"/>
      <c r="D219" s="755"/>
      <c r="E219" s="755"/>
      <c r="F219" s="755"/>
      <c r="G219" s="755"/>
      <c r="H219" s="755"/>
      <c r="I219" s="755"/>
      <c r="J219" s="755"/>
    </row>
    <row r="220" spans="1:10" x14ac:dyDescent="0.2">
      <c r="A220" s="242" t="s">
        <v>739</v>
      </c>
      <c r="B220" s="3"/>
      <c r="C220" s="3"/>
      <c r="D220" s="212"/>
      <c r="E220" s="3"/>
      <c r="F220" s="3"/>
      <c r="G220" s="212"/>
      <c r="H220" s="3"/>
      <c r="I220" s="3"/>
      <c r="J220" s="3"/>
    </row>
    <row r="221" spans="1:10" x14ac:dyDescent="0.2">
      <c r="E221" s="532"/>
      <c r="F221" s="532"/>
      <c r="G221" s="532"/>
      <c r="H221" s="532"/>
      <c r="I221" s="532"/>
      <c r="J221" s="532"/>
    </row>
    <row r="222" spans="1:10" ht="87" customHeight="1" x14ac:dyDescent="0.2">
      <c r="A222" s="816" t="s">
        <v>353</v>
      </c>
      <c r="B222" s="817"/>
      <c r="C222" s="817"/>
      <c r="D222" s="817"/>
      <c r="E222" s="817"/>
      <c r="F222" s="817"/>
      <c r="G222" s="817"/>
      <c r="H222" s="817"/>
      <c r="I222" s="817"/>
      <c r="J222" s="818"/>
    </row>
  </sheetData>
  <mergeCells count="1">
    <mergeCell ref="A222:J222"/>
  </mergeCells>
  <printOptions horizontalCentered="1" verticalCentered="1"/>
  <pageMargins left="0.70866141732283472" right="0.70866141732283472" top="0.19685039370078741" bottom="0.19685039370078741" header="0" footer="0"/>
  <pageSetup paperSize="9" scale="50" firstPageNumber="83" orientation="landscape" useFirstPageNumber="1" r:id="rId1"/>
  <headerFooter>
    <oddHeader>&amp;R&amp;12Les groupements à fiscalité propre en 2022</oddHeader>
    <oddFooter>&amp;L&amp;12Direction Générale des Collectivités Locales / DESL&amp;C&amp;12&amp;P&amp;R&amp;12Mise en ligne : janvier 2024</oddFooter>
    <evenHeader>&amp;RLes groupements à fiscalité propre en 2019</evenHeader>
    <evenFooter>&amp;LDirection Générale des Collectivités Locales / DESL&amp;C84&amp;RMise en ligne : mai 2021</evenFooter>
    <firstHeader>&amp;R&amp;12Les groupements à fiscalité propre en 2019</firstHeader>
    <firstFooter>&amp;L&amp;12Direction Générale des Collectivités Locales / DESL&amp;C&amp;12 83&amp;R&amp;12Mise en ligne : mai 2021</firstFooter>
  </headerFooter>
  <rowBreaks count="2" manualBreakCount="2">
    <brk id="75" max="16383" man="1"/>
    <brk id="14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election activeCell="K1" sqref="K1"/>
    </sheetView>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552</v>
      </c>
    </row>
    <row r="2" spans="1:10" ht="18" x14ac:dyDescent="0.25">
      <c r="A2" s="9"/>
    </row>
    <row r="3" spans="1:10" ht="12.75" customHeight="1" x14ac:dyDescent="0.25">
      <c r="A3" s="88" t="s">
        <v>797</v>
      </c>
    </row>
    <row r="4" spans="1:10" ht="13.5" thickBot="1" x14ac:dyDescent="0.25">
      <c r="A4" s="205"/>
      <c r="J4" s="398" t="s">
        <v>337</v>
      </c>
    </row>
    <row r="5" spans="1:10" ht="12.75" customHeight="1" x14ac:dyDescent="0.2">
      <c r="A5" s="204" t="s">
        <v>648</v>
      </c>
      <c r="B5" s="480" t="s">
        <v>34</v>
      </c>
      <c r="C5" s="480" t="s">
        <v>458</v>
      </c>
      <c r="D5" s="480" t="s">
        <v>460</v>
      </c>
      <c r="E5" s="480" t="s">
        <v>97</v>
      </c>
      <c r="F5" s="480" t="s">
        <v>269</v>
      </c>
      <c r="G5" s="481">
        <v>300000</v>
      </c>
      <c r="H5" s="482" t="s">
        <v>345</v>
      </c>
      <c r="I5" s="482" t="s">
        <v>345</v>
      </c>
      <c r="J5" s="482" t="s">
        <v>343</v>
      </c>
    </row>
    <row r="6" spans="1:10" ht="12.75" customHeight="1" x14ac:dyDescent="0.2">
      <c r="A6" s="203"/>
      <c r="B6" s="483" t="s">
        <v>457</v>
      </c>
      <c r="C6" s="483" t="s">
        <v>35</v>
      </c>
      <c r="D6" s="483" t="s">
        <v>35</v>
      </c>
      <c r="E6" s="483" t="s">
        <v>35</v>
      </c>
      <c r="F6" s="483" t="s">
        <v>35</v>
      </c>
      <c r="G6" s="483" t="s">
        <v>36</v>
      </c>
      <c r="H6" s="484" t="s">
        <v>650</v>
      </c>
      <c r="I6" s="484" t="s">
        <v>284</v>
      </c>
      <c r="J6" s="484" t="s">
        <v>106</v>
      </c>
    </row>
    <row r="7" spans="1:10" ht="12.75" customHeight="1" thickBot="1" x14ac:dyDescent="0.25">
      <c r="A7" s="206"/>
      <c r="B7" s="485" t="s">
        <v>36</v>
      </c>
      <c r="C7" s="485" t="s">
        <v>459</v>
      </c>
      <c r="D7" s="485" t="s">
        <v>99</v>
      </c>
      <c r="E7" s="485" t="s">
        <v>100</v>
      </c>
      <c r="F7" s="485" t="s">
        <v>270</v>
      </c>
      <c r="G7" s="485" t="s">
        <v>101</v>
      </c>
      <c r="H7" s="486" t="s">
        <v>284</v>
      </c>
      <c r="I7" s="486" t="s">
        <v>101</v>
      </c>
      <c r="J7" s="486" t="s">
        <v>346</v>
      </c>
    </row>
    <row r="8" spans="1:10" ht="12.75" customHeight="1" x14ac:dyDescent="0.2"/>
    <row r="9" spans="1:10" ht="14.25" customHeight="1" x14ac:dyDescent="0.2">
      <c r="A9" s="496" t="s">
        <v>601</v>
      </c>
      <c r="B9" s="497" t="s">
        <v>84</v>
      </c>
      <c r="C9" s="497">
        <v>9.4512079999999994</v>
      </c>
      <c r="D9" s="497">
        <v>109.76223899999999</v>
      </c>
      <c r="E9" s="497">
        <v>882.79610500000001</v>
      </c>
      <c r="F9" s="497">
        <v>1344.6250620000001</v>
      </c>
      <c r="G9" s="497">
        <v>81.201375999999996</v>
      </c>
      <c r="H9" s="498">
        <f>SUM(C9:E9)</f>
        <v>1002.009552</v>
      </c>
      <c r="I9" s="498">
        <f>SUM(F9:G9)</f>
        <v>1425.8264380000001</v>
      </c>
      <c r="J9" s="498">
        <f>SUM(H9:I9)</f>
        <v>2427.83599</v>
      </c>
    </row>
    <row r="10" spans="1:10" ht="14.25" customHeight="1" x14ac:dyDescent="0.2">
      <c r="A10" s="476" t="s">
        <v>602</v>
      </c>
      <c r="B10" s="488" t="s">
        <v>84</v>
      </c>
      <c r="C10" s="488">
        <v>1.0880339999999999</v>
      </c>
      <c r="D10" s="488">
        <v>14.076193</v>
      </c>
      <c r="E10" s="488">
        <v>43.866110999999997</v>
      </c>
      <c r="F10" s="488">
        <v>45.975527999999997</v>
      </c>
      <c r="G10" s="488">
        <v>8.1779919999999997</v>
      </c>
      <c r="H10" s="267">
        <f t="shared" ref="H10:H70" si="0">SUM(C10:E10)</f>
        <v>59.030338</v>
      </c>
      <c r="I10" s="267">
        <f t="shared" ref="I10:I70" si="1">SUM(F10:G10)</f>
        <v>54.15352</v>
      </c>
      <c r="J10" s="267">
        <f t="shared" ref="J10:J70" si="2">SUM(H10:I10)</f>
        <v>113.183858</v>
      </c>
    </row>
    <row r="11" spans="1:10" ht="14.25" customHeight="1" x14ac:dyDescent="0.2">
      <c r="A11" s="477" t="s">
        <v>324</v>
      </c>
      <c r="B11" s="489" t="s">
        <v>84</v>
      </c>
      <c r="C11" s="489">
        <v>7.74099</v>
      </c>
      <c r="D11" s="489">
        <v>92.356809999999996</v>
      </c>
      <c r="E11" s="489">
        <v>802.72986600000002</v>
      </c>
      <c r="F11" s="489">
        <v>1236.9325980000001</v>
      </c>
      <c r="G11" s="489">
        <v>67.790657999999993</v>
      </c>
      <c r="H11" s="490">
        <f t="shared" si="0"/>
        <v>902.82766600000002</v>
      </c>
      <c r="I11" s="490">
        <f t="shared" si="1"/>
        <v>1304.723256</v>
      </c>
      <c r="J11" s="490">
        <f t="shared" si="2"/>
        <v>2207.5509219999999</v>
      </c>
    </row>
    <row r="12" spans="1:10" ht="14.25" customHeight="1" x14ac:dyDescent="0.2">
      <c r="A12" s="476" t="s">
        <v>603</v>
      </c>
      <c r="B12" s="488" t="s">
        <v>84</v>
      </c>
      <c r="C12" s="488">
        <v>0.62218399999999996</v>
      </c>
      <c r="D12" s="488">
        <v>3.3292350000000002</v>
      </c>
      <c r="E12" s="488">
        <v>35.858378999999999</v>
      </c>
      <c r="F12" s="488">
        <v>60.572561999999998</v>
      </c>
      <c r="G12" s="488">
        <v>5.2327260000000004</v>
      </c>
      <c r="H12" s="267">
        <f t="shared" si="0"/>
        <v>39.809798000000001</v>
      </c>
      <c r="I12" s="267">
        <f t="shared" si="1"/>
        <v>65.805288000000004</v>
      </c>
      <c r="J12" s="267">
        <f t="shared" si="2"/>
        <v>105.61508600000001</v>
      </c>
    </row>
    <row r="13" spans="1:10" s="7" customFormat="1" ht="14.25" customHeight="1" x14ac:dyDescent="0.2">
      <c r="A13" s="477" t="s">
        <v>604</v>
      </c>
      <c r="B13" s="489" t="s">
        <v>84</v>
      </c>
      <c r="C13" s="489">
        <v>0</v>
      </c>
      <c r="D13" s="489">
        <v>0</v>
      </c>
      <c r="E13" s="489">
        <v>0.34174700000000002</v>
      </c>
      <c r="F13" s="489">
        <v>1.1443719999999999</v>
      </c>
      <c r="G13" s="489">
        <v>0</v>
      </c>
      <c r="H13" s="490">
        <f t="shared" si="0"/>
        <v>0.34174700000000002</v>
      </c>
      <c r="I13" s="490">
        <f t="shared" si="1"/>
        <v>1.1443719999999999</v>
      </c>
      <c r="J13" s="490">
        <f t="shared" si="2"/>
        <v>1.486119</v>
      </c>
    </row>
    <row r="14" spans="1:10" s="47" customFormat="1" ht="14.25" customHeight="1" x14ac:dyDescent="0.2">
      <c r="A14" s="501" t="s">
        <v>325</v>
      </c>
      <c r="B14" s="502" t="s">
        <v>84</v>
      </c>
      <c r="C14" s="502">
        <v>1.360328</v>
      </c>
      <c r="D14" s="502">
        <v>15.804199000000001</v>
      </c>
      <c r="E14" s="502">
        <v>158.13317799999999</v>
      </c>
      <c r="F14" s="502">
        <v>301.546018</v>
      </c>
      <c r="G14" s="502">
        <v>15.333862999999999</v>
      </c>
      <c r="H14" s="503">
        <f t="shared" si="0"/>
        <v>175.29770499999998</v>
      </c>
      <c r="I14" s="503">
        <f t="shared" si="1"/>
        <v>316.87988100000001</v>
      </c>
      <c r="J14" s="503">
        <f t="shared" si="2"/>
        <v>492.17758600000002</v>
      </c>
    </row>
    <row r="15" spans="1:10" s="47" customFormat="1" ht="14.25" customHeight="1" x14ac:dyDescent="0.2">
      <c r="A15" s="477" t="s">
        <v>605</v>
      </c>
      <c r="B15" s="489" t="s">
        <v>84</v>
      </c>
      <c r="C15" s="489">
        <v>0</v>
      </c>
      <c r="D15" s="489">
        <v>3.3911999999999998E-2</v>
      </c>
      <c r="E15" s="489">
        <v>1.4468970000000001</v>
      </c>
      <c r="F15" s="489">
        <v>5.6162340000000004</v>
      </c>
      <c r="G15" s="489">
        <v>3.5871360000000001</v>
      </c>
      <c r="H15" s="490">
        <f t="shared" si="0"/>
        <v>1.480809</v>
      </c>
      <c r="I15" s="490">
        <f t="shared" si="1"/>
        <v>9.2033699999999996</v>
      </c>
      <c r="J15" s="490">
        <f t="shared" si="2"/>
        <v>10.684179</v>
      </c>
    </row>
    <row r="16" spans="1:10" s="47" customFormat="1" ht="14.25" customHeight="1" x14ac:dyDescent="0.2">
      <c r="A16" s="476" t="s">
        <v>606</v>
      </c>
      <c r="B16" s="488" t="s">
        <v>84</v>
      </c>
      <c r="C16" s="488">
        <v>0.16902300000000001</v>
      </c>
      <c r="D16" s="488">
        <v>0</v>
      </c>
      <c r="E16" s="488">
        <v>6.5332290000000004</v>
      </c>
      <c r="F16" s="488">
        <v>26.543462999999999</v>
      </c>
      <c r="G16" s="488">
        <v>2.2159149999999999</v>
      </c>
      <c r="H16" s="267">
        <f t="shared" si="0"/>
        <v>6.7022520000000005</v>
      </c>
      <c r="I16" s="267">
        <f t="shared" si="1"/>
        <v>28.759377999999998</v>
      </c>
      <c r="J16" s="267">
        <f t="shared" si="2"/>
        <v>35.46163</v>
      </c>
    </row>
    <row r="17" spans="1:10" s="47" customFormat="1" ht="14.25" customHeight="1" x14ac:dyDescent="0.2">
      <c r="A17" s="491" t="s">
        <v>607</v>
      </c>
      <c r="B17" s="489" t="s">
        <v>84</v>
      </c>
      <c r="C17" s="489">
        <v>1.0685359999999999</v>
      </c>
      <c r="D17" s="489">
        <v>15.672031</v>
      </c>
      <c r="E17" s="489">
        <v>145.933819</v>
      </c>
      <c r="F17" s="489">
        <v>260.095955</v>
      </c>
      <c r="G17" s="489">
        <v>9.5150260000000006</v>
      </c>
      <c r="H17" s="490">
        <f t="shared" si="0"/>
        <v>162.674386</v>
      </c>
      <c r="I17" s="490">
        <f t="shared" si="1"/>
        <v>269.61098099999998</v>
      </c>
      <c r="J17" s="490">
        <f t="shared" si="2"/>
        <v>432.28536699999995</v>
      </c>
    </row>
    <row r="18" spans="1:10" s="47" customFormat="1" ht="14.25" customHeight="1" x14ac:dyDescent="0.2">
      <c r="A18" s="476" t="s">
        <v>326</v>
      </c>
      <c r="B18" s="488" t="s">
        <v>84</v>
      </c>
      <c r="C18" s="488">
        <v>5.2769000000000003E-2</v>
      </c>
      <c r="D18" s="488">
        <v>8.5869000000000001E-2</v>
      </c>
      <c r="E18" s="488">
        <v>1.7356279999999999</v>
      </c>
      <c r="F18" s="488">
        <v>5.5811099999999998</v>
      </c>
      <c r="G18" s="488">
        <v>1.5783999999999999E-2</v>
      </c>
      <c r="H18" s="267">
        <f t="shared" si="0"/>
        <v>1.874266</v>
      </c>
      <c r="I18" s="267">
        <f t="shared" si="1"/>
        <v>5.5968939999999998</v>
      </c>
      <c r="J18" s="267">
        <f t="shared" si="2"/>
        <v>7.4711599999999994</v>
      </c>
    </row>
    <row r="19" spans="1:10" s="7" customFormat="1" ht="14.25" customHeight="1" x14ac:dyDescent="0.2">
      <c r="A19" s="477" t="s">
        <v>608</v>
      </c>
      <c r="B19" s="489" t="s">
        <v>84</v>
      </c>
      <c r="C19" s="489">
        <v>6.9999000000000006E-2</v>
      </c>
      <c r="D19" s="489">
        <v>1.2385999999999999E-2</v>
      </c>
      <c r="E19" s="489">
        <v>2.483603</v>
      </c>
      <c r="F19" s="489">
        <v>3.7092550000000002</v>
      </c>
      <c r="G19" s="489">
        <v>0</v>
      </c>
      <c r="H19" s="490">
        <f t="shared" si="0"/>
        <v>2.5659879999999999</v>
      </c>
      <c r="I19" s="490">
        <f t="shared" si="1"/>
        <v>3.7092550000000002</v>
      </c>
      <c r="J19" s="490">
        <f t="shared" si="2"/>
        <v>6.2752429999999997</v>
      </c>
    </row>
    <row r="20" spans="1:10" s="47" customFormat="1" ht="14.25" customHeight="1" x14ac:dyDescent="0.2">
      <c r="A20" s="501" t="s">
        <v>327</v>
      </c>
      <c r="B20" s="502" t="s">
        <v>84</v>
      </c>
      <c r="C20" s="502">
        <v>4.1648870000000002</v>
      </c>
      <c r="D20" s="502">
        <v>24.327210000000001</v>
      </c>
      <c r="E20" s="502">
        <v>91.605976999999996</v>
      </c>
      <c r="F20" s="502">
        <v>129.27957799999999</v>
      </c>
      <c r="G20" s="502">
        <v>12.096508</v>
      </c>
      <c r="H20" s="503">
        <f t="shared" si="0"/>
        <v>120.098074</v>
      </c>
      <c r="I20" s="503">
        <f t="shared" si="1"/>
        <v>141.37608599999999</v>
      </c>
      <c r="J20" s="503">
        <f t="shared" si="2"/>
        <v>261.47415999999998</v>
      </c>
    </row>
    <row r="21" spans="1:10" s="47" customFormat="1" ht="14.25" customHeight="1" x14ac:dyDescent="0.2">
      <c r="A21" s="491" t="s">
        <v>609</v>
      </c>
      <c r="B21" s="489" t="s">
        <v>84</v>
      </c>
      <c r="C21" s="489">
        <v>0.236598</v>
      </c>
      <c r="D21" s="489">
        <v>0.76305699999999999</v>
      </c>
      <c r="E21" s="489">
        <v>23.634537999999999</v>
      </c>
      <c r="F21" s="489">
        <v>4.7291860000000003</v>
      </c>
      <c r="G21" s="489">
        <v>0.27488800000000002</v>
      </c>
      <c r="H21" s="490">
        <f t="shared" si="0"/>
        <v>24.634193</v>
      </c>
      <c r="I21" s="490">
        <f t="shared" si="1"/>
        <v>5.0040740000000001</v>
      </c>
      <c r="J21" s="490">
        <f t="shared" si="2"/>
        <v>29.638266999999999</v>
      </c>
    </row>
    <row r="22" spans="1:10" s="47" customFormat="1" ht="14.25" customHeight="1" x14ac:dyDescent="0.2">
      <c r="A22" s="476" t="s">
        <v>328</v>
      </c>
      <c r="B22" s="488" t="s">
        <v>84</v>
      </c>
      <c r="C22" s="488">
        <v>2.7418499999999999</v>
      </c>
      <c r="D22" s="488">
        <v>9.5810010000000005</v>
      </c>
      <c r="E22" s="488">
        <v>30.477294000000001</v>
      </c>
      <c r="F22" s="488">
        <v>15.643176</v>
      </c>
      <c r="G22" s="488">
        <v>2.5330999999999999E-2</v>
      </c>
      <c r="H22" s="267">
        <f t="shared" si="0"/>
        <v>42.800145000000001</v>
      </c>
      <c r="I22" s="267">
        <f t="shared" si="1"/>
        <v>15.668507</v>
      </c>
      <c r="J22" s="267">
        <f t="shared" si="2"/>
        <v>58.468651999999999</v>
      </c>
    </row>
    <row r="23" spans="1:10" s="47" customFormat="1" ht="14.25" customHeight="1" x14ac:dyDescent="0.2">
      <c r="A23" s="477" t="s">
        <v>329</v>
      </c>
      <c r="B23" s="489" t="s">
        <v>84</v>
      </c>
      <c r="C23" s="489">
        <v>0</v>
      </c>
      <c r="D23" s="489">
        <v>6.9300000000000004E-4</v>
      </c>
      <c r="E23" s="489">
        <v>0.63081299999999996</v>
      </c>
      <c r="F23" s="489">
        <v>0.10346</v>
      </c>
      <c r="G23" s="489">
        <v>1.0756220000000001</v>
      </c>
      <c r="H23" s="490">
        <f t="shared" si="0"/>
        <v>0.63150600000000001</v>
      </c>
      <c r="I23" s="490">
        <f t="shared" si="1"/>
        <v>1.1790820000000002</v>
      </c>
      <c r="J23" s="490">
        <f t="shared" si="2"/>
        <v>1.8105880000000001</v>
      </c>
    </row>
    <row r="24" spans="1:10" s="47" customFormat="1" ht="14.25" customHeight="1" x14ac:dyDescent="0.2">
      <c r="A24" s="476" t="s">
        <v>610</v>
      </c>
      <c r="B24" s="488" t="s">
        <v>84</v>
      </c>
      <c r="C24" s="488">
        <v>0</v>
      </c>
      <c r="D24" s="488">
        <v>0.55942000000000003</v>
      </c>
      <c r="E24" s="488">
        <v>8.8704909999999995</v>
      </c>
      <c r="F24" s="488">
        <v>36.218840999999998</v>
      </c>
      <c r="G24" s="488">
        <v>4.7995859999999997</v>
      </c>
      <c r="H24" s="267">
        <f t="shared" si="0"/>
        <v>9.4299109999999988</v>
      </c>
      <c r="I24" s="267">
        <f t="shared" si="1"/>
        <v>41.018426999999996</v>
      </c>
      <c r="J24" s="267">
        <f t="shared" si="2"/>
        <v>50.448337999999993</v>
      </c>
    </row>
    <row r="25" spans="1:10" s="47" customFormat="1" ht="14.25" customHeight="1" x14ac:dyDescent="0.2">
      <c r="A25" s="477" t="s">
        <v>611</v>
      </c>
      <c r="B25" s="489" t="s">
        <v>84</v>
      </c>
      <c r="C25" s="489">
        <v>1.119969</v>
      </c>
      <c r="D25" s="489">
        <v>12.708436000000001</v>
      </c>
      <c r="E25" s="489">
        <v>14.728382</v>
      </c>
      <c r="F25" s="489">
        <v>58.952033999999998</v>
      </c>
      <c r="G25" s="489">
        <v>5.7595450000000001</v>
      </c>
      <c r="H25" s="490">
        <f t="shared" si="0"/>
        <v>28.556787</v>
      </c>
      <c r="I25" s="490">
        <f t="shared" si="1"/>
        <v>64.711579</v>
      </c>
      <c r="J25" s="490">
        <f t="shared" si="2"/>
        <v>93.268366</v>
      </c>
    </row>
    <row r="26" spans="1:10" s="7" customFormat="1" ht="14.25" customHeight="1" x14ac:dyDescent="0.2">
      <c r="A26" s="479" t="s">
        <v>330</v>
      </c>
      <c r="B26" s="492" t="s">
        <v>84</v>
      </c>
      <c r="C26" s="492">
        <v>6.6467999999999999E-2</v>
      </c>
      <c r="D26" s="492">
        <v>0.71460100000000004</v>
      </c>
      <c r="E26" s="492">
        <v>13.264455999999999</v>
      </c>
      <c r="F26" s="492">
        <v>13.632879000000001</v>
      </c>
      <c r="G26" s="492">
        <v>0.16153300000000001</v>
      </c>
      <c r="H26" s="493">
        <f t="shared" si="0"/>
        <v>14.045525</v>
      </c>
      <c r="I26" s="493">
        <f t="shared" si="1"/>
        <v>13.794412000000001</v>
      </c>
      <c r="J26" s="493">
        <f t="shared" si="2"/>
        <v>27.839936999999999</v>
      </c>
    </row>
    <row r="27" spans="1:10" s="47" customFormat="1" ht="14.25" customHeight="1" x14ac:dyDescent="0.2">
      <c r="A27" s="475" t="s">
        <v>612</v>
      </c>
      <c r="B27" s="499" t="s">
        <v>84</v>
      </c>
      <c r="C27" s="499">
        <v>6.4567480000000002</v>
      </c>
      <c r="D27" s="499">
        <v>72.902203999999998</v>
      </c>
      <c r="E27" s="499">
        <v>522.37023199999999</v>
      </c>
      <c r="F27" s="499">
        <v>871.92782999999997</v>
      </c>
      <c r="G27" s="499">
        <v>106.29820100000001</v>
      </c>
      <c r="H27" s="500">
        <f t="shared" si="0"/>
        <v>601.72918400000003</v>
      </c>
      <c r="I27" s="500">
        <f t="shared" si="1"/>
        <v>978.22603099999992</v>
      </c>
      <c r="J27" s="500">
        <f t="shared" si="2"/>
        <v>1579.955215</v>
      </c>
    </row>
    <row r="28" spans="1:10" s="47" customFormat="1" ht="14.25" customHeight="1" x14ac:dyDescent="0.2">
      <c r="A28" s="479" t="s">
        <v>613</v>
      </c>
      <c r="B28" s="492" t="s">
        <v>84</v>
      </c>
      <c r="C28" s="492">
        <v>0.16845599999999999</v>
      </c>
      <c r="D28" s="492">
        <v>3.6569039999999999</v>
      </c>
      <c r="E28" s="492">
        <v>18.968035</v>
      </c>
      <c r="F28" s="492">
        <v>53.221798</v>
      </c>
      <c r="G28" s="492">
        <v>2.1411669999999998</v>
      </c>
      <c r="H28" s="493">
        <f t="shared" si="0"/>
        <v>22.793395</v>
      </c>
      <c r="I28" s="493">
        <f t="shared" si="1"/>
        <v>55.362965000000003</v>
      </c>
      <c r="J28" s="493">
        <f t="shared" si="2"/>
        <v>78.156360000000006</v>
      </c>
    </row>
    <row r="29" spans="1:10" s="47" customFormat="1" ht="14.25" customHeight="1" x14ac:dyDescent="0.2">
      <c r="A29" s="477" t="s">
        <v>331</v>
      </c>
      <c r="B29" s="489" t="s">
        <v>84</v>
      </c>
      <c r="C29" s="489">
        <v>3.6630690000000001</v>
      </c>
      <c r="D29" s="489">
        <v>31.095120000000001</v>
      </c>
      <c r="E29" s="489">
        <v>223.66098</v>
      </c>
      <c r="F29" s="489">
        <v>483.258984</v>
      </c>
      <c r="G29" s="489">
        <v>66.215035</v>
      </c>
      <c r="H29" s="490">
        <f t="shared" si="0"/>
        <v>258.41916900000001</v>
      </c>
      <c r="I29" s="490">
        <f t="shared" si="1"/>
        <v>549.474019</v>
      </c>
      <c r="J29" s="490">
        <f t="shared" si="2"/>
        <v>807.89318800000001</v>
      </c>
    </row>
    <row r="30" spans="1:10" s="7" customFormat="1" ht="14.25" customHeight="1" x14ac:dyDescent="0.2">
      <c r="A30" s="476" t="s">
        <v>614</v>
      </c>
      <c r="B30" s="488" t="s">
        <v>84</v>
      </c>
      <c r="C30" s="488">
        <v>2.1653959999999999</v>
      </c>
      <c r="D30" s="488">
        <v>19.910632</v>
      </c>
      <c r="E30" s="488">
        <v>142.42200399999999</v>
      </c>
      <c r="F30" s="488">
        <v>315.78484700000001</v>
      </c>
      <c r="G30" s="488">
        <v>47.040793999999998</v>
      </c>
      <c r="H30" s="267">
        <f t="shared" si="0"/>
        <v>164.49803199999999</v>
      </c>
      <c r="I30" s="267">
        <f t="shared" si="1"/>
        <v>362.82564100000002</v>
      </c>
      <c r="J30" s="267">
        <f t="shared" si="2"/>
        <v>527.32367299999999</v>
      </c>
    </row>
    <row r="31" spans="1:10" s="47" customFormat="1" ht="14.25" customHeight="1" x14ac:dyDescent="0.2">
      <c r="A31" s="477" t="s">
        <v>641</v>
      </c>
      <c r="B31" s="489" t="s">
        <v>84</v>
      </c>
      <c r="C31" s="489">
        <v>1.4976719999999999</v>
      </c>
      <c r="D31" s="489">
        <v>11.184487000000001</v>
      </c>
      <c r="E31" s="489">
        <v>81.238974999999996</v>
      </c>
      <c r="F31" s="489">
        <v>167.47413599999999</v>
      </c>
      <c r="G31" s="489">
        <v>19.174240999999999</v>
      </c>
      <c r="H31" s="490">
        <f t="shared" si="0"/>
        <v>93.921133999999995</v>
      </c>
      <c r="I31" s="490">
        <f t="shared" si="1"/>
        <v>186.64837699999998</v>
      </c>
      <c r="J31" s="490">
        <f t="shared" si="2"/>
        <v>280.56951099999998</v>
      </c>
    </row>
    <row r="32" spans="1:10" s="47" customFormat="1" ht="14.25" customHeight="1" x14ac:dyDescent="0.2">
      <c r="A32" s="476" t="s">
        <v>332</v>
      </c>
      <c r="B32" s="488" t="s">
        <v>84</v>
      </c>
      <c r="C32" s="488">
        <v>2.3850739999999999</v>
      </c>
      <c r="D32" s="488">
        <v>20.181806999999999</v>
      </c>
      <c r="E32" s="488">
        <v>199.44074599999999</v>
      </c>
      <c r="F32" s="488">
        <v>284.27357999999998</v>
      </c>
      <c r="G32" s="488">
        <v>35.348350000000003</v>
      </c>
      <c r="H32" s="267">
        <f t="shared" si="0"/>
        <v>222.00762699999999</v>
      </c>
      <c r="I32" s="267">
        <f t="shared" si="1"/>
        <v>319.62192999999996</v>
      </c>
      <c r="J32" s="267">
        <f t="shared" si="2"/>
        <v>541.62955699999998</v>
      </c>
    </row>
    <row r="33" spans="1:10" s="47" customFormat="1" ht="14.25" customHeight="1" x14ac:dyDescent="0.2">
      <c r="A33" s="477" t="s">
        <v>333</v>
      </c>
      <c r="B33" s="489" t="s">
        <v>84</v>
      </c>
      <c r="C33" s="489">
        <v>0.240148</v>
      </c>
      <c r="D33" s="489">
        <v>17.968373</v>
      </c>
      <c r="E33" s="489">
        <v>80.300470000000004</v>
      </c>
      <c r="F33" s="489">
        <v>51.173467000000002</v>
      </c>
      <c r="G33" s="489">
        <v>2.593648</v>
      </c>
      <c r="H33" s="490">
        <f t="shared" si="0"/>
        <v>98.508991000000009</v>
      </c>
      <c r="I33" s="490">
        <f t="shared" si="1"/>
        <v>53.767115000000004</v>
      </c>
      <c r="J33" s="490">
        <f t="shared" si="2"/>
        <v>152.27610600000003</v>
      </c>
    </row>
    <row r="34" spans="1:10" s="7" customFormat="1" ht="14.25" customHeight="1" x14ac:dyDescent="0.2">
      <c r="A34" s="501" t="s">
        <v>615</v>
      </c>
      <c r="B34" s="502" t="s">
        <v>84</v>
      </c>
      <c r="C34" s="502">
        <v>6.0100530000000001</v>
      </c>
      <c r="D34" s="502">
        <v>44.225028999999999</v>
      </c>
      <c r="E34" s="502">
        <v>292.62723</v>
      </c>
      <c r="F34" s="502">
        <v>327.97263500000003</v>
      </c>
      <c r="G34" s="502">
        <v>26.477264999999999</v>
      </c>
      <c r="H34" s="503">
        <f t="shared" si="0"/>
        <v>342.86231199999997</v>
      </c>
      <c r="I34" s="503">
        <f t="shared" si="1"/>
        <v>354.44990000000001</v>
      </c>
      <c r="J34" s="503">
        <f t="shared" si="2"/>
        <v>697.31221200000005</v>
      </c>
    </row>
    <row r="35" spans="1:10" s="47" customFormat="1" ht="14.25" customHeight="1" x14ac:dyDescent="0.2">
      <c r="A35" s="477" t="s">
        <v>616</v>
      </c>
      <c r="B35" s="489" t="s">
        <v>84</v>
      </c>
      <c r="C35" s="489">
        <v>0</v>
      </c>
      <c r="D35" s="489">
        <v>3.3022999999999997E-2</v>
      </c>
      <c r="E35" s="489">
        <v>0.92795899999999998</v>
      </c>
      <c r="F35" s="489">
        <v>1.65008</v>
      </c>
      <c r="G35" s="489">
        <v>0</v>
      </c>
      <c r="H35" s="490">
        <f t="shared" si="0"/>
        <v>0.960982</v>
      </c>
      <c r="I35" s="490">
        <f t="shared" si="1"/>
        <v>1.65008</v>
      </c>
      <c r="J35" s="490">
        <f t="shared" si="2"/>
        <v>2.611062</v>
      </c>
    </row>
    <row r="36" spans="1:10" s="47" customFormat="1" ht="14.25" customHeight="1" x14ac:dyDescent="0.2">
      <c r="A36" s="479" t="s">
        <v>334</v>
      </c>
      <c r="B36" s="492" t="s">
        <v>84</v>
      </c>
      <c r="C36" s="492">
        <v>8.1189999999999995E-3</v>
      </c>
      <c r="D36" s="492">
        <v>1.230073</v>
      </c>
      <c r="E36" s="492">
        <v>5.2378299999999998</v>
      </c>
      <c r="F36" s="492">
        <v>10.587032000000001</v>
      </c>
      <c r="G36" s="492">
        <v>0.46420600000000001</v>
      </c>
      <c r="H36" s="493">
        <f t="shared" si="0"/>
        <v>6.4760219999999995</v>
      </c>
      <c r="I36" s="493">
        <f t="shared" si="1"/>
        <v>11.051238000000001</v>
      </c>
      <c r="J36" s="493">
        <f t="shared" si="2"/>
        <v>17.527260000000002</v>
      </c>
    </row>
    <row r="37" spans="1:10" s="47" customFormat="1" ht="14.25" customHeight="1" x14ac:dyDescent="0.2">
      <c r="A37" s="478" t="s">
        <v>617</v>
      </c>
      <c r="B37" s="489" t="s">
        <v>84</v>
      </c>
      <c r="C37" s="489">
        <v>6.0019340000000003</v>
      </c>
      <c r="D37" s="489">
        <v>42.961933000000002</v>
      </c>
      <c r="E37" s="489">
        <v>286.46144099999998</v>
      </c>
      <c r="F37" s="489">
        <v>315.735522</v>
      </c>
      <c r="G37" s="489">
        <v>26.013058000000001</v>
      </c>
      <c r="H37" s="490">
        <f t="shared" si="0"/>
        <v>335.42530799999997</v>
      </c>
      <c r="I37" s="490">
        <f t="shared" si="1"/>
        <v>341.74858</v>
      </c>
      <c r="J37" s="490">
        <f t="shared" si="2"/>
        <v>677.17388800000003</v>
      </c>
    </row>
    <row r="38" spans="1:10" s="47" customFormat="1" ht="14.25" customHeight="1" x14ac:dyDescent="0.2">
      <c r="A38" s="479" t="s">
        <v>618</v>
      </c>
      <c r="B38" s="488" t="s">
        <v>84</v>
      </c>
      <c r="C38" s="488">
        <v>0.51532299999999998</v>
      </c>
      <c r="D38" s="488">
        <v>4.2804679999999999</v>
      </c>
      <c r="E38" s="488">
        <v>32.073982999999998</v>
      </c>
      <c r="F38" s="488">
        <v>50.695383999999997</v>
      </c>
      <c r="G38" s="488">
        <v>2.9967169999999999</v>
      </c>
      <c r="H38" s="267">
        <f t="shared" si="0"/>
        <v>36.869774</v>
      </c>
      <c r="I38" s="267">
        <f t="shared" si="1"/>
        <v>53.692100999999994</v>
      </c>
      <c r="J38" s="267">
        <f t="shared" si="2"/>
        <v>90.561874999999986</v>
      </c>
    </row>
    <row r="39" spans="1:10" s="47" customFormat="1" ht="14.25" customHeight="1" x14ac:dyDescent="0.2">
      <c r="A39" s="478" t="s">
        <v>643</v>
      </c>
      <c r="B39" s="494" t="s">
        <v>84</v>
      </c>
      <c r="C39" s="494">
        <v>5.1958780000000004</v>
      </c>
      <c r="D39" s="494">
        <v>33.251775000000002</v>
      </c>
      <c r="E39" s="494">
        <v>202.62851499999999</v>
      </c>
      <c r="F39" s="494">
        <v>175.79062400000001</v>
      </c>
      <c r="G39" s="494">
        <v>14.614466</v>
      </c>
      <c r="H39" s="495">
        <f t="shared" si="0"/>
        <v>241.076168</v>
      </c>
      <c r="I39" s="495">
        <f t="shared" si="1"/>
        <v>190.40509</v>
      </c>
      <c r="J39" s="495">
        <f t="shared" si="2"/>
        <v>431.48125800000003</v>
      </c>
    </row>
    <row r="40" spans="1:10" s="47" customFormat="1" ht="14.25" customHeight="1" x14ac:dyDescent="0.2">
      <c r="A40" s="479" t="s">
        <v>642</v>
      </c>
      <c r="B40" s="492" t="s">
        <v>84</v>
      </c>
      <c r="C40" s="492">
        <v>8.6812E-2</v>
      </c>
      <c r="D40" s="492">
        <v>1.700871</v>
      </c>
      <c r="E40" s="492">
        <v>9.6714629999999993</v>
      </c>
      <c r="F40" s="492">
        <v>42.162376000000002</v>
      </c>
      <c r="G40" s="492">
        <v>1.5424020000000001</v>
      </c>
      <c r="H40" s="493">
        <f t="shared" si="0"/>
        <v>11.459145999999999</v>
      </c>
      <c r="I40" s="493">
        <f t="shared" si="1"/>
        <v>43.704778000000005</v>
      </c>
      <c r="J40" s="493">
        <f t="shared" si="2"/>
        <v>55.163924000000002</v>
      </c>
    </row>
    <row r="41" spans="1:10" s="47" customFormat="1" ht="14.25" customHeight="1" x14ac:dyDescent="0.2">
      <c r="A41" s="478" t="s">
        <v>644</v>
      </c>
      <c r="B41" s="494" t="s">
        <v>84</v>
      </c>
      <c r="C41" s="494">
        <v>0</v>
      </c>
      <c r="D41" s="494">
        <v>0</v>
      </c>
      <c r="E41" s="494">
        <v>1.0535159999999999</v>
      </c>
      <c r="F41" s="494">
        <v>0.45732800000000001</v>
      </c>
      <c r="G41" s="494">
        <v>3.4887000000000001E-2</v>
      </c>
      <c r="H41" s="495">
        <f t="shared" si="0"/>
        <v>1.0535159999999999</v>
      </c>
      <c r="I41" s="495">
        <f t="shared" si="1"/>
        <v>0.49221500000000001</v>
      </c>
      <c r="J41" s="495">
        <f t="shared" si="2"/>
        <v>1.545731</v>
      </c>
    </row>
    <row r="42" spans="1:10" s="47" customFormat="1" ht="14.25" customHeight="1" x14ac:dyDescent="0.2">
      <c r="A42" s="479" t="s">
        <v>645</v>
      </c>
      <c r="B42" s="492" t="s">
        <v>84</v>
      </c>
      <c r="C42" s="492">
        <v>0.20391899999999999</v>
      </c>
      <c r="D42" s="492">
        <v>3.7288169999999998</v>
      </c>
      <c r="E42" s="492">
        <v>41.033962000000002</v>
      </c>
      <c r="F42" s="492">
        <v>46.629807</v>
      </c>
      <c r="G42" s="492">
        <v>6.8245839999999998</v>
      </c>
      <c r="H42" s="493">
        <f t="shared" si="0"/>
        <v>44.966698000000001</v>
      </c>
      <c r="I42" s="493">
        <f t="shared" si="1"/>
        <v>53.454391000000001</v>
      </c>
      <c r="J42" s="493">
        <f t="shared" si="2"/>
        <v>98.421088999999995</v>
      </c>
    </row>
    <row r="43" spans="1:10" s="7" customFormat="1" ht="14.25" customHeight="1" x14ac:dyDescent="0.2">
      <c r="A43" s="504" t="s">
        <v>619</v>
      </c>
      <c r="B43" s="505" t="s">
        <v>84</v>
      </c>
      <c r="C43" s="505">
        <v>2.4853510000000001</v>
      </c>
      <c r="D43" s="505">
        <v>7.7501340000000001</v>
      </c>
      <c r="E43" s="505">
        <v>134.34435999999999</v>
      </c>
      <c r="F43" s="505">
        <v>202.14281700000001</v>
      </c>
      <c r="G43" s="505">
        <v>31.974305999999999</v>
      </c>
      <c r="H43" s="506">
        <f t="shared" si="0"/>
        <v>144.57984500000001</v>
      </c>
      <c r="I43" s="506">
        <f t="shared" si="1"/>
        <v>234.11712299999999</v>
      </c>
      <c r="J43" s="506">
        <f t="shared" si="2"/>
        <v>378.69696799999997</v>
      </c>
    </row>
    <row r="44" spans="1:10" s="47" customFormat="1" ht="14.25" customHeight="1" x14ac:dyDescent="0.2">
      <c r="A44" s="479" t="s">
        <v>620</v>
      </c>
      <c r="B44" s="492" t="s">
        <v>84</v>
      </c>
      <c r="C44" s="492">
        <v>0</v>
      </c>
      <c r="D44" s="492">
        <v>0</v>
      </c>
      <c r="E44" s="492">
        <v>5.853332</v>
      </c>
      <c r="F44" s="492">
        <v>9.4255010000000006</v>
      </c>
      <c r="G44" s="492">
        <v>0</v>
      </c>
      <c r="H44" s="493">
        <f t="shared" si="0"/>
        <v>5.853332</v>
      </c>
      <c r="I44" s="493">
        <f t="shared" si="1"/>
        <v>9.4255010000000006</v>
      </c>
      <c r="J44" s="493">
        <f t="shared" si="2"/>
        <v>15.278833000000001</v>
      </c>
    </row>
    <row r="45" spans="1:10" s="47" customFormat="1" ht="14.25" customHeight="1" x14ac:dyDescent="0.2">
      <c r="A45" s="478" t="s">
        <v>621</v>
      </c>
      <c r="B45" s="494" t="s">
        <v>84</v>
      </c>
      <c r="C45" s="494">
        <v>2.0554600000000001</v>
      </c>
      <c r="D45" s="494">
        <v>4.5687100000000003</v>
      </c>
      <c r="E45" s="494">
        <v>98.367209000000003</v>
      </c>
      <c r="F45" s="494">
        <v>149.70463899999999</v>
      </c>
      <c r="G45" s="494">
        <v>25.308191000000001</v>
      </c>
      <c r="H45" s="495">
        <f t="shared" si="0"/>
        <v>104.99137900000001</v>
      </c>
      <c r="I45" s="495">
        <f t="shared" si="1"/>
        <v>175.01282999999998</v>
      </c>
      <c r="J45" s="495">
        <f t="shared" si="2"/>
        <v>280.004209</v>
      </c>
    </row>
    <row r="46" spans="1:10" s="7" customFormat="1" ht="14.25" customHeight="1" x14ac:dyDescent="0.2">
      <c r="A46" s="479" t="s">
        <v>622</v>
      </c>
      <c r="B46" s="492" t="s">
        <v>84</v>
      </c>
      <c r="C46" s="492">
        <v>0.68169299999999999</v>
      </c>
      <c r="D46" s="492">
        <v>1.2579020000000001</v>
      </c>
      <c r="E46" s="492">
        <v>33.840913</v>
      </c>
      <c r="F46" s="492">
        <v>34.114387000000001</v>
      </c>
      <c r="G46" s="492">
        <v>11.719658000000001</v>
      </c>
      <c r="H46" s="493">
        <f t="shared" si="0"/>
        <v>35.780507999999998</v>
      </c>
      <c r="I46" s="493">
        <f t="shared" si="1"/>
        <v>45.834045000000003</v>
      </c>
      <c r="J46" s="493">
        <f t="shared" si="2"/>
        <v>81.614553000000001</v>
      </c>
    </row>
    <row r="47" spans="1:10" s="47" customFormat="1" ht="14.25" customHeight="1" x14ac:dyDescent="0.2">
      <c r="A47" s="478" t="s">
        <v>651</v>
      </c>
      <c r="B47" s="494" t="s">
        <v>84</v>
      </c>
      <c r="C47" s="494">
        <v>0.63523600000000002</v>
      </c>
      <c r="D47" s="494">
        <v>0.91252100000000003</v>
      </c>
      <c r="E47" s="494">
        <v>11.983478</v>
      </c>
      <c r="F47" s="494">
        <v>36.764344000000001</v>
      </c>
      <c r="G47" s="494">
        <v>13.217501</v>
      </c>
      <c r="H47" s="495">
        <f t="shared" si="0"/>
        <v>13.531235000000001</v>
      </c>
      <c r="I47" s="495">
        <f t="shared" si="1"/>
        <v>49.981845</v>
      </c>
      <c r="J47" s="495">
        <f t="shared" si="2"/>
        <v>63.513080000000002</v>
      </c>
    </row>
    <row r="48" spans="1:10" s="47" customFormat="1" ht="14.25" customHeight="1" x14ac:dyDescent="0.2">
      <c r="A48" s="476" t="s">
        <v>652</v>
      </c>
      <c r="B48" s="488" t="s">
        <v>84</v>
      </c>
      <c r="C48" s="488">
        <v>0.73853000000000002</v>
      </c>
      <c r="D48" s="488">
        <v>2.3982860000000001</v>
      </c>
      <c r="E48" s="488">
        <v>52.542816999999999</v>
      </c>
      <c r="F48" s="488">
        <v>78.825907000000001</v>
      </c>
      <c r="G48" s="488">
        <v>0.371031</v>
      </c>
      <c r="H48" s="267">
        <f t="shared" si="0"/>
        <v>55.679633000000003</v>
      </c>
      <c r="I48" s="267">
        <f t="shared" si="1"/>
        <v>79.196938000000003</v>
      </c>
      <c r="J48" s="267">
        <f t="shared" si="2"/>
        <v>134.87657100000001</v>
      </c>
    </row>
    <row r="49" spans="1:10" s="47" customFormat="1" ht="14.25" customHeight="1" x14ac:dyDescent="0.2">
      <c r="A49" s="477" t="s">
        <v>623</v>
      </c>
      <c r="B49" s="489" t="s">
        <v>84</v>
      </c>
      <c r="C49" s="489">
        <v>0.42989100000000002</v>
      </c>
      <c r="D49" s="489">
        <v>3.1814239999999998</v>
      </c>
      <c r="E49" s="489">
        <v>30.123818</v>
      </c>
      <c r="F49" s="489">
        <v>43.012675999999999</v>
      </c>
      <c r="G49" s="489">
        <v>6.6661149999999996</v>
      </c>
      <c r="H49" s="490">
        <f t="shared" si="0"/>
        <v>33.735132999999998</v>
      </c>
      <c r="I49" s="490">
        <f t="shared" si="1"/>
        <v>49.678790999999997</v>
      </c>
      <c r="J49" s="490">
        <f t="shared" si="2"/>
        <v>83.413923999999994</v>
      </c>
    </row>
    <row r="50" spans="1:10" s="47" customFormat="1" ht="14.25" customHeight="1" x14ac:dyDescent="0.2">
      <c r="A50" s="501" t="s">
        <v>624</v>
      </c>
      <c r="B50" s="502" t="s">
        <v>84</v>
      </c>
      <c r="C50" s="502">
        <v>9.1071899999999992</v>
      </c>
      <c r="D50" s="502">
        <v>82.301771000000002</v>
      </c>
      <c r="E50" s="502">
        <v>794.95170299999995</v>
      </c>
      <c r="F50" s="502">
        <v>1470.2574870000001</v>
      </c>
      <c r="G50" s="502">
        <v>186.71089000000001</v>
      </c>
      <c r="H50" s="503">
        <f t="shared" si="0"/>
        <v>886.36066399999993</v>
      </c>
      <c r="I50" s="503">
        <f t="shared" si="1"/>
        <v>1656.9683770000001</v>
      </c>
      <c r="J50" s="503">
        <f t="shared" si="2"/>
        <v>2543.329041</v>
      </c>
    </row>
    <row r="51" spans="1:10" s="47" customFormat="1" ht="14.25" customHeight="1" x14ac:dyDescent="0.2">
      <c r="A51" s="477" t="s">
        <v>625</v>
      </c>
      <c r="B51" s="489" t="s">
        <v>84</v>
      </c>
      <c r="C51" s="489">
        <v>0.139184</v>
      </c>
      <c r="D51" s="489">
        <v>3.6975669999999998</v>
      </c>
      <c r="E51" s="489">
        <v>26.773938000000001</v>
      </c>
      <c r="F51" s="489">
        <v>63.211767999999999</v>
      </c>
      <c r="G51" s="489">
        <v>3.707214</v>
      </c>
      <c r="H51" s="490">
        <f t="shared" si="0"/>
        <v>30.610689000000001</v>
      </c>
      <c r="I51" s="490">
        <f t="shared" si="1"/>
        <v>66.918982</v>
      </c>
      <c r="J51" s="490">
        <f t="shared" si="2"/>
        <v>97.529671000000008</v>
      </c>
    </row>
    <row r="52" spans="1:10" s="47" customFormat="1" ht="14.25" customHeight="1" x14ac:dyDescent="0.2">
      <c r="A52" s="476" t="s">
        <v>626</v>
      </c>
      <c r="B52" s="488" t="s">
        <v>84</v>
      </c>
      <c r="C52" s="488">
        <v>7.2656960000000002</v>
      </c>
      <c r="D52" s="488">
        <v>67.330374000000006</v>
      </c>
      <c r="E52" s="488">
        <v>645.07023800000002</v>
      </c>
      <c r="F52" s="488">
        <v>1162.9931079999999</v>
      </c>
      <c r="G52" s="488">
        <v>140.37778700000001</v>
      </c>
      <c r="H52" s="267">
        <f t="shared" si="0"/>
        <v>719.66630800000007</v>
      </c>
      <c r="I52" s="267">
        <f t="shared" si="1"/>
        <v>1303.370895</v>
      </c>
      <c r="J52" s="267">
        <f t="shared" si="2"/>
        <v>2023.0372030000001</v>
      </c>
    </row>
    <row r="53" spans="1:10" s="7" customFormat="1" ht="14.25" customHeight="1" x14ac:dyDescent="0.2">
      <c r="A53" s="477" t="s">
        <v>627</v>
      </c>
      <c r="B53" s="489" t="s">
        <v>84</v>
      </c>
      <c r="C53" s="489">
        <v>0.53354199999999996</v>
      </c>
      <c r="D53" s="489">
        <v>0.12970300000000001</v>
      </c>
      <c r="E53" s="489">
        <v>18.270005000000001</v>
      </c>
      <c r="F53" s="489">
        <v>43.775936000000002</v>
      </c>
      <c r="G53" s="489">
        <v>7.6379530000000004</v>
      </c>
      <c r="H53" s="490">
        <f t="shared" si="0"/>
        <v>18.933250000000001</v>
      </c>
      <c r="I53" s="490">
        <f t="shared" si="1"/>
        <v>51.413889000000005</v>
      </c>
      <c r="J53" s="490">
        <f t="shared" si="2"/>
        <v>70.347138999999999</v>
      </c>
    </row>
    <row r="54" spans="1:10" s="47" customFormat="1" ht="14.25" customHeight="1" x14ac:dyDescent="0.2">
      <c r="A54" s="476" t="s">
        <v>628</v>
      </c>
      <c r="B54" s="488" t="s">
        <v>84</v>
      </c>
      <c r="C54" s="488">
        <v>1.1542699999999999</v>
      </c>
      <c r="D54" s="488">
        <v>7.8473639999999998</v>
      </c>
      <c r="E54" s="488">
        <v>78.594797</v>
      </c>
      <c r="F54" s="488">
        <v>162.429913</v>
      </c>
      <c r="G54" s="488">
        <v>31.910556</v>
      </c>
      <c r="H54" s="267">
        <f t="shared" si="0"/>
        <v>87.596430999999995</v>
      </c>
      <c r="I54" s="267">
        <f t="shared" si="1"/>
        <v>194.34046899999998</v>
      </c>
      <c r="J54" s="267">
        <f t="shared" si="2"/>
        <v>281.93689999999998</v>
      </c>
    </row>
    <row r="55" spans="1:10" s="47" customFormat="1" ht="14.25" customHeight="1" x14ac:dyDescent="0.2">
      <c r="A55" s="478" t="s">
        <v>629</v>
      </c>
      <c r="B55" s="494" t="s">
        <v>84</v>
      </c>
      <c r="C55" s="494">
        <v>1.4496E-2</v>
      </c>
      <c r="D55" s="494">
        <v>3.2967610000000001</v>
      </c>
      <c r="E55" s="494">
        <v>26.242723000000002</v>
      </c>
      <c r="F55" s="494">
        <v>37.846760000000003</v>
      </c>
      <c r="G55" s="494">
        <v>3.0773769999999998</v>
      </c>
      <c r="H55" s="495">
        <f t="shared" si="0"/>
        <v>29.553980000000003</v>
      </c>
      <c r="I55" s="495">
        <f t="shared" si="1"/>
        <v>40.924137000000002</v>
      </c>
      <c r="J55" s="495">
        <f t="shared" si="2"/>
        <v>70.478116999999997</v>
      </c>
    </row>
    <row r="56" spans="1:10" s="47" customFormat="1" ht="14.25" customHeight="1" x14ac:dyDescent="0.2">
      <c r="A56" s="507" t="s">
        <v>630</v>
      </c>
      <c r="B56" s="508" t="s">
        <v>84</v>
      </c>
      <c r="C56" s="508">
        <v>1.954602</v>
      </c>
      <c r="D56" s="508">
        <v>30.269053</v>
      </c>
      <c r="E56" s="508">
        <v>313.40254800000002</v>
      </c>
      <c r="F56" s="508">
        <v>555.61429699999997</v>
      </c>
      <c r="G56" s="508">
        <v>58.527979999999999</v>
      </c>
      <c r="H56" s="509">
        <f t="shared" si="0"/>
        <v>345.62620300000003</v>
      </c>
      <c r="I56" s="509">
        <f t="shared" si="1"/>
        <v>614.14227699999992</v>
      </c>
      <c r="J56" s="509">
        <f t="shared" si="2"/>
        <v>959.76847999999995</v>
      </c>
    </row>
    <row r="57" spans="1:10" s="47" customFormat="1" ht="14.25" customHeight="1" x14ac:dyDescent="0.2">
      <c r="A57" s="478" t="s">
        <v>631</v>
      </c>
      <c r="B57" s="494" t="s">
        <v>84</v>
      </c>
      <c r="C57" s="494">
        <v>0.97945899999999997</v>
      </c>
      <c r="D57" s="494">
        <v>3.7547429999999999</v>
      </c>
      <c r="E57" s="494">
        <v>47.31129</v>
      </c>
      <c r="F57" s="494">
        <v>77.502087000000003</v>
      </c>
      <c r="G57" s="494">
        <v>10.567505000000001</v>
      </c>
      <c r="H57" s="495">
        <f t="shared" si="0"/>
        <v>52.045491999999996</v>
      </c>
      <c r="I57" s="495">
        <f t="shared" si="1"/>
        <v>88.069592</v>
      </c>
      <c r="J57" s="495">
        <f t="shared" si="2"/>
        <v>140.115084</v>
      </c>
    </row>
    <row r="58" spans="1:10" s="47" customFormat="1" ht="14.25" customHeight="1" x14ac:dyDescent="0.2">
      <c r="A58" s="479" t="s">
        <v>335</v>
      </c>
      <c r="B58" s="492" t="s">
        <v>84</v>
      </c>
      <c r="C58" s="492">
        <v>0.14413300000000001</v>
      </c>
      <c r="D58" s="492">
        <v>4.8756630000000003</v>
      </c>
      <c r="E58" s="492">
        <v>49.292852000000003</v>
      </c>
      <c r="F58" s="492">
        <v>52.607433</v>
      </c>
      <c r="G58" s="492">
        <v>0</v>
      </c>
      <c r="H58" s="493">
        <f t="shared" si="0"/>
        <v>54.312648000000003</v>
      </c>
      <c r="I58" s="493">
        <f t="shared" si="1"/>
        <v>52.607433</v>
      </c>
      <c r="J58" s="493">
        <f t="shared" si="2"/>
        <v>106.92008100000001</v>
      </c>
    </row>
    <row r="59" spans="1:10" s="47" customFormat="1" ht="14.25" customHeight="1" x14ac:dyDescent="0.2">
      <c r="A59" s="745" t="s">
        <v>632</v>
      </c>
      <c r="B59" s="489" t="s">
        <v>84</v>
      </c>
      <c r="C59" s="489">
        <v>5.8840999999999997E-2</v>
      </c>
      <c r="D59" s="489">
        <v>6.1996659999999997</v>
      </c>
      <c r="E59" s="489">
        <v>144.519497</v>
      </c>
      <c r="F59" s="489">
        <v>299.19210399999997</v>
      </c>
      <c r="G59" s="489">
        <v>31.979620000000001</v>
      </c>
      <c r="H59" s="490">
        <f t="shared" si="0"/>
        <v>150.77800400000001</v>
      </c>
      <c r="I59" s="490">
        <f t="shared" si="1"/>
        <v>331.17172399999998</v>
      </c>
      <c r="J59" s="490">
        <f t="shared" si="2"/>
        <v>481.94972799999999</v>
      </c>
    </row>
    <row r="60" spans="1:10" s="7" customFormat="1" ht="14.25" customHeight="1" x14ac:dyDescent="0.2">
      <c r="A60" s="476" t="s">
        <v>633</v>
      </c>
      <c r="B60" s="488" t="s">
        <v>84</v>
      </c>
      <c r="C60" s="488">
        <v>0.57929900000000001</v>
      </c>
      <c r="D60" s="488">
        <v>11.635087</v>
      </c>
      <c r="E60" s="488">
        <v>49.841414999999998</v>
      </c>
      <c r="F60" s="488">
        <v>78.983470999999994</v>
      </c>
      <c r="G60" s="488">
        <v>12.08736</v>
      </c>
      <c r="H60" s="267">
        <f t="shared" si="0"/>
        <v>62.055801000000002</v>
      </c>
      <c r="I60" s="267">
        <f t="shared" si="1"/>
        <v>91.070830999999998</v>
      </c>
      <c r="J60" s="267">
        <f t="shared" si="2"/>
        <v>153.126632</v>
      </c>
    </row>
    <row r="61" spans="1:10" s="47" customFormat="1" ht="14.25" customHeight="1" x14ac:dyDescent="0.2">
      <c r="A61" s="477" t="s">
        <v>634</v>
      </c>
      <c r="B61" s="494" t="s">
        <v>84</v>
      </c>
      <c r="C61" s="494">
        <v>0.19286900000000001</v>
      </c>
      <c r="D61" s="494">
        <v>3.8038919999999998</v>
      </c>
      <c r="E61" s="494">
        <v>22.437491999999999</v>
      </c>
      <c r="F61" s="494">
        <v>47.3292</v>
      </c>
      <c r="G61" s="494">
        <v>3.8934929999999999</v>
      </c>
      <c r="H61" s="495">
        <f t="shared" si="0"/>
        <v>26.434252999999998</v>
      </c>
      <c r="I61" s="495">
        <f t="shared" si="1"/>
        <v>51.222693</v>
      </c>
      <c r="J61" s="495">
        <f t="shared" si="2"/>
        <v>77.656946000000005</v>
      </c>
    </row>
    <row r="62" spans="1:10" s="47" customFormat="1" ht="14.25" customHeight="1" x14ac:dyDescent="0.2">
      <c r="A62" s="501" t="s">
        <v>635</v>
      </c>
      <c r="B62" s="508" t="s">
        <v>84</v>
      </c>
      <c r="C62" s="508">
        <v>2.8965589999999999</v>
      </c>
      <c r="D62" s="508">
        <v>19.563538000000001</v>
      </c>
      <c r="E62" s="508">
        <v>209.161599</v>
      </c>
      <c r="F62" s="508">
        <v>317.84073899999999</v>
      </c>
      <c r="G62" s="508">
        <v>26.377072999999999</v>
      </c>
      <c r="H62" s="509">
        <f t="shared" si="0"/>
        <v>231.62169599999999</v>
      </c>
      <c r="I62" s="509">
        <f t="shared" si="1"/>
        <v>344.21781199999998</v>
      </c>
      <c r="J62" s="509">
        <f t="shared" si="2"/>
        <v>575.83950800000002</v>
      </c>
    </row>
    <row r="63" spans="1:10" s="47" customFormat="1" ht="14.25" customHeight="1" x14ac:dyDescent="0.2">
      <c r="A63" s="478" t="s">
        <v>636</v>
      </c>
      <c r="B63" s="494" t="s">
        <v>84</v>
      </c>
      <c r="C63" s="494">
        <v>1.8025150000000001</v>
      </c>
      <c r="D63" s="494">
        <v>10.064712999999999</v>
      </c>
      <c r="E63" s="494">
        <v>118.254756</v>
      </c>
      <c r="F63" s="494">
        <v>205.80976899999999</v>
      </c>
      <c r="G63" s="494">
        <v>22.104448000000001</v>
      </c>
      <c r="H63" s="495">
        <f t="shared" si="0"/>
        <v>130.121984</v>
      </c>
      <c r="I63" s="495">
        <f t="shared" si="1"/>
        <v>227.91421699999998</v>
      </c>
      <c r="J63" s="495">
        <f t="shared" si="2"/>
        <v>358.03620100000001</v>
      </c>
    </row>
    <row r="64" spans="1:10" s="47" customFormat="1" ht="14.25" customHeight="1" x14ac:dyDescent="0.2">
      <c r="A64" s="479" t="s">
        <v>336</v>
      </c>
      <c r="B64" s="492" t="s">
        <v>84</v>
      </c>
      <c r="C64" s="492">
        <v>7.3917999999999998E-2</v>
      </c>
      <c r="D64" s="492">
        <v>0.30063400000000001</v>
      </c>
      <c r="E64" s="492">
        <v>2.2525110000000002</v>
      </c>
      <c r="F64" s="492">
        <v>6.9404110000000001</v>
      </c>
      <c r="G64" s="492">
        <v>0</v>
      </c>
      <c r="H64" s="493">
        <f t="shared" si="0"/>
        <v>2.6270630000000001</v>
      </c>
      <c r="I64" s="493">
        <f t="shared" si="1"/>
        <v>6.9404110000000001</v>
      </c>
      <c r="J64" s="493">
        <f t="shared" si="2"/>
        <v>9.5674740000000007</v>
      </c>
    </row>
    <row r="65" spans="1:10" s="47" customFormat="1" ht="14.25" customHeight="1" x14ac:dyDescent="0.2">
      <c r="A65" s="478" t="s">
        <v>637</v>
      </c>
      <c r="B65" s="533" t="s">
        <v>84</v>
      </c>
      <c r="C65" s="533">
        <v>4.4999999999999997E-3</v>
      </c>
      <c r="D65" s="489">
        <v>9.1922000000000004E-2</v>
      </c>
      <c r="E65" s="489">
        <v>2.5955460000000001</v>
      </c>
      <c r="F65" s="489">
        <v>5.6117330000000001</v>
      </c>
      <c r="G65" s="489">
        <v>1.286324</v>
      </c>
      <c r="H65" s="490">
        <f t="shared" si="0"/>
        <v>2.6919680000000001</v>
      </c>
      <c r="I65" s="490">
        <f t="shared" si="1"/>
        <v>6.8980569999999997</v>
      </c>
      <c r="J65" s="490">
        <f t="shared" si="2"/>
        <v>9.5900250000000007</v>
      </c>
    </row>
    <row r="66" spans="1:10" s="7" customFormat="1" ht="14.25" customHeight="1" x14ac:dyDescent="0.2">
      <c r="A66" s="479" t="s">
        <v>638</v>
      </c>
      <c r="B66" s="492" t="s">
        <v>84</v>
      </c>
      <c r="C66" s="492">
        <v>0.17715900000000001</v>
      </c>
      <c r="D66" s="492">
        <v>0.99300200000000005</v>
      </c>
      <c r="E66" s="492">
        <v>3.6257039999999998</v>
      </c>
      <c r="F66" s="492">
        <v>10.198876</v>
      </c>
      <c r="G66" s="492">
        <v>0.142315</v>
      </c>
      <c r="H66" s="493">
        <f t="shared" si="0"/>
        <v>4.795865</v>
      </c>
      <c r="I66" s="493">
        <f t="shared" si="1"/>
        <v>10.341191</v>
      </c>
      <c r="J66" s="493">
        <f t="shared" si="2"/>
        <v>15.137056000000001</v>
      </c>
    </row>
    <row r="67" spans="1:10" ht="14.25" customHeight="1" x14ac:dyDescent="0.2">
      <c r="A67" s="745" t="s">
        <v>639</v>
      </c>
      <c r="B67" s="751" t="s">
        <v>84</v>
      </c>
      <c r="C67" s="751">
        <v>0.83846600000000004</v>
      </c>
      <c r="D67" s="751">
        <v>8.1132659999999994</v>
      </c>
      <c r="E67" s="751">
        <v>82.433081000000001</v>
      </c>
      <c r="F67" s="751">
        <v>89.279947000000007</v>
      </c>
      <c r="G67" s="751">
        <v>2.843985</v>
      </c>
      <c r="H67" s="751">
        <f t="shared" si="0"/>
        <v>91.384813000000008</v>
      </c>
      <c r="I67" s="751">
        <f t="shared" si="1"/>
        <v>92.123932000000011</v>
      </c>
      <c r="J67" s="751">
        <f t="shared" si="2"/>
        <v>183.50874500000003</v>
      </c>
    </row>
    <row r="68" spans="1:10" ht="14.25" customHeight="1" x14ac:dyDescent="0.2">
      <c r="A68" s="742" t="s">
        <v>640</v>
      </c>
      <c r="B68" s="748" t="s">
        <v>84</v>
      </c>
      <c r="C68" s="748">
        <v>0</v>
      </c>
      <c r="D68" s="748">
        <v>0</v>
      </c>
      <c r="E68" s="748">
        <v>5.4429999999999999E-3</v>
      </c>
      <c r="F68" s="748">
        <v>-1.6867E-2</v>
      </c>
      <c r="G68" s="748">
        <v>0</v>
      </c>
      <c r="H68" s="748">
        <f t="shared" si="0"/>
        <v>5.4429999999999999E-3</v>
      </c>
      <c r="I68" s="748">
        <f t="shared" si="1"/>
        <v>-1.6867E-2</v>
      </c>
      <c r="J68" s="748">
        <f t="shared" si="2"/>
        <v>-1.1424E-2</v>
      </c>
    </row>
    <row r="69" spans="1:10" ht="14.25" customHeight="1" x14ac:dyDescent="0.2">
      <c r="A69" s="746" t="s">
        <v>647</v>
      </c>
      <c r="B69" s="739" t="s">
        <v>84</v>
      </c>
      <c r="C69" s="739">
        <v>43.88693</v>
      </c>
      <c r="D69" s="739">
        <v>406.90538099999998</v>
      </c>
      <c r="E69" s="739">
        <v>3399.398381</v>
      </c>
      <c r="F69" s="739">
        <v>5521.1895999999997</v>
      </c>
      <c r="G69" s="739">
        <v>544.99746700000003</v>
      </c>
      <c r="H69" s="739">
        <f t="shared" si="0"/>
        <v>3850.1906920000001</v>
      </c>
      <c r="I69" s="739">
        <f t="shared" si="1"/>
        <v>6066.1870669999998</v>
      </c>
      <c r="J69" s="739">
        <f t="shared" si="2"/>
        <v>9916.3777589999991</v>
      </c>
    </row>
    <row r="70" spans="1:10" ht="14.25" customHeight="1" x14ac:dyDescent="0.2">
      <c r="A70" s="747" t="s">
        <v>118</v>
      </c>
      <c r="B70" s="752" t="s">
        <v>84</v>
      </c>
      <c r="C70" s="752">
        <v>0.69332499999999997</v>
      </c>
      <c r="D70" s="752">
        <v>5.8023809999999996</v>
      </c>
      <c r="E70" s="752">
        <v>43.357841999999998</v>
      </c>
      <c r="F70" s="752">
        <v>110.322473</v>
      </c>
      <c r="G70" s="752">
        <v>15.954858</v>
      </c>
      <c r="H70" s="752">
        <f t="shared" si="0"/>
        <v>49.853547999999996</v>
      </c>
      <c r="I70" s="752">
        <f t="shared" si="1"/>
        <v>126.277331</v>
      </c>
      <c r="J70" s="752">
        <f t="shared" si="2"/>
        <v>176.13087899999999</v>
      </c>
    </row>
    <row r="71" spans="1:10" ht="14.25" customHeight="1" x14ac:dyDescent="0.2">
      <c r="A71" s="217" t="s">
        <v>435</v>
      </c>
      <c r="B71" s="530"/>
      <c r="C71" s="530"/>
      <c r="D71" s="530"/>
      <c r="E71" s="530"/>
      <c r="F71" s="530"/>
      <c r="G71" s="530"/>
      <c r="H71" s="530"/>
      <c r="I71" s="530"/>
      <c r="J71" s="530"/>
    </row>
    <row r="72" spans="1:10" ht="14.25" customHeight="1" x14ac:dyDescent="0.2">
      <c r="A72" s="217" t="s">
        <v>344</v>
      </c>
      <c r="B72" s="530"/>
      <c r="C72" s="530"/>
      <c r="D72" s="530"/>
      <c r="E72" s="530"/>
      <c r="F72" s="530"/>
      <c r="G72" s="530"/>
      <c r="H72" s="530"/>
      <c r="I72" s="530"/>
      <c r="J72" s="530"/>
    </row>
    <row r="73" spans="1:10" ht="15" customHeight="1" x14ac:dyDescent="0.2">
      <c r="A73" s="511" t="s">
        <v>707</v>
      </c>
      <c r="B73" s="3"/>
      <c r="C73" s="3"/>
      <c r="D73" s="212"/>
      <c r="E73" s="3"/>
      <c r="F73" s="3"/>
      <c r="G73" s="212"/>
      <c r="H73" s="3"/>
      <c r="I73" s="3"/>
      <c r="J73" s="3"/>
    </row>
    <row r="74" spans="1:10" ht="15" customHeight="1" x14ac:dyDescent="0.2">
      <c r="A74" s="38" t="s">
        <v>352</v>
      </c>
      <c r="E74" s="3"/>
      <c r="F74" s="3"/>
      <c r="G74" s="212"/>
      <c r="H74" s="3"/>
      <c r="I74" s="3"/>
      <c r="J74" s="3"/>
    </row>
    <row r="75" spans="1:10" x14ac:dyDescent="0.2">
      <c r="A75" s="242" t="s">
        <v>739</v>
      </c>
      <c r="B75" s="3"/>
      <c r="C75" s="3"/>
      <c r="D75" s="212"/>
      <c r="E75" s="3"/>
      <c r="F75" s="3"/>
      <c r="G75" s="212"/>
      <c r="H75" s="3"/>
      <c r="I75" s="3"/>
      <c r="J75" s="3"/>
    </row>
    <row r="78" spans="1:10" ht="16.5" x14ac:dyDescent="0.25">
      <c r="A78" s="88" t="s">
        <v>798</v>
      </c>
    </row>
    <row r="79" spans="1:10" ht="13.5" thickBot="1" x14ac:dyDescent="0.25">
      <c r="A79" s="205"/>
      <c r="J79" s="398" t="s">
        <v>24</v>
      </c>
    </row>
    <row r="80" spans="1:10" x14ac:dyDescent="0.2">
      <c r="A80" s="204" t="s">
        <v>648</v>
      </c>
      <c r="B80" s="480" t="s">
        <v>34</v>
      </c>
      <c r="C80" s="480" t="s">
        <v>458</v>
      </c>
      <c r="D80" s="480" t="s">
        <v>460</v>
      </c>
      <c r="E80" s="480" t="s">
        <v>97</v>
      </c>
      <c r="F80" s="480" t="s">
        <v>269</v>
      </c>
      <c r="G80" s="481">
        <v>300000</v>
      </c>
      <c r="H80" s="482" t="s">
        <v>345</v>
      </c>
      <c r="I80" s="482" t="s">
        <v>345</v>
      </c>
      <c r="J80" s="482" t="s">
        <v>343</v>
      </c>
    </row>
    <row r="81" spans="1:10" x14ac:dyDescent="0.2">
      <c r="A81" s="203"/>
      <c r="B81" s="483" t="s">
        <v>457</v>
      </c>
      <c r="C81" s="483" t="s">
        <v>35</v>
      </c>
      <c r="D81" s="483" t="s">
        <v>35</v>
      </c>
      <c r="E81" s="483" t="s">
        <v>35</v>
      </c>
      <c r="F81" s="483" t="s">
        <v>35</v>
      </c>
      <c r="G81" s="483" t="s">
        <v>36</v>
      </c>
      <c r="H81" s="484" t="s">
        <v>650</v>
      </c>
      <c r="I81" s="484" t="s">
        <v>284</v>
      </c>
      <c r="J81" s="484" t="s">
        <v>106</v>
      </c>
    </row>
    <row r="82" spans="1:10" ht="13.5" thickBot="1" x14ac:dyDescent="0.25">
      <c r="A82" s="206"/>
      <c r="B82" s="485" t="s">
        <v>36</v>
      </c>
      <c r="C82" s="485" t="s">
        <v>459</v>
      </c>
      <c r="D82" s="485" t="s">
        <v>99</v>
      </c>
      <c r="E82" s="485" t="s">
        <v>100</v>
      </c>
      <c r="F82" s="485" t="s">
        <v>270</v>
      </c>
      <c r="G82" s="485" t="s">
        <v>101</v>
      </c>
      <c r="H82" s="486" t="s">
        <v>284</v>
      </c>
      <c r="I82" s="486" t="s">
        <v>101</v>
      </c>
      <c r="J82" s="486" t="s">
        <v>346</v>
      </c>
    </row>
    <row r="84" spans="1:10" x14ac:dyDescent="0.2">
      <c r="A84" s="496" t="s">
        <v>601</v>
      </c>
      <c r="B84" s="497" t="s">
        <v>84</v>
      </c>
      <c r="C84" s="512">
        <f>C9/C$69</f>
        <v>0.21535359160460757</v>
      </c>
      <c r="D84" s="512">
        <f t="shared" ref="D84:J84" si="3">D9/D$69</f>
        <v>0.26974880187195166</v>
      </c>
      <c r="E84" s="512">
        <f t="shared" si="3"/>
        <v>0.25969186487060342</v>
      </c>
      <c r="F84" s="512">
        <f t="shared" si="3"/>
        <v>0.24353901231720065</v>
      </c>
      <c r="G84" s="512">
        <f t="shared" si="3"/>
        <v>0.14899404293928578</v>
      </c>
      <c r="H84" s="513">
        <f t="shared" si="3"/>
        <v>0.26024933104793863</v>
      </c>
      <c r="I84" s="513">
        <f t="shared" si="3"/>
        <v>0.23504491738418065</v>
      </c>
      <c r="J84" s="513">
        <f t="shared" si="3"/>
        <v>0.24483093010414231</v>
      </c>
    </row>
    <row r="85" spans="1:10" x14ac:dyDescent="0.2">
      <c r="A85" s="476" t="s">
        <v>602</v>
      </c>
      <c r="B85" s="488" t="s">
        <v>84</v>
      </c>
      <c r="C85" s="514">
        <f t="shared" ref="C85:J85" si="4">C10/C$69</f>
        <v>2.4791754629453461E-2</v>
      </c>
      <c r="D85" s="514">
        <f t="shared" si="4"/>
        <v>3.4593283002074628E-2</v>
      </c>
      <c r="E85" s="514">
        <f t="shared" si="4"/>
        <v>1.2904080688270468E-2</v>
      </c>
      <c r="F85" s="514">
        <f t="shared" si="4"/>
        <v>8.3271054484345183E-3</v>
      </c>
      <c r="G85" s="514">
        <f t="shared" si="4"/>
        <v>1.5005559649692829E-2</v>
      </c>
      <c r="H85" s="515">
        <f t="shared" si="4"/>
        <v>1.5331795934849244E-2</v>
      </c>
      <c r="I85" s="515">
        <f t="shared" si="4"/>
        <v>8.9271101273145099E-3</v>
      </c>
      <c r="J85" s="515">
        <f t="shared" si="4"/>
        <v>1.1413830811081752E-2</v>
      </c>
    </row>
    <row r="86" spans="1:10" x14ac:dyDescent="0.2">
      <c r="A86" s="477" t="s">
        <v>324</v>
      </c>
      <c r="B86" s="489" t="s">
        <v>84</v>
      </c>
      <c r="C86" s="516">
        <f t="shared" ref="C86:J86" si="5">C11/C$69</f>
        <v>0.17638485991159555</v>
      </c>
      <c r="D86" s="516">
        <f t="shared" si="5"/>
        <v>0.22697367573027991</v>
      </c>
      <c r="E86" s="516">
        <f t="shared" si="5"/>
        <v>0.23613880340904947</v>
      </c>
      <c r="F86" s="516">
        <f t="shared" si="5"/>
        <v>0.22403371150304277</v>
      </c>
      <c r="G86" s="516">
        <f t="shared" si="5"/>
        <v>0.1243871065551209</v>
      </c>
      <c r="H86" s="517">
        <f t="shared" si="5"/>
        <v>0.23448907813213321</v>
      </c>
      <c r="I86" s="517">
        <f t="shared" si="5"/>
        <v>0.21508127619368717</v>
      </c>
      <c r="J86" s="517">
        <f t="shared" si="5"/>
        <v>0.22261666262123286</v>
      </c>
    </row>
    <row r="87" spans="1:10" x14ac:dyDescent="0.2">
      <c r="A87" s="476" t="s">
        <v>603</v>
      </c>
      <c r="B87" s="488" t="s">
        <v>84</v>
      </c>
      <c r="C87" s="514">
        <f t="shared" ref="C87:J87" si="6">C12/C$69</f>
        <v>1.4176977063558558E-2</v>
      </c>
      <c r="D87" s="514">
        <f t="shared" si="6"/>
        <v>8.1818406820233242E-3</v>
      </c>
      <c r="E87" s="514">
        <f t="shared" si="6"/>
        <v>1.0548448572671129E-2</v>
      </c>
      <c r="F87" s="514">
        <f t="shared" si="6"/>
        <v>1.0970925903359668E-2</v>
      </c>
      <c r="G87" s="514">
        <f t="shared" si="6"/>
        <v>9.6013767344720526E-3</v>
      </c>
      <c r="H87" s="515">
        <f t="shared" si="6"/>
        <v>1.0339695143598358E-2</v>
      </c>
      <c r="I87" s="515">
        <f t="shared" si="6"/>
        <v>1.0847883072709733E-2</v>
      </c>
      <c r="J87" s="515">
        <f t="shared" si="6"/>
        <v>1.0650571062013534E-2</v>
      </c>
    </row>
    <row r="88" spans="1:10" s="7" customFormat="1" x14ac:dyDescent="0.2">
      <c r="A88" s="477" t="s">
        <v>604</v>
      </c>
      <c r="B88" s="489" t="s">
        <v>84</v>
      </c>
      <c r="C88" s="516">
        <f t="shared" ref="C88:J88" si="7">C13/C$69</f>
        <v>0</v>
      </c>
      <c r="D88" s="516">
        <f t="shared" si="7"/>
        <v>0</v>
      </c>
      <c r="E88" s="516">
        <f t="shared" si="7"/>
        <v>1.0053161227295414E-4</v>
      </c>
      <c r="F88" s="516">
        <f t="shared" si="7"/>
        <v>2.0726910012291554E-4</v>
      </c>
      <c r="G88" s="516">
        <f t="shared" si="7"/>
        <v>0</v>
      </c>
      <c r="H88" s="517">
        <f t="shared" si="7"/>
        <v>8.8761058175660875E-5</v>
      </c>
      <c r="I88" s="517">
        <f t="shared" si="7"/>
        <v>1.8864766077283913E-4</v>
      </c>
      <c r="J88" s="517">
        <f t="shared" si="7"/>
        <v>1.4986510559777881E-4</v>
      </c>
    </row>
    <row r="89" spans="1:10" x14ac:dyDescent="0.2">
      <c r="A89" s="501" t="s">
        <v>325</v>
      </c>
      <c r="B89" s="502" t="s">
        <v>84</v>
      </c>
      <c r="C89" s="520">
        <f t="shared" ref="C89:J89" si="8">C14/C$69</f>
        <v>3.099619864046084E-2</v>
      </c>
      <c r="D89" s="520">
        <f t="shared" si="8"/>
        <v>3.8839985259374099E-2</v>
      </c>
      <c r="E89" s="520">
        <f t="shared" si="8"/>
        <v>4.651798944302668E-2</v>
      </c>
      <c r="F89" s="520">
        <f t="shared" si="8"/>
        <v>5.4616131639456833E-2</v>
      </c>
      <c r="G89" s="520">
        <f t="shared" si="8"/>
        <v>2.813565920665095E-2</v>
      </c>
      <c r="H89" s="521">
        <f t="shared" si="8"/>
        <v>4.5529616328935839E-2</v>
      </c>
      <c r="I89" s="521">
        <f t="shared" si="8"/>
        <v>5.2237077013965419E-2</v>
      </c>
      <c r="J89" s="521">
        <f t="shared" si="8"/>
        <v>4.9632799189533179E-2</v>
      </c>
    </row>
    <row r="90" spans="1:10" x14ac:dyDescent="0.2">
      <c r="A90" s="477" t="s">
        <v>605</v>
      </c>
      <c r="B90" s="489" t="s">
        <v>84</v>
      </c>
      <c r="C90" s="516">
        <f t="shared" ref="C90:J90" si="9">C15/C$69</f>
        <v>0</v>
      </c>
      <c r="D90" s="516">
        <f t="shared" si="9"/>
        <v>8.3341242420188091E-5</v>
      </c>
      <c r="E90" s="516">
        <f t="shared" si="9"/>
        <v>4.2563325560400099E-4</v>
      </c>
      <c r="F90" s="516">
        <f t="shared" si="9"/>
        <v>1.0172144785609248E-3</v>
      </c>
      <c r="G90" s="516">
        <f t="shared" si="9"/>
        <v>6.581931508316533E-3</v>
      </c>
      <c r="H90" s="517">
        <f t="shared" si="9"/>
        <v>3.8460666456777148E-4</v>
      </c>
      <c r="I90" s="517">
        <f t="shared" si="9"/>
        <v>1.5171589498230685E-3</v>
      </c>
      <c r="J90" s="517">
        <f t="shared" si="9"/>
        <v>1.0774275909671909E-3</v>
      </c>
    </row>
    <row r="91" spans="1:10" x14ac:dyDescent="0.2">
      <c r="A91" s="476" t="s">
        <v>606</v>
      </c>
      <c r="B91" s="488" t="s">
        <v>84</v>
      </c>
      <c r="C91" s="514">
        <f t="shared" ref="C91:J91" si="10">C16/C$69</f>
        <v>3.8513288580449808E-3</v>
      </c>
      <c r="D91" s="514">
        <f t="shared" si="10"/>
        <v>0</v>
      </c>
      <c r="E91" s="514">
        <f t="shared" si="10"/>
        <v>1.9218780112727249E-3</v>
      </c>
      <c r="F91" s="514">
        <f t="shared" si="10"/>
        <v>4.8075623050510708E-3</v>
      </c>
      <c r="G91" s="514">
        <f t="shared" si="10"/>
        <v>4.0659179797619127E-3</v>
      </c>
      <c r="H91" s="515">
        <f t="shared" si="10"/>
        <v>1.7407584548801876E-3</v>
      </c>
      <c r="I91" s="515">
        <f t="shared" si="10"/>
        <v>4.7409316070140244E-3</v>
      </c>
      <c r="J91" s="515">
        <f t="shared" si="10"/>
        <v>3.5760668725851436E-3</v>
      </c>
    </row>
    <row r="92" spans="1:10" x14ac:dyDescent="0.2">
      <c r="A92" s="491" t="s">
        <v>607</v>
      </c>
      <c r="B92" s="489" t="s">
        <v>84</v>
      </c>
      <c r="C92" s="516">
        <f t="shared" ref="C92:J92" si="11">C17/C$69</f>
        <v>2.4347476572182194E-2</v>
      </c>
      <c r="D92" s="516">
        <f t="shared" si="11"/>
        <v>3.8515172646488058E-2</v>
      </c>
      <c r="E92" s="516">
        <f t="shared" si="11"/>
        <v>4.2929307672691978E-2</v>
      </c>
      <c r="F92" s="516">
        <f t="shared" si="11"/>
        <v>4.7108680165593303E-2</v>
      </c>
      <c r="G92" s="516">
        <f t="shared" si="11"/>
        <v>1.7458844446335747E-2</v>
      </c>
      <c r="H92" s="517">
        <f t="shared" si="11"/>
        <v>4.2250994564505068E-2</v>
      </c>
      <c r="I92" s="517">
        <f t="shared" si="11"/>
        <v>4.4444884079932377E-2</v>
      </c>
      <c r="J92" s="517">
        <f t="shared" si="11"/>
        <v>4.3593071735055916E-2</v>
      </c>
    </row>
    <row r="93" spans="1:10" x14ac:dyDescent="0.2">
      <c r="A93" s="476" t="s">
        <v>326</v>
      </c>
      <c r="B93" s="488" t="s">
        <v>84</v>
      </c>
      <c r="C93" s="514">
        <f t="shared" ref="C93:J93" si="12">C18/C$69</f>
        <v>1.2023853115266893E-3</v>
      </c>
      <c r="D93" s="514">
        <f t="shared" si="12"/>
        <v>2.1102940390950497E-4</v>
      </c>
      <c r="E93" s="514">
        <f t="shared" si="12"/>
        <v>5.1056916709168716E-4</v>
      </c>
      <c r="F93" s="514">
        <f t="shared" si="12"/>
        <v>1.0108528060691847E-3</v>
      </c>
      <c r="G93" s="514">
        <f t="shared" si="12"/>
        <v>2.8961602494934161E-5</v>
      </c>
      <c r="H93" s="515">
        <f t="shared" si="12"/>
        <v>4.8679822635652454E-4</v>
      </c>
      <c r="I93" s="515">
        <f t="shared" si="12"/>
        <v>9.226378840914831E-4</v>
      </c>
      <c r="J93" s="515">
        <f t="shared" si="12"/>
        <v>7.5341623540100156E-4</v>
      </c>
    </row>
    <row r="94" spans="1:10" s="7" customFormat="1" x14ac:dyDescent="0.2">
      <c r="A94" s="477" t="s">
        <v>608</v>
      </c>
      <c r="B94" s="489" t="s">
        <v>84</v>
      </c>
      <c r="C94" s="516">
        <f t="shared" ref="C94:J94" si="13">C19/C$69</f>
        <v>1.5949851128798484E-3</v>
      </c>
      <c r="D94" s="516">
        <f t="shared" si="13"/>
        <v>3.0439508982556315E-5</v>
      </c>
      <c r="E94" s="516">
        <f t="shared" si="13"/>
        <v>7.3060074802689041E-4</v>
      </c>
      <c r="F94" s="516">
        <f t="shared" si="13"/>
        <v>6.7182170306196343E-4</v>
      </c>
      <c r="G94" s="516">
        <f t="shared" si="13"/>
        <v>0</v>
      </c>
      <c r="H94" s="517">
        <f t="shared" si="13"/>
        <v>6.6645737971671344E-4</v>
      </c>
      <c r="I94" s="517">
        <f t="shared" si="13"/>
        <v>6.1146399855987164E-4</v>
      </c>
      <c r="J94" s="517">
        <f t="shared" si="13"/>
        <v>6.3281604962100763E-4</v>
      </c>
    </row>
    <row r="95" spans="1:10" x14ac:dyDescent="0.2">
      <c r="A95" s="501" t="s">
        <v>327</v>
      </c>
      <c r="B95" s="502" t="s">
        <v>84</v>
      </c>
      <c r="C95" s="520">
        <f t="shared" ref="C95:J95" si="14">C20/C$69</f>
        <v>9.4900395174599819E-2</v>
      </c>
      <c r="D95" s="520">
        <f t="shared" si="14"/>
        <v>5.9785913718354101E-2</v>
      </c>
      <c r="E95" s="520">
        <f t="shared" si="14"/>
        <v>2.6947702720577366E-2</v>
      </c>
      <c r="F95" s="520">
        <f t="shared" si="14"/>
        <v>2.3415167267575813E-2</v>
      </c>
      <c r="G95" s="520">
        <f t="shared" si="14"/>
        <v>2.2195530681246266E-2</v>
      </c>
      <c r="H95" s="521">
        <f t="shared" si="14"/>
        <v>3.1192759945511808E-2</v>
      </c>
      <c r="I95" s="521">
        <f t="shared" si="14"/>
        <v>2.330559286064298E-2</v>
      </c>
      <c r="J95" s="521">
        <f t="shared" si="14"/>
        <v>2.6367910375609562E-2</v>
      </c>
    </row>
    <row r="96" spans="1:10" x14ac:dyDescent="0.2">
      <c r="A96" s="491" t="s">
        <v>609</v>
      </c>
      <c r="B96" s="489" t="s">
        <v>84</v>
      </c>
      <c r="C96" s="516">
        <f t="shared" ref="C96:J96" si="15">C21/C$69</f>
        <v>5.3910811259753185E-3</v>
      </c>
      <c r="D96" s="516">
        <f t="shared" si="15"/>
        <v>1.8752688846845208E-3</v>
      </c>
      <c r="E96" s="516">
        <f t="shared" si="15"/>
        <v>6.9525649397548499E-3</v>
      </c>
      <c r="F96" s="516">
        <f t="shared" si="15"/>
        <v>8.5655200103977602E-4</v>
      </c>
      <c r="G96" s="516">
        <f t="shared" si="15"/>
        <v>5.0438399560488235E-4</v>
      </c>
      <c r="H96" s="517">
        <f t="shared" si="15"/>
        <v>6.3981747842218302E-3</v>
      </c>
      <c r="I96" s="517">
        <f t="shared" si="15"/>
        <v>8.2491257601040942E-4</v>
      </c>
      <c r="J96" s="517">
        <f t="shared" si="15"/>
        <v>2.9888198816448498E-3</v>
      </c>
    </row>
    <row r="97" spans="1:10" x14ac:dyDescent="0.2">
      <c r="A97" s="476" t="s">
        <v>328</v>
      </c>
      <c r="B97" s="488" t="s">
        <v>84</v>
      </c>
      <c r="C97" s="514">
        <f t="shared" ref="C97:J97" si="16">C22/C$69</f>
        <v>6.24753201009959E-2</v>
      </c>
      <c r="D97" s="514">
        <f t="shared" si="16"/>
        <v>2.3546016954737695E-2</v>
      </c>
      <c r="E97" s="514">
        <f t="shared" si="16"/>
        <v>8.9654964155847193E-3</v>
      </c>
      <c r="F97" s="514">
        <f t="shared" si="16"/>
        <v>2.833298099380612E-3</v>
      </c>
      <c r="G97" s="514">
        <f t="shared" si="16"/>
        <v>4.6479115103850564E-5</v>
      </c>
      <c r="H97" s="515">
        <f t="shared" si="16"/>
        <v>1.1116370181074657E-2</v>
      </c>
      <c r="I97" s="515">
        <f t="shared" si="16"/>
        <v>2.5829251269280057E-3</v>
      </c>
      <c r="J97" s="515">
        <f t="shared" si="16"/>
        <v>5.8961702973582743E-3</v>
      </c>
    </row>
    <row r="98" spans="1:10" x14ac:dyDescent="0.2">
      <c r="A98" s="477" t="s">
        <v>329</v>
      </c>
      <c r="B98" s="489" t="s">
        <v>84</v>
      </c>
      <c r="C98" s="516">
        <f t="shared" ref="C98:J98" si="17">C23/C$69</f>
        <v>0</v>
      </c>
      <c r="D98" s="516">
        <f t="shared" si="17"/>
        <v>1.7030986375675382E-6</v>
      </c>
      <c r="E98" s="516">
        <f t="shared" si="17"/>
        <v>1.8556607060995125E-4</v>
      </c>
      <c r="F98" s="516">
        <f t="shared" si="17"/>
        <v>1.8738715294254701E-5</v>
      </c>
      <c r="G98" s="516">
        <f t="shared" si="17"/>
        <v>1.9736275214651596E-3</v>
      </c>
      <c r="H98" s="517">
        <f t="shared" si="17"/>
        <v>1.640194085223247E-4</v>
      </c>
      <c r="I98" s="517">
        <f t="shared" si="17"/>
        <v>1.9436954168693463E-4</v>
      </c>
      <c r="J98" s="517">
        <f t="shared" si="17"/>
        <v>1.8258562188766252E-4</v>
      </c>
    </row>
    <row r="99" spans="1:10" x14ac:dyDescent="0.2">
      <c r="A99" s="476" t="s">
        <v>610</v>
      </c>
      <c r="B99" s="488" t="s">
        <v>84</v>
      </c>
      <c r="C99" s="514">
        <f t="shared" ref="C99:J99" si="18">C24/C$69</f>
        <v>0</v>
      </c>
      <c r="D99" s="514">
        <f t="shared" si="18"/>
        <v>1.3748159304877809E-3</v>
      </c>
      <c r="E99" s="514">
        <f t="shared" si="18"/>
        <v>2.6094296713145373E-3</v>
      </c>
      <c r="F99" s="514">
        <f t="shared" si="18"/>
        <v>6.5599705179477984E-3</v>
      </c>
      <c r="G99" s="514">
        <f t="shared" si="18"/>
        <v>8.8066207471015623E-3</v>
      </c>
      <c r="H99" s="515">
        <f t="shared" si="18"/>
        <v>2.4492062223291041E-3</v>
      </c>
      <c r="I99" s="515">
        <f t="shared" si="18"/>
        <v>6.7618137302655652E-3</v>
      </c>
      <c r="J99" s="515">
        <f t="shared" si="18"/>
        <v>5.0873755746359724E-3</v>
      </c>
    </row>
    <row r="100" spans="1:10" x14ac:dyDescent="0.2">
      <c r="A100" s="477" t="s">
        <v>611</v>
      </c>
      <c r="B100" s="489" t="s">
        <v>84</v>
      </c>
      <c r="C100" s="516">
        <f t="shared" ref="C100:J100" si="19">C25/C$69</f>
        <v>2.5519420018670708E-2</v>
      </c>
      <c r="D100" s="516">
        <f t="shared" si="19"/>
        <v>3.1231919245619418E-2</v>
      </c>
      <c r="E100" s="516">
        <f t="shared" si="19"/>
        <v>4.3326437061099489E-3</v>
      </c>
      <c r="F100" s="516">
        <f t="shared" si="19"/>
        <v>1.0677415243990173E-2</v>
      </c>
      <c r="G100" s="516">
        <f t="shared" si="19"/>
        <v>1.0568021594126051E-2</v>
      </c>
      <c r="H100" s="517">
        <f t="shared" si="19"/>
        <v>7.4169799068227547E-3</v>
      </c>
      <c r="I100" s="517">
        <f t="shared" si="19"/>
        <v>1.0667587116135996E-2</v>
      </c>
      <c r="J100" s="517">
        <f t="shared" si="19"/>
        <v>9.4054873933529428E-3</v>
      </c>
    </row>
    <row r="101" spans="1:10" s="7" customFormat="1" x14ac:dyDescent="0.2">
      <c r="A101" s="479" t="s">
        <v>330</v>
      </c>
      <c r="B101" s="492" t="s">
        <v>84</v>
      </c>
      <c r="C101" s="522">
        <f t="shared" ref="C101:J101" si="20">C26/C$69</f>
        <v>1.5145283573036437E-3</v>
      </c>
      <c r="D101" s="522">
        <f t="shared" si="20"/>
        <v>1.7561846890395388E-3</v>
      </c>
      <c r="E101" s="522">
        <f t="shared" si="20"/>
        <v>3.9020010346942622E-3</v>
      </c>
      <c r="F101" s="522">
        <f t="shared" si="20"/>
        <v>2.4691923276824257E-3</v>
      </c>
      <c r="G101" s="522">
        <f t="shared" si="20"/>
        <v>2.9639220323201979E-4</v>
      </c>
      <c r="H101" s="523">
        <f t="shared" si="20"/>
        <v>3.6480076244493707E-3</v>
      </c>
      <c r="I101" s="523">
        <f t="shared" si="20"/>
        <v>2.2739839453750892E-3</v>
      </c>
      <c r="J101" s="523">
        <f t="shared" si="20"/>
        <v>2.8074703966105737E-3</v>
      </c>
    </row>
    <row r="102" spans="1:10" x14ac:dyDescent="0.2">
      <c r="A102" s="475" t="s">
        <v>612</v>
      </c>
      <c r="B102" s="499" t="s">
        <v>84</v>
      </c>
      <c r="C102" s="518">
        <f t="shared" ref="C102:J102" si="21">C27/C$69</f>
        <v>0.14712234371372068</v>
      </c>
      <c r="D102" s="518">
        <f t="shared" si="21"/>
        <v>0.17916254589909197</v>
      </c>
      <c r="E102" s="518">
        <f t="shared" si="21"/>
        <v>0.15366549414144703</v>
      </c>
      <c r="F102" s="518">
        <f t="shared" si="21"/>
        <v>0.15792390647117063</v>
      </c>
      <c r="G102" s="518">
        <f t="shared" si="21"/>
        <v>0.19504347714702314</v>
      </c>
      <c r="H102" s="519">
        <f t="shared" si="21"/>
        <v>0.15628555366109123</v>
      </c>
      <c r="I102" s="519">
        <f t="shared" si="21"/>
        <v>0.16125879736243881</v>
      </c>
      <c r="J102" s="519">
        <f t="shared" si="21"/>
        <v>0.15932785674346153</v>
      </c>
    </row>
    <row r="103" spans="1:10" x14ac:dyDescent="0.2">
      <c r="A103" s="479" t="s">
        <v>613</v>
      </c>
      <c r="B103" s="492" t="s">
        <v>84</v>
      </c>
      <c r="C103" s="522">
        <f t="shared" ref="C103:J103" si="22">C28/C$69</f>
        <v>3.8384092940654539E-3</v>
      </c>
      <c r="D103" s="522">
        <f t="shared" si="22"/>
        <v>8.9871114287377787E-3</v>
      </c>
      <c r="E103" s="522">
        <f t="shared" si="22"/>
        <v>5.5798211548303963E-3</v>
      </c>
      <c r="F103" s="522">
        <f t="shared" si="22"/>
        <v>9.6395526790096116E-3</v>
      </c>
      <c r="G103" s="522">
        <f t="shared" si="22"/>
        <v>3.9287650487373725E-3</v>
      </c>
      <c r="H103" s="523">
        <f t="shared" si="22"/>
        <v>5.9200691143325842E-3</v>
      </c>
      <c r="I103" s="523">
        <f t="shared" si="22"/>
        <v>9.1264849548036535E-3</v>
      </c>
      <c r="J103" s="523">
        <f t="shared" si="22"/>
        <v>7.8815432307493653E-3</v>
      </c>
    </row>
    <row r="104" spans="1:10" x14ac:dyDescent="0.2">
      <c r="A104" s="477" t="s">
        <v>331</v>
      </c>
      <c r="B104" s="489" t="s">
        <v>84</v>
      </c>
      <c r="C104" s="516">
        <f t="shared" ref="C104:J104" si="23">C29/C$69</f>
        <v>8.3466056978695025E-2</v>
      </c>
      <c r="D104" s="516">
        <f t="shared" si="23"/>
        <v>7.641855195815167E-2</v>
      </c>
      <c r="E104" s="516">
        <f t="shared" si="23"/>
        <v>6.5794283262029948E-2</v>
      </c>
      <c r="F104" s="516">
        <f t="shared" si="23"/>
        <v>8.7528054461306681E-2</v>
      </c>
      <c r="G104" s="516">
        <f t="shared" si="23"/>
        <v>0.12149604174215363</v>
      </c>
      <c r="H104" s="517">
        <f t="shared" si="23"/>
        <v>6.7118537670601178E-2</v>
      </c>
      <c r="I104" s="517">
        <f t="shared" si="23"/>
        <v>9.0579801270741125E-2</v>
      </c>
      <c r="J104" s="517">
        <f t="shared" si="23"/>
        <v>8.147059416597606E-2</v>
      </c>
    </row>
    <row r="105" spans="1:10" s="7" customFormat="1" x14ac:dyDescent="0.2">
      <c r="A105" s="476" t="s">
        <v>614</v>
      </c>
      <c r="B105" s="488" t="s">
        <v>84</v>
      </c>
      <c r="C105" s="514">
        <f t="shared" ref="C105:J105" si="24">C30/C$69</f>
        <v>4.934033891183548E-2</v>
      </c>
      <c r="D105" s="514">
        <f t="shared" si="24"/>
        <v>4.8931847377068724E-2</v>
      </c>
      <c r="E105" s="514">
        <f t="shared" si="24"/>
        <v>4.18962381096692E-2</v>
      </c>
      <c r="F105" s="514">
        <f t="shared" si="24"/>
        <v>5.719507386596541E-2</v>
      </c>
      <c r="G105" s="514">
        <f t="shared" si="24"/>
        <v>8.6313784647369732E-2</v>
      </c>
      <c r="H105" s="515">
        <f t="shared" si="24"/>
        <v>4.2724645390109416E-2</v>
      </c>
      <c r="I105" s="515">
        <f t="shared" si="24"/>
        <v>5.9811152704763768E-2</v>
      </c>
      <c r="J105" s="515">
        <f t="shared" si="24"/>
        <v>5.3177045672892664E-2</v>
      </c>
    </row>
    <row r="106" spans="1:10" x14ac:dyDescent="0.2">
      <c r="A106" s="477" t="s">
        <v>641</v>
      </c>
      <c r="B106" s="489" t="s">
        <v>84</v>
      </c>
      <c r="C106" s="516">
        <f t="shared" ref="C106:J106" si="25">C31/C$69</f>
        <v>3.4125695281032417E-2</v>
      </c>
      <c r="D106" s="516">
        <f t="shared" si="25"/>
        <v>2.7486702123509153E-2</v>
      </c>
      <c r="E106" s="516">
        <f t="shared" si="25"/>
        <v>2.3898044858191039E-2</v>
      </c>
      <c r="F106" s="516">
        <f t="shared" si="25"/>
        <v>3.0332980414220875E-2</v>
      </c>
      <c r="G106" s="516">
        <f t="shared" si="25"/>
        <v>3.5182257094783891E-2</v>
      </c>
      <c r="H106" s="517">
        <f t="shared" si="25"/>
        <v>2.4393891501309564E-2</v>
      </c>
      <c r="I106" s="517">
        <f t="shared" si="25"/>
        <v>3.0768648401129167E-2</v>
      </c>
      <c r="J106" s="517">
        <f t="shared" si="25"/>
        <v>2.8293548089710286E-2</v>
      </c>
    </row>
    <row r="107" spans="1:10" x14ac:dyDescent="0.2">
      <c r="A107" s="476" t="s">
        <v>332</v>
      </c>
      <c r="B107" s="488" t="s">
        <v>84</v>
      </c>
      <c r="C107" s="514">
        <f t="shared" ref="C107:J107" si="26">C32/C$69</f>
        <v>5.4345883842866198E-2</v>
      </c>
      <c r="D107" s="514">
        <f t="shared" si="26"/>
        <v>4.9598279950001448E-2</v>
      </c>
      <c r="E107" s="514">
        <f t="shared" si="26"/>
        <v>5.8669424305994568E-2</v>
      </c>
      <c r="F107" s="514">
        <f t="shared" si="26"/>
        <v>5.1487740975242002E-2</v>
      </c>
      <c r="G107" s="514">
        <f t="shared" si="26"/>
        <v>6.4859659246819953E-2</v>
      </c>
      <c r="H107" s="515">
        <f t="shared" si="26"/>
        <v>5.7661462706585336E-2</v>
      </c>
      <c r="I107" s="515">
        <f t="shared" si="26"/>
        <v>5.2689098847402881E-2</v>
      </c>
      <c r="J107" s="515">
        <f t="shared" si="26"/>
        <v>5.461969785372716E-2</v>
      </c>
    </row>
    <row r="108" spans="1:10" x14ac:dyDescent="0.2">
      <c r="A108" s="477" t="s">
        <v>333</v>
      </c>
      <c r="B108" s="489" t="s">
        <v>84</v>
      </c>
      <c r="C108" s="516">
        <f t="shared" ref="C108:J108" si="27">C33/C$69</f>
        <v>5.471970812266887E-3</v>
      </c>
      <c r="D108" s="516">
        <f t="shared" si="27"/>
        <v>4.4158602562201069E-2</v>
      </c>
      <c r="E108" s="516">
        <f t="shared" si="27"/>
        <v>2.3621965124422412E-2</v>
      </c>
      <c r="F108" s="516">
        <f t="shared" si="27"/>
        <v>9.2685581744919622E-3</v>
      </c>
      <c r="G108" s="516">
        <f t="shared" si="27"/>
        <v>4.7590092744412699E-3</v>
      </c>
      <c r="H108" s="517">
        <f t="shared" si="27"/>
        <v>2.5585483650117351E-2</v>
      </c>
      <c r="I108" s="517">
        <f t="shared" si="27"/>
        <v>8.8634119597947453E-3</v>
      </c>
      <c r="J108" s="517">
        <f t="shared" si="27"/>
        <v>1.5356021089635866E-2</v>
      </c>
    </row>
    <row r="109" spans="1:10" s="7" customFormat="1" x14ac:dyDescent="0.2">
      <c r="A109" s="501" t="s">
        <v>615</v>
      </c>
      <c r="B109" s="502" t="s">
        <v>84</v>
      </c>
      <c r="C109" s="520">
        <f t="shared" ref="C109:J109" si="28">C34/C$69</f>
        <v>0.13694402866639338</v>
      </c>
      <c r="D109" s="520">
        <f t="shared" si="28"/>
        <v>0.10868627220243127</v>
      </c>
      <c r="E109" s="520">
        <f t="shared" si="28"/>
        <v>8.6082064295717506E-2</v>
      </c>
      <c r="F109" s="520">
        <f t="shared" si="28"/>
        <v>5.9402530751706123E-2</v>
      </c>
      <c r="G109" s="520">
        <f t="shared" si="28"/>
        <v>4.8582363411241315E-2</v>
      </c>
      <c r="H109" s="521">
        <f t="shared" si="28"/>
        <v>8.9050735256413618E-2</v>
      </c>
      <c r="I109" s="521">
        <f t="shared" si="28"/>
        <v>5.8430426903285607E-2</v>
      </c>
      <c r="J109" s="521">
        <f t="shared" si="28"/>
        <v>7.0319246497757393E-2</v>
      </c>
    </row>
    <row r="110" spans="1:10" x14ac:dyDescent="0.2">
      <c r="A110" s="477" t="s">
        <v>616</v>
      </c>
      <c r="B110" s="489" t="s">
        <v>84</v>
      </c>
      <c r="C110" s="516">
        <f t="shared" ref="C110:J110" si="29">C35/C$69</f>
        <v>0</v>
      </c>
      <c r="D110" s="516">
        <f t="shared" si="29"/>
        <v>8.1156459319470147E-5</v>
      </c>
      <c r="E110" s="516">
        <f t="shared" si="29"/>
        <v>2.7297742011838652E-4</v>
      </c>
      <c r="F110" s="516">
        <f t="shared" si="29"/>
        <v>2.9886312906189638E-4</v>
      </c>
      <c r="G110" s="516">
        <f t="shared" si="29"/>
        <v>0</v>
      </c>
      <c r="H110" s="517">
        <f t="shared" si="29"/>
        <v>2.4959335182975396E-4</v>
      </c>
      <c r="I110" s="517">
        <f t="shared" si="29"/>
        <v>2.7201271272632189E-4</v>
      </c>
      <c r="J110" s="517">
        <f t="shared" si="29"/>
        <v>2.6330804084487682E-4</v>
      </c>
    </row>
    <row r="111" spans="1:10" x14ac:dyDescent="0.2">
      <c r="A111" s="479" t="s">
        <v>334</v>
      </c>
      <c r="B111" s="492" t="s">
        <v>84</v>
      </c>
      <c r="C111" s="522">
        <f t="shared" ref="C111:J111" si="30">C36/C$69</f>
        <v>1.8499813042288443E-4</v>
      </c>
      <c r="D111" s="522">
        <f t="shared" si="30"/>
        <v>3.0229951665347969E-3</v>
      </c>
      <c r="E111" s="522">
        <f t="shared" si="30"/>
        <v>1.5408108767937898E-3</v>
      </c>
      <c r="F111" s="522">
        <f t="shared" si="30"/>
        <v>1.9175273386735354E-3</v>
      </c>
      <c r="G111" s="522">
        <f t="shared" si="30"/>
        <v>8.5175808716189867E-4</v>
      </c>
      <c r="H111" s="523">
        <f t="shared" si="30"/>
        <v>1.6820003262321532E-3</v>
      </c>
      <c r="I111" s="523">
        <f t="shared" si="30"/>
        <v>1.8217766577161181E-3</v>
      </c>
      <c r="J111" s="523">
        <f t="shared" si="30"/>
        <v>1.7675062836419726E-3</v>
      </c>
    </row>
    <row r="112" spans="1:10" x14ac:dyDescent="0.2">
      <c r="A112" s="478" t="s">
        <v>617</v>
      </c>
      <c r="B112" s="489" t="s">
        <v>84</v>
      </c>
      <c r="C112" s="516">
        <f t="shared" ref="C112:J112" si="31">C37/C$69</f>
        <v>0.13675903053597052</v>
      </c>
      <c r="D112" s="516">
        <f t="shared" si="31"/>
        <v>0.105582120576577</v>
      </c>
      <c r="E112" s="516">
        <f t="shared" si="31"/>
        <v>8.426827599880532E-2</v>
      </c>
      <c r="F112" s="516">
        <f t="shared" si="31"/>
        <v>5.7186140102850301E-2</v>
      </c>
      <c r="G112" s="516">
        <f t="shared" si="31"/>
        <v>4.773060348920851E-2</v>
      </c>
      <c r="H112" s="517">
        <f t="shared" si="31"/>
        <v>8.7119141578351711E-2</v>
      </c>
      <c r="I112" s="517">
        <f t="shared" si="31"/>
        <v>5.6336637203146772E-2</v>
      </c>
      <c r="J112" s="517">
        <f t="shared" si="31"/>
        <v>6.8288431971584004E-2</v>
      </c>
    </row>
    <row r="113" spans="1:12" x14ac:dyDescent="0.2">
      <c r="A113" s="479" t="s">
        <v>618</v>
      </c>
      <c r="B113" s="488" t="s">
        <v>84</v>
      </c>
      <c r="C113" s="514">
        <f t="shared" ref="C113:J113" si="32">C38/C$69</f>
        <v>1.1742060791219618E-2</v>
      </c>
      <c r="D113" s="514">
        <f t="shared" si="32"/>
        <v>1.0519565972512907E-2</v>
      </c>
      <c r="E113" s="514">
        <f t="shared" si="32"/>
        <v>9.4351939388065496E-3</v>
      </c>
      <c r="F113" s="514">
        <f t="shared" si="32"/>
        <v>9.1819675962586042E-3</v>
      </c>
      <c r="G113" s="514">
        <f t="shared" si="32"/>
        <v>5.4985888585790434E-3</v>
      </c>
      <c r="H113" s="515">
        <f t="shared" si="32"/>
        <v>9.5760903678378112E-3</v>
      </c>
      <c r="I113" s="515">
        <f t="shared" si="32"/>
        <v>8.851046037153143E-3</v>
      </c>
      <c r="J113" s="515">
        <f t="shared" si="32"/>
        <v>9.1325559797081138E-3</v>
      </c>
    </row>
    <row r="114" spans="1:12" x14ac:dyDescent="0.2">
      <c r="A114" s="478" t="s">
        <v>643</v>
      </c>
      <c r="B114" s="494" t="s">
        <v>84</v>
      </c>
      <c r="C114" s="526">
        <f t="shared" ref="C114:J114" si="33">C39/C$69</f>
        <v>0.11839237786739698</v>
      </c>
      <c r="D114" s="526">
        <f t="shared" si="33"/>
        <v>8.1718690763639731E-2</v>
      </c>
      <c r="E114" s="526">
        <f t="shared" si="33"/>
        <v>5.9607169354594099E-2</v>
      </c>
      <c r="F114" s="526">
        <f t="shared" si="33"/>
        <v>3.1839265943701699E-2</v>
      </c>
      <c r="G114" s="526">
        <f t="shared" si="33"/>
        <v>2.6815658576262703E-2</v>
      </c>
      <c r="H114" s="527">
        <f t="shared" si="33"/>
        <v>6.2614085193471766E-2</v>
      </c>
      <c r="I114" s="527">
        <f t="shared" si="33"/>
        <v>3.138793576541711E-2</v>
      </c>
      <c r="J114" s="527">
        <f t="shared" si="33"/>
        <v>4.3511982750797512E-2</v>
      </c>
    </row>
    <row r="115" spans="1:12" x14ac:dyDescent="0.2">
      <c r="A115" s="479" t="s">
        <v>642</v>
      </c>
      <c r="B115" s="492" t="s">
        <v>84</v>
      </c>
      <c r="C115" s="522">
        <f t="shared" ref="C115:J115" si="34">C40/C$69</f>
        <v>1.9780832243221388E-3</v>
      </c>
      <c r="D115" s="522">
        <f t="shared" si="34"/>
        <v>4.1800159924648434E-3</v>
      </c>
      <c r="E115" s="522">
        <f t="shared" si="34"/>
        <v>2.8450513638107189E-3</v>
      </c>
      <c r="F115" s="522">
        <f t="shared" si="34"/>
        <v>7.6364658804689489E-3</v>
      </c>
      <c r="G115" s="522">
        <f t="shared" si="34"/>
        <v>2.8301085663577953E-3</v>
      </c>
      <c r="H115" s="523">
        <f t="shared" si="34"/>
        <v>2.9762541434142551E-3</v>
      </c>
      <c r="I115" s="523">
        <f t="shared" si="34"/>
        <v>7.2046538488325859E-3</v>
      </c>
      <c r="J115" s="523">
        <f t="shared" si="34"/>
        <v>5.5629107059716248E-3</v>
      </c>
    </row>
    <row r="116" spans="1:12" x14ac:dyDescent="0.2">
      <c r="A116" s="478" t="s">
        <v>644</v>
      </c>
      <c r="B116" s="494" t="s">
        <v>84</v>
      </c>
      <c r="C116" s="526">
        <f t="shared" ref="C116:J116" si="35">C41/C$69</f>
        <v>0</v>
      </c>
      <c r="D116" s="526">
        <f t="shared" si="35"/>
        <v>0</v>
      </c>
      <c r="E116" s="526">
        <f t="shared" si="35"/>
        <v>3.0991248507039869E-4</v>
      </c>
      <c r="F116" s="526">
        <f t="shared" si="35"/>
        <v>8.2831424590091974E-5</v>
      </c>
      <c r="G116" s="526">
        <f t="shared" si="35"/>
        <v>6.4013141550986331E-5</v>
      </c>
      <c r="H116" s="527">
        <f t="shared" si="35"/>
        <v>2.7362696663025431E-4</v>
      </c>
      <c r="I116" s="527">
        <f t="shared" si="35"/>
        <v>8.1140755232829033E-5</v>
      </c>
      <c r="J116" s="527">
        <f t="shared" si="35"/>
        <v>1.5587657485084319E-4</v>
      </c>
    </row>
    <row r="117" spans="1:12" x14ac:dyDescent="0.2">
      <c r="A117" s="479" t="s">
        <v>645</v>
      </c>
      <c r="B117" s="492" t="s">
        <v>84</v>
      </c>
      <c r="C117" s="522">
        <f t="shared" ref="C117:J117" si="36">C42/C$69</f>
        <v>4.6464630813775306E-3</v>
      </c>
      <c r="D117" s="522">
        <f t="shared" si="36"/>
        <v>9.1638429328119407E-3</v>
      </c>
      <c r="E117" s="522">
        <f t="shared" si="36"/>
        <v>1.2070948268184164E-2</v>
      </c>
      <c r="F117" s="522">
        <f t="shared" si="36"/>
        <v>8.4456087144697944E-3</v>
      </c>
      <c r="G117" s="522">
        <f t="shared" si="36"/>
        <v>1.2522230676716154E-2</v>
      </c>
      <c r="H117" s="523">
        <f t="shared" si="36"/>
        <v>1.1679083348633268E-2</v>
      </c>
      <c r="I117" s="523">
        <f t="shared" si="36"/>
        <v>8.8118599722701238E-3</v>
      </c>
      <c r="J117" s="523">
        <f t="shared" si="36"/>
        <v>9.9251048509798913E-3</v>
      </c>
    </row>
    <row r="118" spans="1:12" s="7" customFormat="1" x14ac:dyDescent="0.2">
      <c r="A118" s="504" t="s">
        <v>619</v>
      </c>
      <c r="B118" s="505" t="s">
        <v>84</v>
      </c>
      <c r="C118" s="528">
        <f t="shared" ref="C118:J118" si="37">C43/C$69</f>
        <v>5.6630778229418192E-2</v>
      </c>
      <c r="D118" s="528">
        <f t="shared" si="37"/>
        <v>1.9046526199662128E-2</v>
      </c>
      <c r="E118" s="528">
        <f t="shared" si="37"/>
        <v>3.9520040002042935E-2</v>
      </c>
      <c r="F118" s="528">
        <f t="shared" si="37"/>
        <v>3.6612185352229168E-2</v>
      </c>
      <c r="G118" s="528">
        <f t="shared" si="37"/>
        <v>5.8668724051152331E-2</v>
      </c>
      <c r="H118" s="529">
        <f t="shared" si="37"/>
        <v>3.7551346560680945E-2</v>
      </c>
      <c r="I118" s="529">
        <f t="shared" si="37"/>
        <v>3.8593785587918136E-2</v>
      </c>
      <c r="J118" s="529">
        <f t="shared" si="37"/>
        <v>3.8189042128442374E-2</v>
      </c>
    </row>
    <row r="119" spans="1:12" s="47" customFormat="1" x14ac:dyDescent="0.2">
      <c r="A119" s="479" t="s">
        <v>620</v>
      </c>
      <c r="B119" s="492" t="s">
        <v>84</v>
      </c>
      <c r="C119" s="522">
        <f t="shared" ref="C119:J119" si="38">C44/C$69</f>
        <v>0</v>
      </c>
      <c r="D119" s="522">
        <f t="shared" si="38"/>
        <v>0</v>
      </c>
      <c r="E119" s="522">
        <f t="shared" si="38"/>
        <v>1.7218729151356857E-3</v>
      </c>
      <c r="F119" s="522">
        <f t="shared" si="38"/>
        <v>1.7071503938209261E-3</v>
      </c>
      <c r="G119" s="522">
        <f t="shared" si="38"/>
        <v>0</v>
      </c>
      <c r="H119" s="523">
        <f t="shared" si="38"/>
        <v>1.5202706744271563E-3</v>
      </c>
      <c r="I119" s="523">
        <f t="shared" si="38"/>
        <v>1.55377684464672E-3</v>
      </c>
      <c r="J119" s="523">
        <f t="shared" si="38"/>
        <v>1.5407675434846251E-3</v>
      </c>
    </row>
    <row r="120" spans="1:12" x14ac:dyDescent="0.2">
      <c r="A120" s="478" t="s">
        <v>621</v>
      </c>
      <c r="B120" s="494" t="s">
        <v>84</v>
      </c>
      <c r="C120" s="526">
        <f t="shared" ref="C120:J120" si="39">C45/C$69</f>
        <v>4.6835356221089058E-2</v>
      </c>
      <c r="D120" s="526">
        <f t="shared" si="39"/>
        <v>1.1227941957346591E-2</v>
      </c>
      <c r="E120" s="526">
        <f t="shared" si="39"/>
        <v>2.8936652305830465E-2</v>
      </c>
      <c r="F120" s="526">
        <f t="shared" si="39"/>
        <v>2.7114562231298846E-2</v>
      </c>
      <c r="G120" s="526">
        <f t="shared" si="39"/>
        <v>4.6437263533189964E-2</v>
      </c>
      <c r="H120" s="527">
        <f t="shared" si="39"/>
        <v>2.7269137400948246E-2</v>
      </c>
      <c r="I120" s="527">
        <f t="shared" si="39"/>
        <v>2.8850549458335716E-2</v>
      </c>
      <c r="J120" s="527">
        <f t="shared" si="39"/>
        <v>2.8236541185199519E-2</v>
      </c>
    </row>
    <row r="121" spans="1:12" s="7" customFormat="1" x14ac:dyDescent="0.2">
      <c r="A121" s="479" t="s">
        <v>622</v>
      </c>
      <c r="B121" s="492" t="s">
        <v>84</v>
      </c>
      <c r="C121" s="522">
        <f t="shared" ref="C121:J121" si="40">C46/C$69</f>
        <v>1.5532938849903605E-2</v>
      </c>
      <c r="D121" s="522">
        <f t="shared" si="40"/>
        <v>3.0913869875807813E-3</v>
      </c>
      <c r="E121" s="522">
        <f t="shared" si="40"/>
        <v>9.9549712058299641E-3</v>
      </c>
      <c r="F121" s="522">
        <f t="shared" si="40"/>
        <v>6.1788109939205863E-3</v>
      </c>
      <c r="G121" s="522">
        <f t="shared" si="40"/>
        <v>2.150405957758332E-2</v>
      </c>
      <c r="H121" s="523">
        <f t="shared" si="40"/>
        <v>9.2931781468241093E-3</v>
      </c>
      <c r="I121" s="523">
        <f t="shared" si="40"/>
        <v>7.5556596744826374E-3</v>
      </c>
      <c r="J121" s="523">
        <f t="shared" si="40"/>
        <v>8.2302787351891168E-3</v>
      </c>
    </row>
    <row r="122" spans="1:12" s="7" customFormat="1" x14ac:dyDescent="0.2">
      <c r="A122" s="478" t="s">
        <v>651</v>
      </c>
      <c r="B122" s="494" t="s">
        <v>84</v>
      </c>
      <c r="C122" s="526">
        <f t="shared" ref="C122:J122" si="41">C47/C$69</f>
        <v>1.4474377679186036E-2</v>
      </c>
      <c r="D122" s="526">
        <f t="shared" si="41"/>
        <v>2.2425876938697944E-3</v>
      </c>
      <c r="E122" s="526">
        <f t="shared" si="41"/>
        <v>3.5251761214508855E-3</v>
      </c>
      <c r="F122" s="526">
        <f t="shared" si="41"/>
        <v>6.6587722327086912E-3</v>
      </c>
      <c r="G122" s="526">
        <f t="shared" si="41"/>
        <v>2.4252408130917055E-2</v>
      </c>
      <c r="H122" s="527">
        <f t="shared" si="41"/>
        <v>3.5144324222993579E-3</v>
      </c>
      <c r="I122" s="527">
        <f t="shared" si="41"/>
        <v>8.239417025548184E-3</v>
      </c>
      <c r="J122" s="527">
        <f t="shared" si="41"/>
        <v>6.4048669326212592E-3</v>
      </c>
    </row>
    <row r="123" spans="1:12" x14ac:dyDescent="0.2">
      <c r="A123" s="476" t="s">
        <v>652</v>
      </c>
      <c r="B123" s="488" t="s">
        <v>84</v>
      </c>
      <c r="C123" s="514">
        <f t="shared" ref="C123:J123" si="42">C48/C$69</f>
        <v>1.6828016906172295E-2</v>
      </c>
      <c r="D123" s="514">
        <f t="shared" si="42"/>
        <v>5.893964818322224E-3</v>
      </c>
      <c r="E123" s="514">
        <f t="shared" si="42"/>
        <v>1.5456504684379915E-2</v>
      </c>
      <c r="F123" s="514">
        <f t="shared" si="42"/>
        <v>1.4276978823549186E-2</v>
      </c>
      <c r="G123" s="514">
        <f t="shared" si="42"/>
        <v>6.8079398981867186E-4</v>
      </c>
      <c r="H123" s="515">
        <f t="shared" si="42"/>
        <v>1.4461526052642591E-2</v>
      </c>
      <c r="I123" s="515">
        <f t="shared" si="42"/>
        <v>1.3055472428608507E-2</v>
      </c>
      <c r="J123" s="515">
        <f t="shared" si="42"/>
        <v>1.3601395013172776E-2</v>
      </c>
      <c r="L123" s="267"/>
    </row>
    <row r="124" spans="1:12" x14ac:dyDescent="0.2">
      <c r="A124" s="477" t="s">
        <v>623</v>
      </c>
      <c r="B124" s="489" t="s">
        <v>84</v>
      </c>
      <c r="C124" s="516">
        <f t="shared" ref="C124:J124" si="43">C49/C$69</f>
        <v>9.7954220083291323E-3</v>
      </c>
      <c r="D124" s="516">
        <f t="shared" si="43"/>
        <v>7.8185842423155374E-3</v>
      </c>
      <c r="E124" s="516">
        <f t="shared" si="43"/>
        <v>8.8615144869070885E-3</v>
      </c>
      <c r="F124" s="516">
        <f t="shared" si="43"/>
        <v>7.7904725459890019E-3</v>
      </c>
      <c r="G124" s="516">
        <f t="shared" si="43"/>
        <v>1.2231460517962369E-2</v>
      </c>
      <c r="H124" s="517">
        <f t="shared" si="43"/>
        <v>8.761938225578152E-3</v>
      </c>
      <c r="I124" s="517">
        <f t="shared" si="43"/>
        <v>8.1894591200875003E-3</v>
      </c>
      <c r="J124" s="517">
        <f t="shared" si="43"/>
        <v>8.4117331980716852E-3</v>
      </c>
    </row>
    <row r="125" spans="1:12" x14ac:dyDescent="0.2">
      <c r="A125" s="501" t="s">
        <v>624</v>
      </c>
      <c r="B125" s="502" t="s">
        <v>84</v>
      </c>
      <c r="C125" s="520">
        <f t="shared" ref="C125:J125" si="44">C50/C$69</f>
        <v>0.20751485692893076</v>
      </c>
      <c r="D125" s="520">
        <f t="shared" si="44"/>
        <v>0.20226267541052745</v>
      </c>
      <c r="E125" s="520">
        <f t="shared" si="44"/>
        <v>0.23385070353717979</v>
      </c>
      <c r="F125" s="520">
        <f t="shared" si="44"/>
        <v>0.26629360582002115</v>
      </c>
      <c r="G125" s="520">
        <f t="shared" si="44"/>
        <v>0.34259038125034075</v>
      </c>
      <c r="H125" s="521">
        <f t="shared" si="44"/>
        <v>0.23021214659359523</v>
      </c>
      <c r="I125" s="521">
        <f t="shared" si="44"/>
        <v>0.27314824925427911</v>
      </c>
      <c r="J125" s="521">
        <f t="shared" si="44"/>
        <v>0.2564776274977727</v>
      </c>
    </row>
    <row r="126" spans="1:12" x14ac:dyDescent="0.2">
      <c r="A126" s="477" t="s">
        <v>625</v>
      </c>
      <c r="B126" s="489" t="s">
        <v>84</v>
      </c>
      <c r="C126" s="516">
        <f t="shared" ref="C126:J126" si="45">C51/C$69</f>
        <v>3.1714225624804469E-3</v>
      </c>
      <c r="D126" s="516">
        <f t="shared" si="45"/>
        <v>9.087043751824949E-3</v>
      </c>
      <c r="E126" s="516">
        <f t="shared" si="45"/>
        <v>7.8760812941623872E-3</v>
      </c>
      <c r="F126" s="516">
        <f t="shared" si="45"/>
        <v>1.1448939916861396E-2</v>
      </c>
      <c r="G126" s="516">
        <f t="shared" si="45"/>
        <v>6.8022591378392588E-3</v>
      </c>
      <c r="H126" s="517">
        <f t="shared" si="45"/>
        <v>7.9504345235687866E-3</v>
      </c>
      <c r="I126" s="517">
        <f t="shared" si="45"/>
        <v>1.1031473520498342E-2</v>
      </c>
      <c r="J126" s="517">
        <f t="shared" si="45"/>
        <v>9.8352113413068716E-3</v>
      </c>
    </row>
    <row r="127" spans="1:12" x14ac:dyDescent="0.2">
      <c r="A127" s="476" t="s">
        <v>626</v>
      </c>
      <c r="B127" s="488" t="s">
        <v>84</v>
      </c>
      <c r="C127" s="514">
        <f t="shared" ref="C127:J127" si="46">C52/C$69</f>
        <v>0.16555489299433795</v>
      </c>
      <c r="D127" s="514">
        <f t="shared" si="46"/>
        <v>0.16546936251993191</v>
      </c>
      <c r="E127" s="514">
        <f t="shared" si="46"/>
        <v>0.18976011802719042</v>
      </c>
      <c r="F127" s="514">
        <f t="shared" si="46"/>
        <v>0.21064176242018567</v>
      </c>
      <c r="G127" s="514">
        <f t="shared" si="46"/>
        <v>0.25757511823444862</v>
      </c>
      <c r="H127" s="515">
        <f t="shared" si="46"/>
        <v>0.18691705569164055</v>
      </c>
      <c r="I127" s="515">
        <f t="shared" si="46"/>
        <v>0.21485834192129111</v>
      </c>
      <c r="J127" s="515">
        <f t="shared" si="46"/>
        <v>0.20400969508890612</v>
      </c>
    </row>
    <row r="128" spans="1:12" s="7" customFormat="1" x14ac:dyDescent="0.2">
      <c r="A128" s="477" t="s">
        <v>627</v>
      </c>
      <c r="B128" s="489" t="s">
        <v>84</v>
      </c>
      <c r="C128" s="516">
        <f t="shared" ref="C128:J128" si="47">C53/C$69</f>
        <v>1.2157195775598794E-2</v>
      </c>
      <c r="D128" s="516">
        <f t="shared" si="47"/>
        <v>3.1875469348978706E-4</v>
      </c>
      <c r="E128" s="516">
        <f t="shared" si="47"/>
        <v>5.374481879533495E-3</v>
      </c>
      <c r="F128" s="516">
        <f t="shared" si="47"/>
        <v>7.9287144929781079E-3</v>
      </c>
      <c r="G128" s="516">
        <f t="shared" si="47"/>
        <v>1.4014657796565503E-2</v>
      </c>
      <c r="H128" s="517">
        <f t="shared" si="47"/>
        <v>4.9174837078433207E-3</v>
      </c>
      <c r="I128" s="517">
        <f t="shared" si="47"/>
        <v>8.4754868968171249E-3</v>
      </c>
      <c r="J128" s="517">
        <f t="shared" si="47"/>
        <v>7.094035817277502E-3</v>
      </c>
    </row>
    <row r="129" spans="1:10" s="7" customFormat="1" x14ac:dyDescent="0.2">
      <c r="A129" s="476" t="s">
        <v>628</v>
      </c>
      <c r="B129" s="488" t="s">
        <v>84</v>
      </c>
      <c r="C129" s="514">
        <f t="shared" ref="C129:J129" si="48">C54/C$69</f>
        <v>2.6300996674864244E-2</v>
      </c>
      <c r="D129" s="514">
        <f t="shared" si="48"/>
        <v>1.9285476099417817E-2</v>
      </c>
      <c r="E129" s="514">
        <f t="shared" si="48"/>
        <v>2.312020781067731E-2</v>
      </c>
      <c r="F129" s="514">
        <f t="shared" si="48"/>
        <v>2.9419368789653594E-2</v>
      </c>
      <c r="G129" s="514">
        <f t="shared" si="48"/>
        <v>5.8551751030431851E-2</v>
      </c>
      <c r="H129" s="515">
        <f t="shared" si="48"/>
        <v>2.2751192864813044E-2</v>
      </c>
      <c r="I129" s="515">
        <f t="shared" si="48"/>
        <v>3.2036675897650815E-2</v>
      </c>
      <c r="J129" s="515">
        <f t="shared" si="48"/>
        <v>2.8431440073379319E-2</v>
      </c>
    </row>
    <row r="130" spans="1:10" x14ac:dyDescent="0.2">
      <c r="A130" s="478" t="s">
        <v>629</v>
      </c>
      <c r="B130" s="494" t="s">
        <v>84</v>
      </c>
      <c r="C130" s="526">
        <f t="shared" ref="C130:J130" si="49">C55/C$69</f>
        <v>3.3030334999508966E-4</v>
      </c>
      <c r="D130" s="516">
        <f t="shared" si="49"/>
        <v>8.1020334307154319E-3</v>
      </c>
      <c r="E130" s="516">
        <f t="shared" si="49"/>
        <v>7.7198139372768038E-3</v>
      </c>
      <c r="F130" s="516">
        <f t="shared" si="49"/>
        <v>6.8548198381015576E-3</v>
      </c>
      <c r="G130" s="516">
        <f t="shared" si="49"/>
        <v>5.6465895464427908E-3</v>
      </c>
      <c r="H130" s="517">
        <f t="shared" si="49"/>
        <v>7.675978247365209E-3</v>
      </c>
      <c r="I130" s="517">
        <f t="shared" si="49"/>
        <v>6.7462701937806898E-3</v>
      </c>
      <c r="J130" s="517">
        <f t="shared" si="49"/>
        <v>7.1072440676268923E-3</v>
      </c>
    </row>
    <row r="131" spans="1:10" x14ac:dyDescent="0.2">
      <c r="A131" s="507" t="s">
        <v>630</v>
      </c>
      <c r="B131" s="508" t="s">
        <v>84</v>
      </c>
      <c r="C131" s="524">
        <f t="shared" ref="C131:J131" si="50">C56/C$69</f>
        <v>4.4537223268977799E-2</v>
      </c>
      <c r="D131" s="520">
        <f t="shared" si="50"/>
        <v>7.438843134885946E-2</v>
      </c>
      <c r="E131" s="520">
        <f t="shared" si="50"/>
        <v>9.2193533347452644E-2</v>
      </c>
      <c r="F131" s="520">
        <f t="shared" si="50"/>
        <v>0.10063307679200149</v>
      </c>
      <c r="G131" s="520">
        <f t="shared" si="50"/>
        <v>0.10739128811400511</v>
      </c>
      <c r="H131" s="521">
        <f t="shared" si="50"/>
        <v>8.9768593466850552E-2</v>
      </c>
      <c r="I131" s="521">
        <f t="shared" si="50"/>
        <v>0.10124024699813959</v>
      </c>
      <c r="J131" s="521">
        <f t="shared" si="50"/>
        <v>9.6786195859564175E-2</v>
      </c>
    </row>
    <row r="132" spans="1:10" x14ac:dyDescent="0.2">
      <c r="A132" s="478" t="s">
        <v>631</v>
      </c>
      <c r="B132" s="494" t="s">
        <v>84</v>
      </c>
      <c r="C132" s="526">
        <f t="shared" ref="C132:J132" si="51">C57/C$69</f>
        <v>2.2317783449423326E-2</v>
      </c>
      <c r="D132" s="516">
        <f t="shared" si="51"/>
        <v>9.2275579909325417E-3</v>
      </c>
      <c r="E132" s="516">
        <f t="shared" si="51"/>
        <v>1.3917547959201667E-2</v>
      </c>
      <c r="F132" s="516">
        <f t="shared" si="51"/>
        <v>1.4037208032124092E-2</v>
      </c>
      <c r="G132" s="516">
        <f t="shared" si="51"/>
        <v>1.9390007550255276E-2</v>
      </c>
      <c r="H132" s="517">
        <f t="shared" si="51"/>
        <v>1.3517640076410011E-2</v>
      </c>
      <c r="I132" s="517">
        <f t="shared" si="51"/>
        <v>1.4518113442148487E-2</v>
      </c>
      <c r="J132" s="517">
        <f t="shared" si="51"/>
        <v>1.4129663815281041E-2</v>
      </c>
    </row>
    <row r="133" spans="1:10" x14ac:dyDescent="0.2">
      <c r="A133" s="479" t="s">
        <v>335</v>
      </c>
      <c r="B133" s="492" t="s">
        <v>84</v>
      </c>
      <c r="C133" s="522">
        <f t="shared" ref="C133:J133" si="52">C58/C$69</f>
        <v>3.28418962091903E-3</v>
      </c>
      <c r="D133" s="514">
        <f t="shared" si="52"/>
        <v>1.1982301605394598E-2</v>
      </c>
      <c r="E133" s="514">
        <f t="shared" si="52"/>
        <v>1.4500463457154304E-2</v>
      </c>
      <c r="F133" s="514">
        <f t="shared" si="52"/>
        <v>9.5282786521223625E-3</v>
      </c>
      <c r="G133" s="514">
        <f t="shared" si="52"/>
        <v>0</v>
      </c>
      <c r="H133" s="515">
        <f t="shared" si="52"/>
        <v>1.4106482599122132E-2</v>
      </c>
      <c r="I133" s="515">
        <f t="shared" si="52"/>
        <v>8.6722404731275002E-3</v>
      </c>
      <c r="J133" s="515">
        <f t="shared" si="52"/>
        <v>1.0782171030441079E-2</v>
      </c>
    </row>
    <row r="134" spans="1:10" x14ac:dyDescent="0.2">
      <c r="A134" s="745" t="s">
        <v>632</v>
      </c>
      <c r="B134" s="489" t="s">
        <v>84</v>
      </c>
      <c r="C134" s="516">
        <f t="shared" ref="C134:J134" si="53">C59/C$69</f>
        <v>1.3407408538259568E-3</v>
      </c>
      <c r="D134" s="526">
        <f t="shared" si="53"/>
        <v>1.5236136678172855E-2</v>
      </c>
      <c r="E134" s="526">
        <f t="shared" si="53"/>
        <v>4.2513256995047093E-2</v>
      </c>
      <c r="F134" s="526">
        <f t="shared" si="53"/>
        <v>5.4189789823555413E-2</v>
      </c>
      <c r="G134" s="526">
        <f t="shared" si="53"/>
        <v>5.8678474555185406E-2</v>
      </c>
      <c r="H134" s="527">
        <f t="shared" si="53"/>
        <v>3.9161178253661416E-2</v>
      </c>
      <c r="I134" s="527">
        <f t="shared" si="53"/>
        <v>5.4593061562768323E-2</v>
      </c>
      <c r="J134" s="527">
        <f t="shared" si="53"/>
        <v>4.860138850222679E-2</v>
      </c>
    </row>
    <row r="135" spans="1:10" s="7" customFormat="1" x14ac:dyDescent="0.2">
      <c r="A135" s="476" t="s">
        <v>633</v>
      </c>
      <c r="B135" s="488" t="s">
        <v>84</v>
      </c>
      <c r="C135" s="514">
        <f t="shared" ref="C135:J135" si="54">C60/C$69</f>
        <v>1.3199806867329295E-2</v>
      </c>
      <c r="D135" s="522">
        <f t="shared" si="54"/>
        <v>2.859408487399679E-2</v>
      </c>
      <c r="E135" s="522">
        <f t="shared" si="54"/>
        <v>1.4661834069985691E-2</v>
      </c>
      <c r="F135" s="522">
        <f t="shared" si="54"/>
        <v>1.4305516876290574E-2</v>
      </c>
      <c r="G135" s="522">
        <f t="shared" si="54"/>
        <v>2.2178745282131741E-2</v>
      </c>
      <c r="H135" s="523">
        <f t="shared" si="54"/>
        <v>1.6117591559540345E-2</v>
      </c>
      <c r="I135" s="523">
        <f t="shared" si="54"/>
        <v>1.50128622797382E-2</v>
      </c>
      <c r="J135" s="523">
        <f t="shared" si="54"/>
        <v>1.5441790916146159E-2</v>
      </c>
    </row>
    <row r="136" spans="1:10" s="7" customFormat="1" x14ac:dyDescent="0.2">
      <c r="A136" s="477" t="s">
        <v>634</v>
      </c>
      <c r="B136" s="494" t="s">
        <v>84</v>
      </c>
      <c r="C136" s="526">
        <f t="shared" ref="C136:J136" si="55">C61/C$69</f>
        <v>4.3946796916530736E-3</v>
      </c>
      <c r="D136" s="526">
        <f t="shared" si="55"/>
        <v>9.3483452852150904E-3</v>
      </c>
      <c r="E136" s="526">
        <f t="shared" si="55"/>
        <v>6.6004302777244866E-3</v>
      </c>
      <c r="F136" s="526">
        <f t="shared" si="55"/>
        <v>8.5722830456682747E-3</v>
      </c>
      <c r="G136" s="526">
        <f t="shared" si="55"/>
        <v>7.1440570566908704E-3</v>
      </c>
      <c r="H136" s="527">
        <f t="shared" si="55"/>
        <v>6.8656996794796673E-3</v>
      </c>
      <c r="I136" s="527">
        <f t="shared" si="55"/>
        <v>8.4439685809643041E-3</v>
      </c>
      <c r="J136" s="527">
        <f t="shared" si="55"/>
        <v>7.8311806878796422E-3</v>
      </c>
    </row>
    <row r="137" spans="1:10" x14ac:dyDescent="0.2">
      <c r="A137" s="501" t="s">
        <v>635</v>
      </c>
      <c r="B137" s="508" t="s">
        <v>84</v>
      </c>
      <c r="C137" s="524">
        <f t="shared" ref="C137:J137" si="56">C62/C$69</f>
        <v>6.6000492629582422E-2</v>
      </c>
      <c r="D137" s="524">
        <f t="shared" si="56"/>
        <v>4.8078838259452764E-2</v>
      </c>
      <c r="E137" s="524">
        <f t="shared" si="56"/>
        <v>6.1529004711260403E-2</v>
      </c>
      <c r="F137" s="524">
        <f t="shared" si="56"/>
        <v>5.7567437821733201E-2</v>
      </c>
      <c r="G137" s="524">
        <f t="shared" si="56"/>
        <v>4.8398524024699727E-2</v>
      </c>
      <c r="H137" s="525">
        <f t="shared" si="56"/>
        <v>6.0158499806585677E-2</v>
      </c>
      <c r="I137" s="525">
        <f t="shared" si="56"/>
        <v>5.6743685646052956E-2</v>
      </c>
      <c r="J137" s="525">
        <f t="shared" si="56"/>
        <v>5.8069541317884367E-2</v>
      </c>
    </row>
    <row r="138" spans="1:10" x14ac:dyDescent="0.2">
      <c r="A138" s="478" t="s">
        <v>636</v>
      </c>
      <c r="B138" s="494" t="s">
        <v>84</v>
      </c>
      <c r="C138" s="526">
        <f t="shared" ref="C138:J138" si="57">C63/C$69</f>
        <v>4.1071795179111414E-2</v>
      </c>
      <c r="D138" s="516">
        <f t="shared" si="57"/>
        <v>2.4734774888612251E-2</v>
      </c>
      <c r="E138" s="516">
        <f t="shared" si="57"/>
        <v>3.4786966029328119E-2</v>
      </c>
      <c r="F138" s="516">
        <f t="shared" si="57"/>
        <v>3.7276345119537285E-2</v>
      </c>
      <c r="G138" s="516">
        <f t="shared" si="57"/>
        <v>4.0558808688921852E-2</v>
      </c>
      <c r="H138" s="517">
        <f t="shared" si="57"/>
        <v>3.3796243980946175E-2</v>
      </c>
      <c r="I138" s="517">
        <f t="shared" si="57"/>
        <v>3.7571247718332187E-2</v>
      </c>
      <c r="J138" s="517">
        <f t="shared" si="57"/>
        <v>3.6105542739641013E-2</v>
      </c>
    </row>
    <row r="139" spans="1:10" x14ac:dyDescent="0.2">
      <c r="A139" s="479" t="s">
        <v>336</v>
      </c>
      <c r="B139" s="492" t="s">
        <v>84</v>
      </c>
      <c r="C139" s="522">
        <f t="shared" ref="C139:J139" si="58">C64/C$69</f>
        <v>1.6842827693803143E-3</v>
      </c>
      <c r="D139" s="514">
        <f t="shared" si="58"/>
        <v>7.3883023925898892E-4</v>
      </c>
      <c r="E139" s="514">
        <f t="shared" si="58"/>
        <v>6.6262048384496187E-4</v>
      </c>
      <c r="F139" s="514">
        <f t="shared" si="58"/>
        <v>1.2570499299643686E-3</v>
      </c>
      <c r="G139" s="514">
        <f t="shared" si="58"/>
        <v>0</v>
      </c>
      <c r="H139" s="515">
        <f t="shared" si="58"/>
        <v>6.8232023038717585E-4</v>
      </c>
      <c r="I139" s="515">
        <f t="shared" si="58"/>
        <v>1.1441142390342313E-3</v>
      </c>
      <c r="J139" s="515">
        <f t="shared" si="58"/>
        <v>9.6481540261177156E-4</v>
      </c>
    </row>
    <row r="140" spans="1:10" x14ac:dyDescent="0.2">
      <c r="A140" s="478" t="s">
        <v>637</v>
      </c>
      <c r="B140" s="533" t="s">
        <v>84</v>
      </c>
      <c r="C140" s="757">
        <f t="shared" ref="C140:J140" si="59">C65/C$69</f>
        <v>1.0253622205973395E-4</v>
      </c>
      <c r="D140" s="526">
        <f t="shared" si="59"/>
        <v>2.259050980699614E-4</v>
      </c>
      <c r="E140" s="526">
        <f t="shared" si="59"/>
        <v>7.6353098669078886E-4</v>
      </c>
      <c r="F140" s="526">
        <f t="shared" si="59"/>
        <v>1.0163992556966347E-3</v>
      </c>
      <c r="G140" s="526">
        <f t="shared" si="59"/>
        <v>2.3602384926313794E-3</v>
      </c>
      <c r="H140" s="527">
        <f t="shared" si="59"/>
        <v>6.991778369817949E-4</v>
      </c>
      <c r="I140" s="527">
        <f t="shared" si="59"/>
        <v>1.137132258503099E-3</v>
      </c>
      <c r="J140" s="527">
        <f t="shared" si="59"/>
        <v>9.6708951928502283E-4</v>
      </c>
    </row>
    <row r="141" spans="1:10" s="7" customFormat="1" x14ac:dyDescent="0.2">
      <c r="A141" s="479" t="s">
        <v>638</v>
      </c>
      <c r="B141" s="492" t="s">
        <v>84</v>
      </c>
      <c r="C141" s="522">
        <f t="shared" ref="C141:J141" si="60">C66/C$69</f>
        <v>4.0367143475289798E-3</v>
      </c>
      <c r="D141" s="522">
        <f t="shared" si="60"/>
        <v>2.4403756901902464E-3</v>
      </c>
      <c r="E141" s="522">
        <f t="shared" si="60"/>
        <v>1.0665722559217751E-3</v>
      </c>
      <c r="F141" s="522">
        <f t="shared" si="60"/>
        <v>1.8472243735299365E-3</v>
      </c>
      <c r="G141" s="522">
        <f t="shared" si="60"/>
        <v>2.6112965402094241E-4</v>
      </c>
      <c r="H141" s="523">
        <f t="shared" si="60"/>
        <v>1.2456175248579089E-3</v>
      </c>
      <c r="I141" s="523">
        <f t="shared" si="60"/>
        <v>1.7047266900580731E-3</v>
      </c>
      <c r="J141" s="523">
        <f t="shared" si="60"/>
        <v>1.5264702866186971E-3</v>
      </c>
    </row>
    <row r="142" spans="1:10" s="7" customFormat="1" x14ac:dyDescent="0.2">
      <c r="A142" s="745" t="s">
        <v>639</v>
      </c>
      <c r="B142" s="751" t="s">
        <v>84</v>
      </c>
      <c r="C142" s="753">
        <f t="shared" ref="C142:J142" si="61">C67/C$69</f>
        <v>1.9105141325674865E-2</v>
      </c>
      <c r="D142" s="753">
        <f t="shared" si="61"/>
        <v>1.9938949885747518E-2</v>
      </c>
      <c r="E142" s="753">
        <f t="shared" si="61"/>
        <v>2.4249314661305064E-2</v>
      </c>
      <c r="F142" s="753">
        <f t="shared" si="61"/>
        <v>1.617041859964382E-2</v>
      </c>
      <c r="G142" s="753">
        <f t="shared" si="61"/>
        <v>5.2183453542546466E-3</v>
      </c>
      <c r="H142" s="754">
        <f t="shared" si="61"/>
        <v>2.373513945423044E-2</v>
      </c>
      <c r="I142" s="754">
        <f t="shared" si="61"/>
        <v>1.5186464080732579E-2</v>
      </c>
      <c r="J142" s="754">
        <f t="shared" si="61"/>
        <v>1.8505622663824949E-2</v>
      </c>
    </row>
    <row r="143" spans="1:10" s="7" customFormat="1" x14ac:dyDescent="0.2">
      <c r="A143" s="742" t="s">
        <v>640</v>
      </c>
      <c r="B143" s="748" t="s">
        <v>84</v>
      </c>
      <c r="C143" s="749">
        <f t="shared" ref="C143:J143" si="62">C68/C$69</f>
        <v>0</v>
      </c>
      <c r="D143" s="749">
        <f t="shared" si="62"/>
        <v>0</v>
      </c>
      <c r="E143" s="749">
        <f t="shared" si="62"/>
        <v>1.6011656740269537E-6</v>
      </c>
      <c r="F143" s="749">
        <f t="shared" si="62"/>
        <v>-3.054957576533869E-6</v>
      </c>
      <c r="G143" s="749">
        <f t="shared" si="62"/>
        <v>0</v>
      </c>
      <c r="H143" s="750">
        <f t="shared" si="62"/>
        <v>1.413696212842021E-6</v>
      </c>
      <c r="I143" s="750">
        <f t="shared" si="62"/>
        <v>-2.7804945369647963E-6</v>
      </c>
      <c r="J143" s="750">
        <f t="shared" si="62"/>
        <v>-1.1520335628230479E-6</v>
      </c>
    </row>
    <row r="144" spans="1:10" s="7" customFormat="1" x14ac:dyDescent="0.2">
      <c r="A144" s="746" t="s">
        <v>647</v>
      </c>
      <c r="B144" s="739" t="s">
        <v>84</v>
      </c>
      <c r="C144" s="740">
        <f t="shared" ref="C144:J144" si="63">C69/C$69</f>
        <v>1</v>
      </c>
      <c r="D144" s="740">
        <f t="shared" si="63"/>
        <v>1</v>
      </c>
      <c r="E144" s="740">
        <f t="shared" si="63"/>
        <v>1</v>
      </c>
      <c r="F144" s="740">
        <f t="shared" si="63"/>
        <v>1</v>
      </c>
      <c r="G144" s="740">
        <f t="shared" si="63"/>
        <v>1</v>
      </c>
      <c r="H144" s="741">
        <f t="shared" si="63"/>
        <v>1</v>
      </c>
      <c r="I144" s="741">
        <f t="shared" si="63"/>
        <v>1</v>
      </c>
      <c r="J144" s="741">
        <f t="shared" si="63"/>
        <v>1</v>
      </c>
    </row>
    <row r="145" spans="1:10" ht="15" customHeight="1" x14ac:dyDescent="0.2">
      <c r="A145" s="511" t="s">
        <v>707</v>
      </c>
      <c r="B145" s="3"/>
      <c r="C145" s="3"/>
      <c r="D145" s="212"/>
      <c r="E145" s="3"/>
      <c r="F145" s="3"/>
      <c r="G145" s="212"/>
      <c r="H145" s="3"/>
      <c r="I145" s="3"/>
      <c r="J145" s="3"/>
    </row>
    <row r="146" spans="1:10" ht="15" customHeight="1" x14ac:dyDescent="0.2">
      <c r="A146" s="38" t="s">
        <v>352</v>
      </c>
      <c r="E146" s="3"/>
      <c r="F146" s="3"/>
      <c r="G146" s="212"/>
      <c r="H146" s="3"/>
      <c r="I146" s="3"/>
      <c r="J146" s="3"/>
    </row>
    <row r="147" spans="1:10" x14ac:dyDescent="0.2">
      <c r="A147" s="242" t="s">
        <v>739</v>
      </c>
      <c r="B147" s="3"/>
      <c r="C147" s="3"/>
      <c r="D147" s="212"/>
      <c r="E147" s="3"/>
      <c r="F147" s="3"/>
      <c r="G147" s="212"/>
      <c r="H147" s="3"/>
      <c r="I147" s="3"/>
      <c r="J147" s="3"/>
    </row>
    <row r="150" spans="1:10" ht="16.5" x14ac:dyDescent="0.25">
      <c r="A150" s="88" t="s">
        <v>799</v>
      </c>
    </row>
    <row r="151" spans="1:10" ht="13.5" thickBot="1" x14ac:dyDescent="0.25">
      <c r="A151" s="205"/>
      <c r="J151" s="398" t="s">
        <v>341</v>
      </c>
    </row>
    <row r="152" spans="1:10" x14ac:dyDescent="0.2">
      <c r="A152" s="204" t="s">
        <v>648</v>
      </c>
      <c r="B152" s="480" t="s">
        <v>34</v>
      </c>
      <c r="C152" s="480" t="s">
        <v>458</v>
      </c>
      <c r="D152" s="480" t="s">
        <v>460</v>
      </c>
      <c r="E152" s="480" t="s">
        <v>97</v>
      </c>
      <c r="F152" s="480" t="s">
        <v>269</v>
      </c>
      <c r="G152" s="481">
        <v>300000</v>
      </c>
      <c r="H152" s="482" t="s">
        <v>345</v>
      </c>
      <c r="I152" s="482" t="s">
        <v>345</v>
      </c>
      <c r="J152" s="482" t="s">
        <v>343</v>
      </c>
    </row>
    <row r="153" spans="1:10" x14ac:dyDescent="0.2">
      <c r="A153" s="203"/>
      <c r="B153" s="483" t="s">
        <v>457</v>
      </c>
      <c r="C153" s="483" t="s">
        <v>35</v>
      </c>
      <c r="D153" s="483" t="s">
        <v>35</v>
      </c>
      <c r="E153" s="483" t="s">
        <v>35</v>
      </c>
      <c r="F153" s="483" t="s">
        <v>35</v>
      </c>
      <c r="G153" s="483" t="s">
        <v>36</v>
      </c>
      <c r="H153" s="484" t="s">
        <v>650</v>
      </c>
      <c r="I153" s="484" t="s">
        <v>284</v>
      </c>
      <c r="J153" s="484" t="s">
        <v>106</v>
      </c>
    </row>
    <row r="154" spans="1:10" ht="13.5" thickBot="1" x14ac:dyDescent="0.25">
      <c r="A154" s="206"/>
      <c r="B154" s="485" t="s">
        <v>36</v>
      </c>
      <c r="C154" s="485" t="s">
        <v>459</v>
      </c>
      <c r="D154" s="485" t="s">
        <v>99</v>
      </c>
      <c r="E154" s="485" t="s">
        <v>100</v>
      </c>
      <c r="F154" s="485" t="s">
        <v>270</v>
      </c>
      <c r="G154" s="485" t="s">
        <v>101</v>
      </c>
      <c r="H154" s="486" t="s">
        <v>284</v>
      </c>
      <c r="I154" s="486" t="s">
        <v>101</v>
      </c>
      <c r="J154" s="486" t="s">
        <v>346</v>
      </c>
    </row>
    <row r="156" spans="1:10" x14ac:dyDescent="0.2">
      <c r="A156" s="496" t="s">
        <v>601</v>
      </c>
      <c r="B156" s="497" t="s">
        <v>84</v>
      </c>
      <c r="C156" s="497">
        <v>162.01052505271096</v>
      </c>
      <c r="D156" s="497">
        <v>150.37983148376489</v>
      </c>
      <c r="E156" s="497">
        <v>109.77773578814744</v>
      </c>
      <c r="F156" s="497">
        <v>101.51729223411719</v>
      </c>
      <c r="G156" s="497">
        <v>47.701062740520605</v>
      </c>
      <c r="H156" s="498">
        <v>113.47908635483621</v>
      </c>
      <c r="I156" s="498">
        <v>95.38845945476919</v>
      </c>
      <c r="J156" s="498">
        <v>102.106517750428</v>
      </c>
    </row>
    <row r="157" spans="1:10" x14ac:dyDescent="0.2">
      <c r="A157" s="476" t="s">
        <v>602</v>
      </c>
      <c r="B157" s="488" t="s">
        <v>84</v>
      </c>
      <c r="C157" s="488">
        <v>18.650839090114335</v>
      </c>
      <c r="D157" s="488">
        <v>19.285097958624469</v>
      </c>
      <c r="E157" s="488">
        <v>5.4548522769156849</v>
      </c>
      <c r="F157" s="488">
        <v>3.4710874008637491</v>
      </c>
      <c r="G157" s="488">
        <v>4.8040923528620443</v>
      </c>
      <c r="H157" s="267">
        <v>6.6852744168821747</v>
      </c>
      <c r="I157" s="267">
        <v>3.6228959634798361</v>
      </c>
      <c r="J157" s="267">
        <v>4.7601278066311732</v>
      </c>
    </row>
    <row r="158" spans="1:10" x14ac:dyDescent="0.2">
      <c r="A158" s="477" t="s">
        <v>324</v>
      </c>
      <c r="B158" s="489" t="s">
        <v>84</v>
      </c>
      <c r="C158" s="489">
        <v>132.69434492689032</v>
      </c>
      <c r="D158" s="489">
        <v>126.53351143992327</v>
      </c>
      <c r="E158" s="489">
        <v>99.821313936362458</v>
      </c>
      <c r="F158" s="489">
        <v>93.386663370901687</v>
      </c>
      <c r="G158" s="489">
        <v>39.823049679345026</v>
      </c>
      <c r="H158" s="490">
        <v>102.24658883645974</v>
      </c>
      <c r="I158" s="490">
        <v>87.286599608311121</v>
      </c>
      <c r="J158" s="490">
        <v>92.842077607625669</v>
      </c>
    </row>
    <row r="159" spans="1:10" x14ac:dyDescent="0.2">
      <c r="A159" s="476" t="s">
        <v>603</v>
      </c>
      <c r="B159" s="488" t="s">
        <v>84</v>
      </c>
      <c r="C159" s="488">
        <v>10.665341035706327</v>
      </c>
      <c r="D159" s="488">
        <v>4.5612207151664608</v>
      </c>
      <c r="E159" s="488">
        <v>4.4590722969413807</v>
      </c>
      <c r="F159" s="488">
        <v>4.5731428423451339</v>
      </c>
      <c r="G159" s="488">
        <v>3.0739207083135316</v>
      </c>
      <c r="H159" s="267">
        <v>4.5085194008316059</v>
      </c>
      <c r="I159" s="267">
        <v>4.4024047240295392</v>
      </c>
      <c r="J159" s="267">
        <v>4.4418110192739917</v>
      </c>
    </row>
    <row r="160" spans="1:10" s="7" customFormat="1" x14ac:dyDescent="0.2">
      <c r="A160" s="477" t="s">
        <v>604</v>
      </c>
      <c r="B160" s="489" t="s">
        <v>84</v>
      </c>
      <c r="C160" s="489">
        <v>0</v>
      </c>
      <c r="D160" s="489">
        <v>0</v>
      </c>
      <c r="E160" s="489">
        <v>4.2497029223290489E-2</v>
      </c>
      <c r="F160" s="489">
        <v>8.6398469009453249E-2</v>
      </c>
      <c r="G160" s="489">
        <v>0</v>
      </c>
      <c r="H160" s="490">
        <v>3.8703360908186442E-2</v>
      </c>
      <c r="I160" s="490">
        <v>7.6559025147753035E-2</v>
      </c>
      <c r="J160" s="490">
        <v>6.2501106614186203E-2</v>
      </c>
    </row>
    <row r="161" spans="1:10" x14ac:dyDescent="0.2">
      <c r="A161" s="501" t="s">
        <v>325</v>
      </c>
      <c r="B161" s="502" t="s">
        <v>84</v>
      </c>
      <c r="C161" s="502">
        <v>23.318442840735724</v>
      </c>
      <c r="D161" s="502">
        <v>21.652553774489657</v>
      </c>
      <c r="E161" s="502">
        <v>19.664226128211212</v>
      </c>
      <c r="F161" s="502">
        <v>22.76629827634461</v>
      </c>
      <c r="G161" s="502">
        <v>9.007748354135618</v>
      </c>
      <c r="H161" s="503">
        <v>19.852728313611525</v>
      </c>
      <c r="I161" s="503">
        <v>21.199413108933101</v>
      </c>
      <c r="J161" s="503">
        <v>20.699313968597938</v>
      </c>
    </row>
    <row r="162" spans="1:10" x14ac:dyDescent="0.2">
      <c r="A162" s="477" t="s">
        <v>605</v>
      </c>
      <c r="B162" s="489" t="s">
        <v>84</v>
      </c>
      <c r="C162" s="489">
        <v>0</v>
      </c>
      <c r="D162" s="489">
        <v>4.6461159062885324E-2</v>
      </c>
      <c r="E162" s="489">
        <v>0.17992498571191948</v>
      </c>
      <c r="F162" s="489">
        <v>0.42401773129614995</v>
      </c>
      <c r="G162" s="489">
        <v>2.1072327566811198</v>
      </c>
      <c r="H162" s="490">
        <v>0.16770384279332565</v>
      </c>
      <c r="I162" s="490">
        <v>0.61570978254804887</v>
      </c>
      <c r="J162" s="490">
        <v>0.44934020139978653</v>
      </c>
    </row>
    <row r="163" spans="1:10" x14ac:dyDescent="0.2">
      <c r="A163" s="476" t="s">
        <v>606</v>
      </c>
      <c r="B163" s="488" t="s">
        <v>84</v>
      </c>
      <c r="C163" s="488">
        <v>2.897355023398529</v>
      </c>
      <c r="D163" s="488">
        <v>0</v>
      </c>
      <c r="E163" s="488">
        <v>0.81242212436524364</v>
      </c>
      <c r="F163" s="488">
        <v>2.0039939507512146</v>
      </c>
      <c r="G163" s="488">
        <v>1.3017205575760282</v>
      </c>
      <c r="H163" s="267">
        <v>0.75904010292296475</v>
      </c>
      <c r="I163" s="267">
        <v>1.9240159174951283</v>
      </c>
      <c r="J163" s="267">
        <v>1.4913954517389414</v>
      </c>
    </row>
    <row r="164" spans="1:10" x14ac:dyDescent="0.2">
      <c r="A164" s="491" t="s">
        <v>607</v>
      </c>
      <c r="B164" s="489" t="s">
        <v>84</v>
      </c>
      <c r="C164" s="489">
        <v>18.316608670312153</v>
      </c>
      <c r="D164" s="489">
        <v>21.471476914645841</v>
      </c>
      <c r="E164" s="489">
        <v>18.147207643986299</v>
      </c>
      <c r="F164" s="489">
        <v>19.636877088526848</v>
      </c>
      <c r="G164" s="489">
        <v>5.5895216874611187</v>
      </c>
      <c r="H164" s="490">
        <v>18.423118482022172</v>
      </c>
      <c r="I164" s="490">
        <v>18.037101462190062</v>
      </c>
      <c r="J164" s="490">
        <v>18.180451101573702</v>
      </c>
    </row>
    <row r="165" spans="1:10" x14ac:dyDescent="0.2">
      <c r="A165" s="476" t="s">
        <v>326</v>
      </c>
      <c r="B165" s="488" t="s">
        <v>84</v>
      </c>
      <c r="C165" s="488">
        <v>0.90455457085554625</v>
      </c>
      <c r="D165" s="488">
        <v>0.11764488286066585</v>
      </c>
      <c r="E165" s="488">
        <v>0.2158293528158586</v>
      </c>
      <c r="F165" s="488">
        <v>0.42136591892614433</v>
      </c>
      <c r="G165" s="488">
        <v>9.2721775342375617E-3</v>
      </c>
      <c r="H165" s="267">
        <v>0.21226343884786983</v>
      </c>
      <c r="I165" s="267">
        <v>0.37443484155091883</v>
      </c>
      <c r="J165" s="267">
        <v>0.31421155889376512</v>
      </c>
    </row>
    <row r="166" spans="1:10" s="7" customFormat="1" x14ac:dyDescent="0.2">
      <c r="A166" s="477" t="s">
        <v>608</v>
      </c>
      <c r="B166" s="489" t="s">
        <v>84</v>
      </c>
      <c r="C166" s="489">
        <v>1.1999074343898384</v>
      </c>
      <c r="D166" s="489">
        <v>1.6969447869571174E-2</v>
      </c>
      <c r="E166" s="489">
        <v>0.30884177262727086</v>
      </c>
      <c r="F166" s="489">
        <v>0.28004351134566341</v>
      </c>
      <c r="G166" s="489">
        <v>0</v>
      </c>
      <c r="H166" s="490">
        <v>0.29060199401918818</v>
      </c>
      <c r="I166" s="490">
        <v>0.24815090444752991</v>
      </c>
      <c r="J166" s="490">
        <v>0.26391536059556853</v>
      </c>
    </row>
    <row r="167" spans="1:10" x14ac:dyDescent="0.2">
      <c r="A167" s="501" t="s">
        <v>327</v>
      </c>
      <c r="B167" s="502" t="s">
        <v>84</v>
      </c>
      <c r="C167" s="502">
        <v>71.393575260983596</v>
      </c>
      <c r="D167" s="502">
        <v>33.329510891902999</v>
      </c>
      <c r="E167" s="502">
        <v>11.391414940283534</v>
      </c>
      <c r="F167" s="502">
        <v>9.7604254677571571</v>
      </c>
      <c r="G167" s="502">
        <v>7.1059914926713725</v>
      </c>
      <c r="H167" s="503">
        <v>13.601287216566883</v>
      </c>
      <c r="I167" s="503">
        <v>9.4581266610550561</v>
      </c>
      <c r="J167" s="503">
        <v>10.996713150841069</v>
      </c>
    </row>
    <row r="168" spans="1:10" x14ac:dyDescent="0.2">
      <c r="A168" s="491" t="s">
        <v>609</v>
      </c>
      <c r="B168" s="489" t="s">
        <v>84</v>
      </c>
      <c r="C168" s="489">
        <v>4.0557107838935842</v>
      </c>
      <c r="D168" s="489">
        <v>1.0454267707905192</v>
      </c>
      <c r="E168" s="489">
        <v>2.9390094194388525</v>
      </c>
      <c r="F168" s="489">
        <v>0.35704686068947877</v>
      </c>
      <c r="G168" s="489">
        <v>0.16148063469535576</v>
      </c>
      <c r="H168" s="490">
        <v>2.7898593472976212</v>
      </c>
      <c r="I168" s="490">
        <v>0.33477490467017468</v>
      </c>
      <c r="J168" s="490">
        <v>1.2464846258117397</v>
      </c>
    </row>
    <row r="169" spans="1:10" x14ac:dyDescent="0.2">
      <c r="A169" s="476" t="s">
        <v>328</v>
      </c>
      <c r="B169" s="488" t="s">
        <v>84</v>
      </c>
      <c r="C169" s="488">
        <v>47.000188559576259</v>
      </c>
      <c r="D169" s="488">
        <v>13.12645704891081</v>
      </c>
      <c r="E169" s="488">
        <v>3.7899219415673464</v>
      </c>
      <c r="F169" s="488">
        <v>1.1810376842892196</v>
      </c>
      <c r="G169" s="488">
        <v>1.4880482078039261E-2</v>
      </c>
      <c r="H169" s="267">
        <v>4.847180688806958</v>
      </c>
      <c r="I169" s="267">
        <v>1.0482304892471543</v>
      </c>
      <c r="J169" s="267">
        <v>2.4589924846124376</v>
      </c>
    </row>
    <row r="170" spans="1:10" x14ac:dyDescent="0.2">
      <c r="A170" s="477" t="s">
        <v>329</v>
      </c>
      <c r="B170" s="489" t="s">
        <v>84</v>
      </c>
      <c r="C170" s="489">
        <v>0</v>
      </c>
      <c r="D170" s="489">
        <v>9.494451294697904E-4</v>
      </c>
      <c r="E170" s="489">
        <v>7.8443054351410677E-2</v>
      </c>
      <c r="F170" s="489">
        <v>7.8110838116609233E-3</v>
      </c>
      <c r="G170" s="489">
        <v>0.63186506232461193</v>
      </c>
      <c r="H170" s="490">
        <v>7.1519002752577748E-2</v>
      </c>
      <c r="I170" s="490">
        <v>7.8881140476403613E-2</v>
      </c>
      <c r="J170" s="490">
        <v>7.6147168310455732E-2</v>
      </c>
    </row>
    <row r="171" spans="1:10" x14ac:dyDescent="0.2">
      <c r="A171" s="476" t="s">
        <v>610</v>
      </c>
      <c r="B171" s="488" t="s">
        <v>84</v>
      </c>
      <c r="C171" s="488">
        <v>0</v>
      </c>
      <c r="D171" s="488">
        <v>0.76643375804904779</v>
      </c>
      <c r="E171" s="488">
        <v>1.1030660554501877</v>
      </c>
      <c r="F171" s="488">
        <v>2.7344713185020386</v>
      </c>
      <c r="G171" s="488">
        <v>2.8194762723543541</v>
      </c>
      <c r="H171" s="267">
        <v>1.0679515804530171</v>
      </c>
      <c r="I171" s="267">
        <v>2.7441520626284737</v>
      </c>
      <c r="J171" s="267">
        <v>2.1216853777163878</v>
      </c>
    </row>
    <row r="172" spans="1:10" x14ac:dyDescent="0.2">
      <c r="A172" s="477" t="s">
        <v>611</v>
      </c>
      <c r="B172" s="489" t="s">
        <v>84</v>
      </c>
      <c r="C172" s="489">
        <v>19.19826182354252</v>
      </c>
      <c r="D172" s="489">
        <v>17.411201534456776</v>
      </c>
      <c r="E172" s="489">
        <v>1.8315083388172702</v>
      </c>
      <c r="F172" s="489">
        <v>4.4507952681411593</v>
      </c>
      <c r="G172" s="489">
        <v>3.3833960818823039</v>
      </c>
      <c r="H172" s="490">
        <v>3.2340990078602205</v>
      </c>
      <c r="I172" s="490">
        <v>4.3292350774152171</v>
      </c>
      <c r="J172" s="490">
        <v>3.9225500024540025</v>
      </c>
    </row>
    <row r="173" spans="1:10" s="7" customFormat="1" x14ac:dyDescent="0.2">
      <c r="A173" s="479" t="s">
        <v>330</v>
      </c>
      <c r="B173" s="492" t="s">
        <v>84</v>
      </c>
      <c r="C173" s="492">
        <v>1.139379810411917</v>
      </c>
      <c r="D173" s="492">
        <v>0.97903959446499522</v>
      </c>
      <c r="E173" s="492">
        <v>1.6494657576015324</v>
      </c>
      <c r="F173" s="492">
        <v>1.0292631013264271</v>
      </c>
      <c r="G173" s="492">
        <v>9.4891197012037271E-2</v>
      </c>
      <c r="H173" s="493">
        <v>1.5906767966359774</v>
      </c>
      <c r="I173" s="493">
        <v>0.92285265211527923</v>
      </c>
      <c r="J173" s="493">
        <v>1.1708529872568934</v>
      </c>
    </row>
    <row r="174" spans="1:10" x14ac:dyDescent="0.2">
      <c r="A174" s="475" t="s">
        <v>612</v>
      </c>
      <c r="B174" s="499" t="s">
        <v>84</v>
      </c>
      <c r="C174" s="499">
        <v>110.68015153333219</v>
      </c>
      <c r="D174" s="499">
        <v>99.879715029456094</v>
      </c>
      <c r="E174" s="499">
        <v>64.957945540651522</v>
      </c>
      <c r="F174" s="499">
        <v>65.829319136377705</v>
      </c>
      <c r="G174" s="499">
        <v>62.443980691970907</v>
      </c>
      <c r="H174" s="500">
        <v>68.146733628504492</v>
      </c>
      <c r="I174" s="500">
        <v>65.443781661483882</v>
      </c>
      <c r="J174" s="500">
        <v>66.447538412707516</v>
      </c>
    </row>
    <row r="175" spans="1:10" x14ac:dyDescent="0.2">
      <c r="A175" s="479" t="s">
        <v>613</v>
      </c>
      <c r="B175" s="492" t="s">
        <v>84</v>
      </c>
      <c r="C175" s="492">
        <v>2.8876356343315561</v>
      </c>
      <c r="D175" s="492">
        <v>5.0101438553226467</v>
      </c>
      <c r="E175" s="492">
        <v>2.3587189871554011</v>
      </c>
      <c r="F175" s="492">
        <v>4.0181705469291291</v>
      </c>
      <c r="G175" s="492">
        <v>1.2578104760802609</v>
      </c>
      <c r="H175" s="493">
        <v>2.5813862097044078</v>
      </c>
      <c r="I175" s="493">
        <v>3.7038084029399276</v>
      </c>
      <c r="J175" s="493">
        <v>3.2869904690921237</v>
      </c>
    </row>
    <row r="176" spans="1:10" x14ac:dyDescent="0.2">
      <c r="A176" s="477" t="s">
        <v>331</v>
      </c>
      <c r="B176" s="489" t="s">
        <v>84</v>
      </c>
      <c r="C176" s="489">
        <v>62.79152167578038</v>
      </c>
      <c r="D176" s="489">
        <v>42.601890669954791</v>
      </c>
      <c r="E176" s="489">
        <v>27.812759740889575</v>
      </c>
      <c r="F176" s="489">
        <v>36.485370450049345</v>
      </c>
      <c r="G176" s="489">
        <v>38.897463251124805</v>
      </c>
      <c r="H176" s="490">
        <v>29.266358924586392</v>
      </c>
      <c r="I176" s="490">
        <v>36.760070360562764</v>
      </c>
      <c r="J176" s="490">
        <v>33.977237540239223</v>
      </c>
    </row>
    <row r="177" spans="1:10" s="7" customFormat="1" x14ac:dyDescent="0.2">
      <c r="A177" s="476" t="s">
        <v>614</v>
      </c>
      <c r="B177" s="488" t="s">
        <v>84</v>
      </c>
      <c r="C177" s="488">
        <v>37.118741107701801</v>
      </c>
      <c r="D177" s="488">
        <v>27.278575147280449</v>
      </c>
      <c r="E177" s="488">
        <v>17.710505332973209</v>
      </c>
      <c r="F177" s="488">
        <v>23.841309746467441</v>
      </c>
      <c r="G177" s="488">
        <v>27.633717265553543</v>
      </c>
      <c r="H177" s="267">
        <v>18.6296491298604</v>
      </c>
      <c r="I177" s="267">
        <v>24.273206067230422</v>
      </c>
      <c r="J177" s="267">
        <v>22.177438755817846</v>
      </c>
    </row>
    <row r="178" spans="1:10" x14ac:dyDescent="0.2">
      <c r="A178" s="477" t="s">
        <v>641</v>
      </c>
      <c r="B178" s="489" t="s">
        <v>84</v>
      </c>
      <c r="C178" s="489">
        <v>25.672763426298918</v>
      </c>
      <c r="D178" s="489">
        <v>15.323314152623647</v>
      </c>
      <c r="E178" s="489">
        <v>10.102254283564056</v>
      </c>
      <c r="F178" s="489">
        <v>12.644060628083315</v>
      </c>
      <c r="G178" s="489">
        <v>11.26374598557126</v>
      </c>
      <c r="H178" s="490">
        <v>10.636709454971486</v>
      </c>
      <c r="I178" s="490">
        <v>12.486864226431866</v>
      </c>
      <c r="J178" s="490">
        <v>11.799798616194995</v>
      </c>
    </row>
    <row r="179" spans="1:10" x14ac:dyDescent="0.2">
      <c r="A179" s="476" t="s">
        <v>332</v>
      </c>
      <c r="B179" s="488" t="s">
        <v>84</v>
      </c>
      <c r="C179" s="488">
        <v>40.88441297975556</v>
      </c>
      <c r="D179" s="488">
        <v>27.650098643649816</v>
      </c>
      <c r="E179" s="488">
        <v>24.800917670314167</v>
      </c>
      <c r="F179" s="488">
        <v>21.462253613192502</v>
      </c>
      <c r="G179" s="488">
        <v>20.765089758132689</v>
      </c>
      <c r="H179" s="267">
        <v>25.142697118485419</v>
      </c>
      <c r="I179" s="267">
        <v>21.382857476977204</v>
      </c>
      <c r="J179" s="267">
        <v>22.77909554177791</v>
      </c>
    </row>
    <row r="180" spans="1:10" x14ac:dyDescent="0.2">
      <c r="A180" s="477" t="s">
        <v>333</v>
      </c>
      <c r="B180" s="489" t="s">
        <v>84</v>
      </c>
      <c r="C180" s="489">
        <v>4.1165641016850367</v>
      </c>
      <c r="D180" s="489">
        <v>24.617581860528841</v>
      </c>
      <c r="E180" s="489">
        <v>9.985549017940059</v>
      </c>
      <c r="F180" s="489">
        <v>3.8635244507081428</v>
      </c>
      <c r="G180" s="489">
        <v>1.5236166191915981</v>
      </c>
      <c r="H180" s="490">
        <v>11.156291149225277</v>
      </c>
      <c r="I180" s="490">
        <v>3.5970452872030512</v>
      </c>
      <c r="J180" s="490">
        <v>6.4042146933718778</v>
      </c>
    </row>
    <row r="181" spans="1:10" s="7" customFormat="1" x14ac:dyDescent="0.2">
      <c r="A181" s="501" t="s">
        <v>615</v>
      </c>
      <c r="B181" s="502" t="s">
        <v>84</v>
      </c>
      <c r="C181" s="502">
        <v>103.02300426830314</v>
      </c>
      <c r="D181" s="502">
        <v>60.59053157966845</v>
      </c>
      <c r="E181" s="502">
        <v>36.388872308580758</v>
      </c>
      <c r="F181" s="502">
        <v>24.761470519198497</v>
      </c>
      <c r="G181" s="502">
        <v>15.553845774268533</v>
      </c>
      <c r="H181" s="503">
        <v>38.829671666909213</v>
      </c>
      <c r="I181" s="503">
        <v>23.712865054124489</v>
      </c>
      <c r="J181" s="503">
        <v>29.326578090708761</v>
      </c>
    </row>
    <row r="182" spans="1:10" x14ac:dyDescent="0.2">
      <c r="A182" s="477" t="s">
        <v>616</v>
      </c>
      <c r="B182" s="489" t="s">
        <v>84</v>
      </c>
      <c r="C182" s="489">
        <v>0</v>
      </c>
      <c r="D182" s="489">
        <v>4.5243183997807919E-2</v>
      </c>
      <c r="E182" s="489">
        <v>0.11539384615231567</v>
      </c>
      <c r="F182" s="489">
        <v>0.12457870844718205</v>
      </c>
      <c r="G182" s="489">
        <v>0</v>
      </c>
      <c r="H182" s="490">
        <v>0.10883265448495766</v>
      </c>
      <c r="I182" s="490">
        <v>0.11039112824833562</v>
      </c>
      <c r="J182" s="490">
        <v>0.10981238005721632</v>
      </c>
    </row>
    <row r="183" spans="1:10" x14ac:dyDescent="0.2">
      <c r="A183" s="479" t="s">
        <v>334</v>
      </c>
      <c r="B183" s="492" t="s">
        <v>84</v>
      </c>
      <c r="C183" s="492">
        <v>0.13917410905600217</v>
      </c>
      <c r="D183" s="492">
        <v>1.6852623647074942</v>
      </c>
      <c r="E183" s="492">
        <v>0.65133626506341724</v>
      </c>
      <c r="F183" s="492">
        <v>0.79930595658936943</v>
      </c>
      <c r="G183" s="492">
        <v>0.27269389536608479</v>
      </c>
      <c r="H183" s="493">
        <v>0.7334192157220264</v>
      </c>
      <c r="I183" s="493">
        <v>0.73933302104193743</v>
      </c>
      <c r="J183" s="493">
        <v>0.7371368954401103</v>
      </c>
    </row>
    <row r="184" spans="1:10" x14ac:dyDescent="0.2">
      <c r="A184" s="478" t="s">
        <v>617</v>
      </c>
      <c r="B184" s="489" t="s">
        <v>84</v>
      </c>
      <c r="C184" s="489">
        <v>102.88383015924714</v>
      </c>
      <c r="D184" s="489">
        <v>58.860026030963148</v>
      </c>
      <c r="E184" s="489">
        <v>35.622142197365022</v>
      </c>
      <c r="F184" s="489">
        <v>23.83758577866336</v>
      </c>
      <c r="G184" s="489">
        <v>15.28115129146089</v>
      </c>
      <c r="H184" s="490">
        <v>37.987419796702227</v>
      </c>
      <c r="I184" s="490">
        <v>22.863140771033272</v>
      </c>
      <c r="J184" s="490">
        <v>28.479628731098241</v>
      </c>
    </row>
    <row r="185" spans="1:10" x14ac:dyDescent="0.2">
      <c r="A185" s="479" t="s">
        <v>618</v>
      </c>
      <c r="B185" s="488" t="s">
        <v>84</v>
      </c>
      <c r="C185" s="488">
        <v>8.8335533195056311</v>
      </c>
      <c r="D185" s="488">
        <v>5.8644581449513629</v>
      </c>
      <c r="E185" s="488">
        <v>3.9884739086468133</v>
      </c>
      <c r="F185" s="488">
        <v>3.8274298597364602</v>
      </c>
      <c r="G185" s="488">
        <v>1.760396100092992</v>
      </c>
      <c r="H185" s="267">
        <v>4.1755572681699293</v>
      </c>
      <c r="I185" s="267">
        <v>3.5920268153141595</v>
      </c>
      <c r="J185" s="267">
        <v>3.8087242034827651</v>
      </c>
    </row>
    <row r="186" spans="1:10" x14ac:dyDescent="0.2">
      <c r="A186" s="478" t="s">
        <v>643</v>
      </c>
      <c r="B186" s="494" t="s">
        <v>84</v>
      </c>
      <c r="C186" s="494">
        <v>89.066595813977401</v>
      </c>
      <c r="D186" s="494">
        <v>45.556617344841762</v>
      </c>
      <c r="E186" s="494">
        <v>25.197324112360768</v>
      </c>
      <c r="F186" s="494">
        <v>13.271943720937291</v>
      </c>
      <c r="G186" s="494">
        <v>8.5851446604205961</v>
      </c>
      <c r="H186" s="495">
        <v>27.302238019548341</v>
      </c>
      <c r="I186" s="495">
        <v>12.738190093405098</v>
      </c>
      <c r="J186" s="495">
        <v>18.146633014099937</v>
      </c>
    </row>
    <row r="187" spans="1:10" x14ac:dyDescent="0.2">
      <c r="A187" s="479" t="s">
        <v>642</v>
      </c>
      <c r="B187" s="492" t="s">
        <v>84</v>
      </c>
      <c r="C187" s="492">
        <v>1.4881121758060922</v>
      </c>
      <c r="D187" s="492">
        <v>2.3302794903411428</v>
      </c>
      <c r="E187" s="492">
        <v>1.2026687746870426</v>
      </c>
      <c r="F187" s="492">
        <v>3.183199812823903</v>
      </c>
      <c r="G187" s="492">
        <v>0.9060710322581782</v>
      </c>
      <c r="H187" s="493">
        <v>1.2977654912482068</v>
      </c>
      <c r="I187" s="493">
        <v>2.923870208270531</v>
      </c>
      <c r="J187" s="493">
        <v>2.3200068737300747</v>
      </c>
    </row>
    <row r="188" spans="1:10" x14ac:dyDescent="0.2">
      <c r="A188" s="478" t="s">
        <v>644</v>
      </c>
      <c r="B188" s="494" t="s">
        <v>84</v>
      </c>
      <c r="C188" s="494">
        <v>0</v>
      </c>
      <c r="D188" s="494">
        <v>0</v>
      </c>
      <c r="E188" s="494">
        <v>0.13100714926306334</v>
      </c>
      <c r="F188" s="494">
        <v>3.4527617798369097E-2</v>
      </c>
      <c r="G188" s="494">
        <v>2.0494073595853132E-2</v>
      </c>
      <c r="H188" s="495">
        <v>0.1193122689315457</v>
      </c>
      <c r="I188" s="495">
        <v>3.2929415053060768E-2</v>
      </c>
      <c r="J188" s="495">
        <v>6.5008184423893819E-2</v>
      </c>
    </row>
    <row r="189" spans="1:10" x14ac:dyDescent="0.2">
      <c r="A189" s="479" t="s">
        <v>645</v>
      </c>
      <c r="B189" s="492" t="s">
        <v>84</v>
      </c>
      <c r="C189" s="492">
        <v>3.4955345663986837</v>
      </c>
      <c r="D189" s="492">
        <v>5.1086683107274968</v>
      </c>
      <c r="E189" s="492">
        <v>5.1026680037027141</v>
      </c>
      <c r="F189" s="492">
        <v>3.5204845408715753</v>
      </c>
      <c r="G189" s="492">
        <v>4.0090442502101569</v>
      </c>
      <c r="H189" s="493">
        <v>5.0925460692951967</v>
      </c>
      <c r="I189" s="493">
        <v>3.5761239044880715</v>
      </c>
      <c r="J189" s="493">
        <v>4.1392559927390131</v>
      </c>
    </row>
    <row r="190" spans="1:10" s="7" customFormat="1" x14ac:dyDescent="0.2">
      <c r="A190" s="504" t="s">
        <v>619</v>
      </c>
      <c r="B190" s="505" t="s">
        <v>84</v>
      </c>
      <c r="C190" s="505">
        <v>42.603339218677682</v>
      </c>
      <c r="D190" s="505">
        <v>10.618076448828607</v>
      </c>
      <c r="E190" s="505">
        <v>16.706031634233096</v>
      </c>
      <c r="F190" s="505">
        <v>15.26149705695183</v>
      </c>
      <c r="G190" s="505">
        <v>18.783036097696229</v>
      </c>
      <c r="H190" s="506">
        <v>16.373884543491691</v>
      </c>
      <c r="I190" s="506">
        <v>15.662545664588604</v>
      </c>
      <c r="J190" s="506">
        <v>15.926705446493219</v>
      </c>
    </row>
    <row r="191" spans="1:10" s="7" customFormat="1" x14ac:dyDescent="0.2">
      <c r="A191" s="479" t="s">
        <v>620</v>
      </c>
      <c r="B191" s="492" t="s">
        <v>84</v>
      </c>
      <c r="C191" s="492">
        <v>0</v>
      </c>
      <c r="D191" s="492">
        <v>0</v>
      </c>
      <c r="E191" s="492">
        <v>0.72787536118128726</v>
      </c>
      <c r="F191" s="492">
        <v>0.71161200732547691</v>
      </c>
      <c r="G191" s="492">
        <v>0</v>
      </c>
      <c r="H191" s="493">
        <v>0.66289863820731931</v>
      </c>
      <c r="I191" s="493">
        <v>0.63057045094529696</v>
      </c>
      <c r="J191" s="493">
        <v>0.64257570912783324</v>
      </c>
    </row>
    <row r="192" spans="1:10" x14ac:dyDescent="0.2">
      <c r="A192" s="478" t="s">
        <v>621</v>
      </c>
      <c r="B192" s="494" t="s">
        <v>84</v>
      </c>
      <c r="C192" s="494">
        <v>35.234242419047945</v>
      </c>
      <c r="D192" s="494">
        <v>6.25936429647897</v>
      </c>
      <c r="E192" s="494">
        <v>12.232189764611023</v>
      </c>
      <c r="F192" s="494">
        <v>11.302488712772496</v>
      </c>
      <c r="G192" s="494">
        <v>14.867083123567744</v>
      </c>
      <c r="H192" s="495">
        <v>11.890431324006318</v>
      </c>
      <c r="I192" s="495">
        <v>11.70844065841302</v>
      </c>
      <c r="J192" s="495">
        <v>11.776023938278076</v>
      </c>
    </row>
    <row r="193" spans="1:10" s="7" customFormat="1" x14ac:dyDescent="0.2">
      <c r="A193" s="479" t="s">
        <v>622</v>
      </c>
      <c r="B193" s="492" t="s">
        <v>84</v>
      </c>
      <c r="C193" s="492">
        <v>11.685431201467336</v>
      </c>
      <c r="D193" s="492">
        <v>1.7233895054117003</v>
      </c>
      <c r="E193" s="492">
        <v>4.2081957375012244</v>
      </c>
      <c r="F193" s="492">
        <v>2.5755880150825039</v>
      </c>
      <c r="G193" s="492">
        <v>6.8846141419505527</v>
      </c>
      <c r="H193" s="493">
        <v>4.0521962580571369</v>
      </c>
      <c r="I193" s="493">
        <v>3.0663191722431553</v>
      </c>
      <c r="J193" s="493">
        <v>3.432430295502682</v>
      </c>
    </row>
    <row r="194" spans="1:10" s="7" customFormat="1" x14ac:dyDescent="0.2">
      <c r="A194" s="478" t="s">
        <v>651</v>
      </c>
      <c r="B194" s="494" t="s">
        <v>84</v>
      </c>
      <c r="C194" s="494">
        <v>10.88907554382296</v>
      </c>
      <c r="D194" s="494">
        <v>1.2502000274010139</v>
      </c>
      <c r="E194" s="494">
        <v>1.4901731829764671</v>
      </c>
      <c r="F194" s="494">
        <v>2.7756560242096788</v>
      </c>
      <c r="G194" s="494">
        <v>7.7645093658744626</v>
      </c>
      <c r="H194" s="495">
        <v>1.532432681891821</v>
      </c>
      <c r="I194" s="495">
        <v>3.3438089434957288</v>
      </c>
      <c r="J194" s="495">
        <v>2.6711439558173589</v>
      </c>
    </row>
    <row r="195" spans="1:10" x14ac:dyDescent="0.2">
      <c r="A195" s="476" t="s">
        <v>652</v>
      </c>
      <c r="B195" s="488" t="s">
        <v>84</v>
      </c>
      <c r="C195" s="488">
        <v>12.65971853197799</v>
      </c>
      <c r="D195" s="488">
        <v>3.285773393615564</v>
      </c>
      <c r="E195" s="488">
        <v>6.533820719781021</v>
      </c>
      <c r="F195" s="488">
        <v>5.9512445979817263</v>
      </c>
      <c r="G195" s="488">
        <v>0.21795902830117189</v>
      </c>
      <c r="H195" s="267">
        <v>6.3058020443028546</v>
      </c>
      <c r="I195" s="267">
        <v>5.2983124088731968</v>
      </c>
      <c r="J195" s="267">
        <v>5.6724494766750544</v>
      </c>
    </row>
    <row r="196" spans="1:10" x14ac:dyDescent="0.2">
      <c r="A196" s="477" t="s">
        <v>623</v>
      </c>
      <c r="B196" s="489" t="s">
        <v>84</v>
      </c>
      <c r="C196" s="489">
        <v>7.3690967996297374</v>
      </c>
      <c r="D196" s="489">
        <v>4.3587121523496366</v>
      </c>
      <c r="E196" s="489">
        <v>3.7459663840884754</v>
      </c>
      <c r="F196" s="489">
        <v>3.2473962613552705</v>
      </c>
      <c r="G196" s="489">
        <v>3.9159529741284862</v>
      </c>
      <c r="H196" s="490">
        <v>3.8205544680265531</v>
      </c>
      <c r="I196" s="490">
        <v>3.3235344883298152</v>
      </c>
      <c r="J196" s="490">
        <v>3.5081057149741208</v>
      </c>
    </row>
    <row r="197" spans="1:10" x14ac:dyDescent="0.2">
      <c r="A197" s="501" t="s">
        <v>624</v>
      </c>
      <c r="B197" s="502" t="s">
        <v>84</v>
      </c>
      <c r="C197" s="502">
        <v>156.113444297787</v>
      </c>
      <c r="D197" s="502">
        <v>112.75759830113714</v>
      </c>
      <c r="E197" s="502">
        <v>98.854081392069403</v>
      </c>
      <c r="F197" s="502">
        <v>111.00236280377895</v>
      </c>
      <c r="G197" s="502">
        <v>109.68173591329833</v>
      </c>
      <c r="H197" s="503">
        <v>100.38167613354842</v>
      </c>
      <c r="I197" s="503">
        <v>110.85196391013984</v>
      </c>
      <c r="J197" s="503">
        <v>106.96376235449311</v>
      </c>
    </row>
    <row r="198" spans="1:10" x14ac:dyDescent="0.2">
      <c r="A198" s="477" t="s">
        <v>625</v>
      </c>
      <c r="B198" s="489" t="s">
        <v>84</v>
      </c>
      <c r="C198" s="489">
        <v>2.3858614601367916</v>
      </c>
      <c r="D198" s="489">
        <v>5.0658542266063842</v>
      </c>
      <c r="E198" s="489">
        <v>3.3294010645552641</v>
      </c>
      <c r="F198" s="489">
        <v>4.7723991661634058</v>
      </c>
      <c r="G198" s="489">
        <v>2.1777715639515312</v>
      </c>
      <c r="H198" s="490">
        <v>3.46670649344472</v>
      </c>
      <c r="I198" s="490">
        <v>4.4769113765454174</v>
      </c>
      <c r="J198" s="490">
        <v>4.1017659859119657</v>
      </c>
    </row>
    <row r="199" spans="1:10" s="47" customFormat="1" x14ac:dyDescent="0.2">
      <c r="A199" s="476" t="s">
        <v>626</v>
      </c>
      <c r="B199" s="488" t="s">
        <v>84</v>
      </c>
      <c r="C199" s="488">
        <v>124.54695990537738</v>
      </c>
      <c r="D199" s="488">
        <v>92.246025482942869</v>
      </c>
      <c r="E199" s="488">
        <v>80.215974845019716</v>
      </c>
      <c r="F199" s="488">
        <v>87.804336351943007</v>
      </c>
      <c r="G199" s="488">
        <v>82.46374575059464</v>
      </c>
      <c r="H199" s="267">
        <v>81.503290012746476</v>
      </c>
      <c r="I199" s="267">
        <v>87.196126021218959</v>
      </c>
      <c r="J199" s="267">
        <v>85.082058643465331</v>
      </c>
    </row>
    <row r="200" spans="1:10" s="7" customFormat="1" x14ac:dyDescent="0.2">
      <c r="A200" s="477" t="s">
        <v>627</v>
      </c>
      <c r="B200" s="489" t="s">
        <v>84</v>
      </c>
      <c r="C200" s="489">
        <v>9.1458594031232323</v>
      </c>
      <c r="D200" s="489">
        <v>0.1776996848883409</v>
      </c>
      <c r="E200" s="489">
        <v>2.2719173435162956</v>
      </c>
      <c r="F200" s="489">
        <v>3.305021312873619</v>
      </c>
      <c r="G200" s="489">
        <v>4.4868510019109475</v>
      </c>
      <c r="H200" s="490">
        <v>2.1442189921635624</v>
      </c>
      <c r="I200" s="490">
        <v>3.4396133607732309</v>
      </c>
      <c r="J200" s="490">
        <v>2.9585612152472152</v>
      </c>
    </row>
    <row r="201" spans="1:10" s="7" customFormat="1" x14ac:dyDescent="0.2">
      <c r="A201" s="476" t="s">
        <v>628</v>
      </c>
      <c r="B201" s="488" t="s">
        <v>84</v>
      </c>
      <c r="C201" s="488">
        <v>19.786242007645235</v>
      </c>
      <c r="D201" s="488">
        <v>10.75128647759967</v>
      </c>
      <c r="E201" s="488">
        <v>9.7734446385998535</v>
      </c>
      <c r="F201" s="488">
        <v>12.263228919039166</v>
      </c>
      <c r="G201" s="488">
        <v>18.74558669844334</v>
      </c>
      <c r="H201" s="267">
        <v>9.920427343216037</v>
      </c>
      <c r="I201" s="267">
        <v>13.001468799828304</v>
      </c>
      <c r="J201" s="267">
        <v>11.857306343148263</v>
      </c>
    </row>
    <row r="202" spans="1:10" x14ac:dyDescent="0.2">
      <c r="A202" s="478" t="s">
        <v>629</v>
      </c>
      <c r="B202" s="494" t="s">
        <v>84</v>
      </c>
      <c r="C202" s="494">
        <v>0.24848723794504346</v>
      </c>
      <c r="D202" s="489">
        <v>4.5167296889984927</v>
      </c>
      <c r="E202" s="489">
        <v>3.2633432516736578</v>
      </c>
      <c r="F202" s="489">
        <v>2.8573769027625762</v>
      </c>
      <c r="G202" s="489">
        <v>1.8077791360731998</v>
      </c>
      <c r="H202" s="490">
        <v>3.3470326124686509</v>
      </c>
      <c r="I202" s="490">
        <v>2.7378440172715606</v>
      </c>
      <c r="J202" s="490">
        <v>2.9640697040977804</v>
      </c>
    </row>
    <row r="203" spans="1:10" x14ac:dyDescent="0.2">
      <c r="A203" s="507" t="s">
        <v>630</v>
      </c>
      <c r="B203" s="508" t="s">
        <v>84</v>
      </c>
      <c r="C203" s="508">
        <v>33.505356806143617</v>
      </c>
      <c r="D203" s="502">
        <v>41.470137005069191</v>
      </c>
      <c r="E203" s="502">
        <v>38.972331113395875</v>
      </c>
      <c r="F203" s="502">
        <v>41.948094343940305</v>
      </c>
      <c r="G203" s="502">
        <v>34.381767693886552</v>
      </c>
      <c r="H203" s="503">
        <v>39.142686472844275</v>
      </c>
      <c r="I203" s="503">
        <v>41.086407242698442</v>
      </c>
      <c r="J203" s="503">
        <v>40.36459536108174</v>
      </c>
    </row>
    <row r="204" spans="1:10" x14ac:dyDescent="0.2">
      <c r="A204" s="478" t="s">
        <v>631</v>
      </c>
      <c r="B204" s="494" t="s">
        <v>84</v>
      </c>
      <c r="C204" s="494">
        <v>16.789670363577148</v>
      </c>
      <c r="D204" s="489">
        <v>5.144188244965064</v>
      </c>
      <c r="E204" s="489">
        <v>5.8832682473337625</v>
      </c>
      <c r="F204" s="489">
        <v>5.8512980585311851</v>
      </c>
      <c r="G204" s="489">
        <v>6.2077915898342066</v>
      </c>
      <c r="H204" s="490">
        <v>5.8942301191235913</v>
      </c>
      <c r="I204" s="490">
        <v>5.8918971354422771</v>
      </c>
      <c r="J204" s="490">
        <v>5.8927635023437928</v>
      </c>
    </row>
    <row r="205" spans="1:10" x14ac:dyDescent="0.2">
      <c r="A205" s="479" t="s">
        <v>335</v>
      </c>
      <c r="B205" s="492" t="s">
        <v>84</v>
      </c>
      <c r="C205" s="492">
        <v>2.470696127671975</v>
      </c>
      <c r="D205" s="488">
        <v>6.6799054665022606</v>
      </c>
      <c r="E205" s="488">
        <v>6.1296800614001974</v>
      </c>
      <c r="F205" s="488">
        <v>3.9717868575230679</v>
      </c>
      <c r="G205" s="488">
        <v>0</v>
      </c>
      <c r="H205" s="267">
        <v>6.1509889404246136</v>
      </c>
      <c r="I205" s="267">
        <v>3.5194620158530032</v>
      </c>
      <c r="J205" s="267">
        <v>4.4966946669670635</v>
      </c>
    </row>
    <row r="206" spans="1:10" s="47" customFormat="1" x14ac:dyDescent="0.2">
      <c r="A206" s="745" t="s">
        <v>632</v>
      </c>
      <c r="B206" s="489" t="s">
        <v>84</v>
      </c>
      <c r="C206" s="489">
        <v>1.0086394569484203</v>
      </c>
      <c r="D206" s="494">
        <v>8.49385669269763</v>
      </c>
      <c r="E206" s="494">
        <v>17.971333434804819</v>
      </c>
      <c r="F206" s="494">
        <v>22.588581095410508</v>
      </c>
      <c r="G206" s="494">
        <v>18.786157762129641</v>
      </c>
      <c r="H206" s="495">
        <v>17.075835357232041</v>
      </c>
      <c r="I206" s="495">
        <v>22.155544128955206</v>
      </c>
      <c r="J206" s="495">
        <v>20.269165075210022</v>
      </c>
    </row>
    <row r="207" spans="1:10" s="7" customFormat="1" x14ac:dyDescent="0.2">
      <c r="A207" s="476" t="s">
        <v>633</v>
      </c>
      <c r="B207" s="488" t="s">
        <v>84</v>
      </c>
      <c r="C207" s="488">
        <v>9.9302158150059139</v>
      </c>
      <c r="D207" s="492">
        <v>15.940658994382792</v>
      </c>
      <c r="E207" s="492">
        <v>6.1978951381728269</v>
      </c>
      <c r="F207" s="492">
        <v>5.9631404573447702</v>
      </c>
      <c r="G207" s="492">
        <v>7.1006175773087774</v>
      </c>
      <c r="H207" s="493">
        <v>7.0279126445867766</v>
      </c>
      <c r="I207" s="493">
        <v>6.0926814364173243</v>
      </c>
      <c r="J207" s="493">
        <v>6.4399849218691481</v>
      </c>
    </row>
    <row r="208" spans="1:10" s="7" customFormat="1" x14ac:dyDescent="0.2">
      <c r="A208" s="477" t="s">
        <v>634</v>
      </c>
      <c r="B208" s="494" t="s">
        <v>84</v>
      </c>
      <c r="C208" s="494">
        <v>3.3061179011604986</v>
      </c>
      <c r="D208" s="494">
        <v>5.2115248664200573</v>
      </c>
      <c r="E208" s="494">
        <v>2.7901539829796507</v>
      </c>
      <c r="F208" s="494">
        <v>3.573287724133599</v>
      </c>
      <c r="G208" s="494">
        <v>2.2871995897308168</v>
      </c>
      <c r="H208" s="495">
        <v>2.993718845219739</v>
      </c>
      <c r="I208" s="495">
        <v>3.4268222584287567</v>
      </c>
      <c r="J208" s="495">
        <v>3.2659868161823522</v>
      </c>
    </row>
    <row r="209" spans="1:10" x14ac:dyDescent="0.2">
      <c r="A209" s="501" t="s">
        <v>635</v>
      </c>
      <c r="B209" s="508" t="s">
        <v>84</v>
      </c>
      <c r="C209" s="508">
        <v>49.652176148927779</v>
      </c>
      <c r="D209" s="508">
        <v>26.803038772434579</v>
      </c>
      <c r="E209" s="508">
        <v>26.009728205640918</v>
      </c>
      <c r="F209" s="508">
        <v>23.99652668750478</v>
      </c>
      <c r="G209" s="508">
        <v>15.494988829798796</v>
      </c>
      <c r="H209" s="509">
        <v>26.231504868965182</v>
      </c>
      <c r="I209" s="509">
        <v>23.028333553435882</v>
      </c>
      <c r="J209" s="509">
        <v>24.217849635304123</v>
      </c>
    </row>
    <row r="210" spans="1:10" x14ac:dyDescent="0.2">
      <c r="A210" s="478" t="s">
        <v>636</v>
      </c>
      <c r="B210" s="494" t="s">
        <v>84</v>
      </c>
      <c r="C210" s="494">
        <v>30.898314963059466</v>
      </c>
      <c r="D210" s="489">
        <v>13.789167009179339</v>
      </c>
      <c r="E210" s="489">
        <v>14.705252193947823</v>
      </c>
      <c r="F210" s="489">
        <v>15.538346751571371</v>
      </c>
      <c r="G210" s="489">
        <v>12.985071347714294</v>
      </c>
      <c r="H210" s="490">
        <v>14.736510075702967</v>
      </c>
      <c r="I210" s="490">
        <v>15.247568335151017</v>
      </c>
      <c r="J210" s="490">
        <v>15.057783912620188</v>
      </c>
    </row>
    <row r="211" spans="1:10" x14ac:dyDescent="0.2">
      <c r="A211" s="479" t="s">
        <v>336</v>
      </c>
      <c r="B211" s="492" t="s">
        <v>84</v>
      </c>
      <c r="C211" s="492">
        <v>1.2670860688756707</v>
      </c>
      <c r="D211" s="488">
        <v>0.41188381970132892</v>
      </c>
      <c r="E211" s="488">
        <v>0.28010494837638161</v>
      </c>
      <c r="F211" s="488">
        <v>0.52399122374225204</v>
      </c>
      <c r="G211" s="488">
        <v>0</v>
      </c>
      <c r="H211" s="267">
        <v>0.29751882947778036</v>
      </c>
      <c r="I211" s="267">
        <v>0.46431676088259916</v>
      </c>
      <c r="J211" s="267">
        <v>0.40237539019584201</v>
      </c>
    </row>
    <row r="212" spans="1:10" x14ac:dyDescent="0.2">
      <c r="A212" s="478" t="s">
        <v>637</v>
      </c>
      <c r="B212" s="533" t="s">
        <v>84</v>
      </c>
      <c r="C212" s="533">
        <v>7.7138008468039157E-2</v>
      </c>
      <c r="D212" s="494">
        <v>0.12593779969858884</v>
      </c>
      <c r="E212" s="494">
        <v>0.32276214337622494</v>
      </c>
      <c r="F212" s="494">
        <v>0.42367791215603506</v>
      </c>
      <c r="G212" s="494">
        <v>0.75564017324826394</v>
      </c>
      <c r="H212" s="495">
        <v>0.30486941818739838</v>
      </c>
      <c r="I212" s="495">
        <v>0.4614832583579761</v>
      </c>
      <c r="J212" s="495">
        <v>0.40332380849562588</v>
      </c>
    </row>
    <row r="213" spans="1:10" s="7" customFormat="1" x14ac:dyDescent="0.2">
      <c r="A213" s="479" t="s">
        <v>638</v>
      </c>
      <c r="B213" s="492" t="s">
        <v>84</v>
      </c>
      <c r="C213" s="492">
        <v>3.0368205427087442</v>
      </c>
      <c r="D213" s="492">
        <v>1.3604630771338539</v>
      </c>
      <c r="E213" s="492">
        <v>0.45086467135922548</v>
      </c>
      <c r="F213" s="492">
        <v>0.77000072705139289</v>
      </c>
      <c r="G213" s="492">
        <v>8.3601745171377265E-2</v>
      </c>
      <c r="H213" s="493">
        <v>0.54313891259305735</v>
      </c>
      <c r="I213" s="493">
        <v>0.69183054271401023</v>
      </c>
      <c r="J213" s="493">
        <v>0.63661305109544197</v>
      </c>
    </row>
    <row r="214" spans="1:10" x14ac:dyDescent="0.2">
      <c r="A214" s="745" t="s">
        <v>639</v>
      </c>
      <c r="B214" s="751" t="s">
        <v>84</v>
      </c>
      <c r="C214" s="751">
        <v>14.372799424036204</v>
      </c>
      <c r="D214" s="751">
        <v>11.115585696670776</v>
      </c>
      <c r="E214" s="751">
        <v>10.250744124228953</v>
      </c>
      <c r="F214" s="751">
        <v>6.740509846487968</v>
      </c>
      <c r="G214" s="751">
        <v>1.6706749762233031</v>
      </c>
      <c r="H214" s="751">
        <v>10.349467293249477</v>
      </c>
      <c r="I214" s="751">
        <v>6.1631343887283956</v>
      </c>
      <c r="J214" s="751">
        <v>7.7177531785008542</v>
      </c>
    </row>
    <row r="215" spans="1:10" x14ac:dyDescent="0.2">
      <c r="A215" s="742" t="s">
        <v>640</v>
      </c>
      <c r="B215" s="748" t="s">
        <v>84</v>
      </c>
      <c r="C215" s="748">
        <v>0</v>
      </c>
      <c r="D215" s="748">
        <v>0</v>
      </c>
      <c r="E215" s="748">
        <v>6.7684962870886989E-4</v>
      </c>
      <c r="F215" s="748">
        <v>-1.2734346670334891E-3</v>
      </c>
      <c r="G215" s="748">
        <v>0</v>
      </c>
      <c r="H215" s="748">
        <v>6.1642792306372497E-4</v>
      </c>
      <c r="I215" s="748">
        <v>-1.1284102347550887E-3</v>
      </c>
      <c r="J215" s="748">
        <v>-4.8045455442024708E-4</v>
      </c>
    </row>
    <row r="216" spans="1:10" x14ac:dyDescent="0.2">
      <c r="A216" s="746" t="s">
        <v>647</v>
      </c>
      <c r="B216" s="739" t="s">
        <v>84</v>
      </c>
      <c r="C216" s="739">
        <v>752.30008399472035</v>
      </c>
      <c r="D216" s="739">
        <v>557.48099876695437</v>
      </c>
      <c r="E216" s="739">
        <v>422.72304464695634</v>
      </c>
      <c r="F216" s="739">
        <v>416.84201339329832</v>
      </c>
      <c r="G216" s="739">
        <v>320.1541605254547</v>
      </c>
      <c r="H216" s="739">
        <v>436.03987721272199</v>
      </c>
      <c r="I216" s="739">
        <v>405.83076850309794</v>
      </c>
      <c r="J216" s="739">
        <v>417.04909468340276</v>
      </c>
    </row>
    <row r="217" spans="1:10" ht="14.25" customHeight="1" x14ac:dyDescent="0.2">
      <c r="A217" s="747" t="s">
        <v>118</v>
      </c>
      <c r="B217" s="752" t="s">
        <v>84</v>
      </c>
      <c r="C217" s="752">
        <v>11.884824382467388</v>
      </c>
      <c r="D217" s="752">
        <v>7.9495561035758326</v>
      </c>
      <c r="E217" s="752">
        <v>5.3916478521620146</v>
      </c>
      <c r="F217" s="752">
        <v>8.3291908265290857</v>
      </c>
      <c r="G217" s="752">
        <v>9.3725466237677679</v>
      </c>
      <c r="H217" s="752">
        <v>5.6459891697589049</v>
      </c>
      <c r="I217" s="752">
        <v>8.4480128486367487</v>
      </c>
      <c r="J217" s="752">
        <v>7.4074652476883278</v>
      </c>
    </row>
    <row r="218" spans="1:10" ht="15" customHeight="1" x14ac:dyDescent="0.2">
      <c r="A218" s="511" t="s">
        <v>707</v>
      </c>
      <c r="B218" s="3"/>
      <c r="C218" s="3"/>
      <c r="D218" s="212"/>
      <c r="E218" s="3"/>
      <c r="F218" s="3"/>
      <c r="G218" s="212"/>
      <c r="H218" s="3"/>
      <c r="I218" s="3"/>
      <c r="J218" s="3"/>
    </row>
    <row r="219" spans="1:10" ht="15" customHeight="1" x14ac:dyDescent="0.2">
      <c r="A219" s="38" t="s">
        <v>352</v>
      </c>
    </row>
    <row r="220" spans="1:10" x14ac:dyDescent="0.2">
      <c r="A220" s="242" t="s">
        <v>739</v>
      </c>
      <c r="B220" s="3"/>
      <c r="C220" s="3"/>
      <c r="D220" s="212"/>
      <c r="E220" s="3"/>
      <c r="F220" s="3"/>
      <c r="G220" s="212"/>
      <c r="H220" s="3"/>
      <c r="I220" s="3"/>
      <c r="J220" s="3"/>
    </row>
    <row r="222" spans="1:10" ht="87" customHeight="1" x14ac:dyDescent="0.2">
      <c r="A222" s="816" t="s">
        <v>353</v>
      </c>
      <c r="B222" s="817"/>
      <c r="C222" s="817"/>
      <c r="D222" s="817"/>
      <c r="E222" s="817"/>
      <c r="F222" s="817"/>
      <c r="G222" s="817"/>
      <c r="H222" s="817"/>
      <c r="I222" s="817"/>
      <c r="J222" s="818"/>
    </row>
  </sheetData>
  <mergeCells count="1">
    <mergeCell ref="A222:J222"/>
  </mergeCells>
  <printOptions horizontalCentered="1" verticalCentered="1"/>
  <pageMargins left="0.70866141732283472" right="0.70866141732283472" top="0.19685039370078741" bottom="0.19685039370078741" header="0.31496062992125984" footer="0.31496062992125984"/>
  <pageSetup paperSize="9" scale="50" firstPageNumber="86" orientation="landscape" useFirstPageNumber="1" r:id="rId1"/>
  <headerFooter>
    <oddHeader>&amp;R&amp;12Les groupements à fiscalité propre en 2022</oddHeader>
    <oddFooter>&amp;L&amp;12Direction Générale des Collectivités Locales / DESL&amp;C&amp;12&amp;P&amp;R&amp;12Mise en ligne : janvier 2024</oddFooter>
    <firstHeader>&amp;RLes groupements à fiscalité propre en 2019</firstHeader>
    <firstFooter>&amp;LDirection Générale des Collectivités Locales / DESL&amp;C&amp;P&amp;RMise en ligne : mai 2021</firstFooter>
  </headerFooter>
  <rowBreaks count="2" manualBreakCount="2">
    <brk id="75" max="9" man="1"/>
    <brk id="147" max="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election activeCell="L219" sqref="L219"/>
    </sheetView>
  </sheetViews>
  <sheetFormatPr baseColWidth="10" defaultRowHeight="12.75" x14ac:dyDescent="0.2"/>
  <cols>
    <col min="1" max="1" width="78.5703125" customWidth="1"/>
    <col min="2" max="9" width="17.28515625" customWidth="1"/>
    <col min="11" max="11" width="12" bestFit="1" customWidth="1"/>
  </cols>
  <sheetData>
    <row r="1" spans="1:10" ht="21" x14ac:dyDescent="0.25">
      <c r="A1" s="9" t="s">
        <v>667</v>
      </c>
    </row>
    <row r="2" spans="1:10" ht="18" x14ac:dyDescent="0.25">
      <c r="A2" s="9"/>
    </row>
    <row r="3" spans="1:10" ht="16.5" x14ac:dyDescent="0.25">
      <c r="A3" s="88" t="s">
        <v>800</v>
      </c>
    </row>
    <row r="4" spans="1:10" ht="13.5" thickBot="1" x14ac:dyDescent="0.25">
      <c r="A4" s="205"/>
      <c r="J4" s="398" t="s">
        <v>337</v>
      </c>
    </row>
    <row r="5" spans="1:10" x14ac:dyDescent="0.2">
      <c r="A5" s="204" t="s">
        <v>340</v>
      </c>
      <c r="B5" s="480" t="s">
        <v>34</v>
      </c>
      <c r="C5" s="480" t="s">
        <v>458</v>
      </c>
      <c r="D5" s="480" t="s">
        <v>460</v>
      </c>
      <c r="E5" s="480" t="s">
        <v>97</v>
      </c>
      <c r="F5" s="480" t="s">
        <v>269</v>
      </c>
      <c r="G5" s="481">
        <v>300000</v>
      </c>
      <c r="H5" s="482" t="s">
        <v>345</v>
      </c>
      <c r="I5" s="482" t="s">
        <v>345</v>
      </c>
      <c r="J5" s="482" t="s">
        <v>343</v>
      </c>
    </row>
    <row r="6" spans="1:10" x14ac:dyDescent="0.2">
      <c r="A6" s="203"/>
      <c r="B6" s="483" t="s">
        <v>457</v>
      </c>
      <c r="C6" s="483" t="s">
        <v>35</v>
      </c>
      <c r="D6" s="483" t="s">
        <v>35</v>
      </c>
      <c r="E6" s="483" t="s">
        <v>35</v>
      </c>
      <c r="F6" s="483" t="s">
        <v>35</v>
      </c>
      <c r="G6" s="483" t="s">
        <v>36</v>
      </c>
      <c r="H6" s="484" t="s">
        <v>650</v>
      </c>
      <c r="I6" s="484" t="s">
        <v>284</v>
      </c>
      <c r="J6" s="484" t="s">
        <v>106</v>
      </c>
    </row>
    <row r="7" spans="1:10" ht="13.5" thickBot="1" x14ac:dyDescent="0.25">
      <c r="A7" s="206"/>
      <c r="B7" s="485" t="s">
        <v>36</v>
      </c>
      <c r="C7" s="485" t="s">
        <v>459</v>
      </c>
      <c r="D7" s="485" t="s">
        <v>99</v>
      </c>
      <c r="E7" s="485" t="s">
        <v>100</v>
      </c>
      <c r="F7" s="485" t="s">
        <v>270</v>
      </c>
      <c r="G7" s="485" t="s">
        <v>101</v>
      </c>
      <c r="H7" s="486" t="s">
        <v>284</v>
      </c>
      <c r="I7" s="486" t="s">
        <v>101</v>
      </c>
      <c r="J7" s="486" t="s">
        <v>346</v>
      </c>
    </row>
    <row r="9" spans="1:10" x14ac:dyDescent="0.2">
      <c r="A9" s="496" t="s">
        <v>601</v>
      </c>
      <c r="B9" s="497" t="s">
        <v>84</v>
      </c>
      <c r="C9" s="497">
        <v>0.98226899999999995</v>
      </c>
      <c r="D9" s="497">
        <v>10.879575000000001</v>
      </c>
      <c r="E9" s="497">
        <v>255.331356</v>
      </c>
      <c r="F9" s="497">
        <v>308.08226300000001</v>
      </c>
      <c r="G9" s="497">
        <v>43.034649000000002</v>
      </c>
      <c r="H9" s="498">
        <f>SUM(C9:E9)</f>
        <v>267.19319999999999</v>
      </c>
      <c r="I9" s="498">
        <f>SUM(F9:G9)</f>
        <v>351.11691200000001</v>
      </c>
      <c r="J9" s="498">
        <f>SUM(H9:I9)</f>
        <v>618.310112</v>
      </c>
    </row>
    <row r="10" spans="1:10" x14ac:dyDescent="0.2">
      <c r="A10" s="476" t="s">
        <v>602</v>
      </c>
      <c r="B10" s="488" t="s">
        <v>84</v>
      </c>
      <c r="C10" s="488">
        <v>0.38568000000000002</v>
      </c>
      <c r="D10" s="488">
        <v>0.49406699999999998</v>
      </c>
      <c r="E10" s="488">
        <v>127.017535</v>
      </c>
      <c r="F10" s="488">
        <v>71.698586000000006</v>
      </c>
      <c r="G10" s="488">
        <v>13.734871</v>
      </c>
      <c r="H10" s="267">
        <f t="shared" ref="H10:H69" si="0">SUM(C10:E10)</f>
        <v>127.89728199999999</v>
      </c>
      <c r="I10" s="267">
        <f t="shared" ref="I10:I69" si="1">SUM(F10:G10)</f>
        <v>85.433457000000004</v>
      </c>
      <c r="J10" s="267">
        <f t="shared" ref="J10:J69" si="2">SUM(H10:I10)</f>
        <v>213.33073899999999</v>
      </c>
    </row>
    <row r="11" spans="1:10" x14ac:dyDescent="0.2">
      <c r="A11" s="477" t="s">
        <v>324</v>
      </c>
      <c r="B11" s="489" t="s">
        <v>84</v>
      </c>
      <c r="C11" s="489">
        <v>0.59658900000000004</v>
      </c>
      <c r="D11" s="489">
        <v>10.38528</v>
      </c>
      <c r="E11" s="489">
        <v>128.16637</v>
      </c>
      <c r="F11" s="489">
        <v>236.36572699999999</v>
      </c>
      <c r="G11" s="489">
        <v>29.299776999999999</v>
      </c>
      <c r="H11" s="490">
        <f t="shared" si="0"/>
        <v>139.14823899999999</v>
      </c>
      <c r="I11" s="490">
        <f t="shared" si="1"/>
        <v>265.665504</v>
      </c>
      <c r="J11" s="490">
        <f t="shared" si="2"/>
        <v>404.81374299999999</v>
      </c>
    </row>
    <row r="12" spans="1:10" x14ac:dyDescent="0.2">
      <c r="A12" s="476" t="s">
        <v>603</v>
      </c>
      <c r="B12" s="488" t="s">
        <v>84</v>
      </c>
      <c r="C12" s="488">
        <v>0</v>
      </c>
      <c r="D12" s="488">
        <v>2.2599999999999999E-4</v>
      </c>
      <c r="E12" s="488">
        <v>0.14433399999999999</v>
      </c>
      <c r="F12" s="488">
        <v>1.7949E-2</v>
      </c>
      <c r="G12" s="488">
        <v>0</v>
      </c>
      <c r="H12" s="267">
        <f t="shared" si="0"/>
        <v>0.14455999999999999</v>
      </c>
      <c r="I12" s="267">
        <f t="shared" si="1"/>
        <v>1.7949E-2</v>
      </c>
      <c r="J12" s="267">
        <f t="shared" si="2"/>
        <v>0.16250899999999999</v>
      </c>
    </row>
    <row r="13" spans="1:10" x14ac:dyDescent="0.2">
      <c r="A13" s="477" t="s">
        <v>604</v>
      </c>
      <c r="B13" s="489" t="s">
        <v>84</v>
      </c>
      <c r="C13" s="489">
        <v>0</v>
      </c>
      <c r="D13" s="489">
        <v>0</v>
      </c>
      <c r="E13" s="489">
        <v>3.117E-3</v>
      </c>
      <c r="F13" s="489">
        <v>0</v>
      </c>
      <c r="G13" s="489">
        <v>0</v>
      </c>
      <c r="H13" s="490">
        <f t="shared" si="0"/>
        <v>3.117E-3</v>
      </c>
      <c r="I13" s="490">
        <f t="shared" si="1"/>
        <v>0</v>
      </c>
      <c r="J13" s="490">
        <f t="shared" si="2"/>
        <v>3.117E-3</v>
      </c>
    </row>
    <row r="14" spans="1:10" x14ac:dyDescent="0.2">
      <c r="A14" s="501" t="s">
        <v>325</v>
      </c>
      <c r="B14" s="502" t="s">
        <v>84</v>
      </c>
      <c r="C14" s="502">
        <v>1.4159999999999999E-3</v>
      </c>
      <c r="D14" s="502">
        <v>0.29258800000000001</v>
      </c>
      <c r="E14" s="502">
        <v>5.5751280000000003</v>
      </c>
      <c r="F14" s="502">
        <v>19.020015000000001</v>
      </c>
      <c r="G14" s="502">
        <v>2.2721849999999999</v>
      </c>
      <c r="H14" s="503">
        <f t="shared" si="0"/>
        <v>5.8691320000000005</v>
      </c>
      <c r="I14" s="503">
        <f t="shared" si="1"/>
        <v>21.292200000000001</v>
      </c>
      <c r="J14" s="503">
        <f t="shared" si="2"/>
        <v>27.161332000000002</v>
      </c>
    </row>
    <row r="15" spans="1:10" x14ac:dyDescent="0.2">
      <c r="A15" s="477" t="s">
        <v>605</v>
      </c>
      <c r="B15" s="489" t="s">
        <v>84</v>
      </c>
      <c r="C15" s="489">
        <v>0</v>
      </c>
      <c r="D15" s="489">
        <v>0</v>
      </c>
      <c r="E15" s="489">
        <v>0.51943899999999998</v>
      </c>
      <c r="F15" s="489">
        <v>5.1690160000000001</v>
      </c>
      <c r="G15" s="489">
        <v>2.205025</v>
      </c>
      <c r="H15" s="490">
        <f t="shared" si="0"/>
        <v>0.51943899999999998</v>
      </c>
      <c r="I15" s="490">
        <f t="shared" si="1"/>
        <v>7.3740410000000001</v>
      </c>
      <c r="J15" s="490">
        <f t="shared" si="2"/>
        <v>7.8934800000000003</v>
      </c>
    </row>
    <row r="16" spans="1:10" x14ac:dyDescent="0.2">
      <c r="A16" s="476" t="s">
        <v>606</v>
      </c>
      <c r="B16" s="488" t="s">
        <v>84</v>
      </c>
      <c r="C16" s="488">
        <v>0</v>
      </c>
      <c r="D16" s="488">
        <v>0</v>
      </c>
      <c r="E16" s="488">
        <v>0.71647000000000005</v>
      </c>
      <c r="F16" s="488">
        <v>3.041776</v>
      </c>
      <c r="G16" s="488">
        <v>4.0371999999999998E-2</v>
      </c>
      <c r="H16" s="267">
        <f t="shared" si="0"/>
        <v>0.71647000000000005</v>
      </c>
      <c r="I16" s="267">
        <f t="shared" si="1"/>
        <v>3.0821480000000001</v>
      </c>
      <c r="J16" s="267">
        <f t="shared" si="2"/>
        <v>3.7986180000000003</v>
      </c>
    </row>
    <row r="17" spans="1:10" x14ac:dyDescent="0.2">
      <c r="A17" s="491" t="s">
        <v>607</v>
      </c>
      <c r="B17" s="489" t="s">
        <v>84</v>
      </c>
      <c r="C17" s="489">
        <v>0</v>
      </c>
      <c r="D17" s="489">
        <v>0.23800199999999999</v>
      </c>
      <c r="E17" s="489">
        <v>3.908963</v>
      </c>
      <c r="F17" s="489">
        <v>5.0224859999999998</v>
      </c>
      <c r="G17" s="489">
        <v>0</v>
      </c>
      <c r="H17" s="490">
        <f t="shared" si="0"/>
        <v>4.1469649999999998</v>
      </c>
      <c r="I17" s="490">
        <f t="shared" si="1"/>
        <v>5.0224859999999998</v>
      </c>
      <c r="J17" s="490">
        <f t="shared" si="2"/>
        <v>9.1694509999999987</v>
      </c>
    </row>
    <row r="18" spans="1:10" x14ac:dyDescent="0.2">
      <c r="A18" s="476" t="s">
        <v>326</v>
      </c>
      <c r="B18" s="488" t="s">
        <v>84</v>
      </c>
      <c r="C18" s="488">
        <v>0</v>
      </c>
      <c r="D18" s="488">
        <v>4.4000999999999998E-2</v>
      </c>
      <c r="E18" s="488">
        <v>2.4733999999999999E-2</v>
      </c>
      <c r="F18" s="488">
        <v>1.4333610000000001</v>
      </c>
      <c r="G18" s="488">
        <v>2.6787999999999999E-2</v>
      </c>
      <c r="H18" s="267">
        <f t="shared" si="0"/>
        <v>6.8734999999999991E-2</v>
      </c>
      <c r="I18" s="267">
        <f t="shared" si="1"/>
        <v>1.4601490000000001</v>
      </c>
      <c r="J18" s="267">
        <f t="shared" si="2"/>
        <v>1.5288840000000001</v>
      </c>
    </row>
    <row r="19" spans="1:10" x14ac:dyDescent="0.2">
      <c r="A19" s="477" t="s">
        <v>608</v>
      </c>
      <c r="B19" s="489" t="s">
        <v>84</v>
      </c>
      <c r="C19" s="489">
        <v>1.4159999999999999E-3</v>
      </c>
      <c r="D19" s="489">
        <v>1.0584E-2</v>
      </c>
      <c r="E19" s="489">
        <v>0.40551999999999999</v>
      </c>
      <c r="F19" s="489">
        <v>4.3533749999999998</v>
      </c>
      <c r="G19" s="489">
        <v>0</v>
      </c>
      <c r="H19" s="490">
        <f t="shared" si="0"/>
        <v>0.41752</v>
      </c>
      <c r="I19" s="490">
        <f t="shared" si="1"/>
        <v>4.3533749999999998</v>
      </c>
      <c r="J19" s="490">
        <f t="shared" si="2"/>
        <v>4.7708949999999994</v>
      </c>
    </row>
    <row r="20" spans="1:10" x14ac:dyDescent="0.2">
      <c r="A20" s="501" t="s">
        <v>327</v>
      </c>
      <c r="B20" s="502" t="s">
        <v>84</v>
      </c>
      <c r="C20" s="502">
        <v>0.97742099999999998</v>
      </c>
      <c r="D20" s="502">
        <v>2.7794720000000002</v>
      </c>
      <c r="E20" s="502">
        <v>29.617954000000001</v>
      </c>
      <c r="F20" s="502">
        <v>59.622979999999998</v>
      </c>
      <c r="G20" s="502">
        <v>16.650172000000001</v>
      </c>
      <c r="H20" s="503">
        <f t="shared" si="0"/>
        <v>33.374847000000003</v>
      </c>
      <c r="I20" s="503">
        <f t="shared" si="1"/>
        <v>76.273151999999996</v>
      </c>
      <c r="J20" s="503">
        <f t="shared" si="2"/>
        <v>109.647999</v>
      </c>
    </row>
    <row r="21" spans="1:10" x14ac:dyDescent="0.2">
      <c r="A21" s="491" t="s">
        <v>609</v>
      </c>
      <c r="B21" s="489" t="s">
        <v>84</v>
      </c>
      <c r="C21" s="489">
        <v>0</v>
      </c>
      <c r="D21" s="489">
        <v>5.1240000000000001E-2</v>
      </c>
      <c r="E21" s="489">
        <v>0.32938099999999998</v>
      </c>
      <c r="F21" s="489">
        <v>1.6549929999999999</v>
      </c>
      <c r="G21" s="489">
        <v>0</v>
      </c>
      <c r="H21" s="490">
        <f t="shared" si="0"/>
        <v>0.38062099999999999</v>
      </c>
      <c r="I21" s="490">
        <f t="shared" si="1"/>
        <v>1.6549929999999999</v>
      </c>
      <c r="J21" s="490">
        <f t="shared" si="2"/>
        <v>2.0356139999999998</v>
      </c>
    </row>
    <row r="22" spans="1:10" x14ac:dyDescent="0.2">
      <c r="A22" s="476" t="s">
        <v>328</v>
      </c>
      <c r="B22" s="488" t="s">
        <v>84</v>
      </c>
      <c r="C22" s="488">
        <v>0.93441700000000005</v>
      </c>
      <c r="D22" s="488">
        <v>1.147445</v>
      </c>
      <c r="E22" s="488">
        <v>15.841063</v>
      </c>
      <c r="F22" s="488">
        <v>13.630554</v>
      </c>
      <c r="G22" s="488">
        <v>0.43020399999999998</v>
      </c>
      <c r="H22" s="267">
        <f t="shared" si="0"/>
        <v>17.922924999999999</v>
      </c>
      <c r="I22" s="267">
        <f t="shared" si="1"/>
        <v>14.060758</v>
      </c>
      <c r="J22" s="267">
        <f t="shared" si="2"/>
        <v>31.983682999999999</v>
      </c>
    </row>
    <row r="23" spans="1:10" x14ac:dyDescent="0.2">
      <c r="A23" s="477" t="s">
        <v>329</v>
      </c>
      <c r="B23" s="489" t="s">
        <v>84</v>
      </c>
      <c r="C23" s="489">
        <v>0</v>
      </c>
      <c r="D23" s="489">
        <v>0</v>
      </c>
      <c r="E23" s="489">
        <v>3.3825959999999999</v>
      </c>
      <c r="F23" s="489">
        <v>2.6173299999999999</v>
      </c>
      <c r="G23" s="489">
        <v>0</v>
      </c>
      <c r="H23" s="490">
        <f t="shared" si="0"/>
        <v>3.3825959999999999</v>
      </c>
      <c r="I23" s="490">
        <f t="shared" si="1"/>
        <v>2.6173299999999999</v>
      </c>
      <c r="J23" s="490">
        <f t="shared" si="2"/>
        <v>5.9999260000000003</v>
      </c>
    </row>
    <row r="24" spans="1:10" x14ac:dyDescent="0.2">
      <c r="A24" s="476" t="s">
        <v>610</v>
      </c>
      <c r="B24" s="488" t="s">
        <v>84</v>
      </c>
      <c r="C24" s="488">
        <v>0</v>
      </c>
      <c r="D24" s="488">
        <v>1.0480430000000001</v>
      </c>
      <c r="E24" s="488">
        <v>2.808243</v>
      </c>
      <c r="F24" s="488">
        <v>38.257575000000003</v>
      </c>
      <c r="G24" s="488">
        <v>14.80706</v>
      </c>
      <c r="H24" s="267">
        <f t="shared" si="0"/>
        <v>3.8562859999999999</v>
      </c>
      <c r="I24" s="267">
        <f t="shared" si="1"/>
        <v>53.064635000000003</v>
      </c>
      <c r="J24" s="267">
        <f t="shared" si="2"/>
        <v>56.920921</v>
      </c>
    </row>
    <row r="25" spans="1:10" x14ac:dyDescent="0.2">
      <c r="A25" s="477" t="s">
        <v>611</v>
      </c>
      <c r="B25" s="489" t="s">
        <v>84</v>
      </c>
      <c r="C25" s="489">
        <v>3.7059000000000002E-2</v>
      </c>
      <c r="D25" s="489">
        <v>0.52553499999999997</v>
      </c>
      <c r="E25" s="489">
        <v>0.39542100000000002</v>
      </c>
      <c r="F25" s="489">
        <v>3.3892799999999998</v>
      </c>
      <c r="G25" s="489">
        <v>1.359418</v>
      </c>
      <c r="H25" s="490">
        <f t="shared" si="0"/>
        <v>0.95801499999999995</v>
      </c>
      <c r="I25" s="490">
        <f t="shared" si="1"/>
        <v>4.7486980000000001</v>
      </c>
      <c r="J25" s="490">
        <f t="shared" si="2"/>
        <v>5.7067129999999997</v>
      </c>
    </row>
    <row r="26" spans="1:10" s="47" customFormat="1" x14ac:dyDescent="0.2">
      <c r="A26" s="479" t="s">
        <v>330</v>
      </c>
      <c r="B26" s="492" t="s">
        <v>84</v>
      </c>
      <c r="C26" s="492">
        <v>5.9439999999999996E-3</v>
      </c>
      <c r="D26" s="492">
        <v>7.2069999999999999E-3</v>
      </c>
      <c r="E26" s="492">
        <v>6.8612469999999997</v>
      </c>
      <c r="F26" s="492">
        <v>7.3244000000000004E-2</v>
      </c>
      <c r="G26" s="492">
        <v>5.3489000000000002E-2</v>
      </c>
      <c r="H26" s="493">
        <f t="shared" si="0"/>
        <v>6.8743979999999993</v>
      </c>
      <c r="I26" s="493">
        <f t="shared" si="1"/>
        <v>0.12673300000000001</v>
      </c>
      <c r="J26" s="493">
        <f t="shared" si="2"/>
        <v>7.0011309999999991</v>
      </c>
    </row>
    <row r="27" spans="1:10" s="7" customFormat="1" x14ac:dyDescent="0.2">
      <c r="A27" s="475" t="s">
        <v>612</v>
      </c>
      <c r="B27" s="499" t="s">
        <v>84</v>
      </c>
      <c r="C27" s="499">
        <v>6.5417810000000003</v>
      </c>
      <c r="D27" s="499">
        <v>13.440443999999999</v>
      </c>
      <c r="E27" s="499">
        <v>182.51740799999999</v>
      </c>
      <c r="F27" s="499">
        <v>294.103836</v>
      </c>
      <c r="G27" s="499">
        <v>29.099401</v>
      </c>
      <c r="H27" s="500">
        <f t="shared" si="0"/>
        <v>202.49963299999999</v>
      </c>
      <c r="I27" s="500">
        <f t="shared" si="1"/>
        <v>323.203237</v>
      </c>
      <c r="J27" s="500">
        <f t="shared" si="2"/>
        <v>525.70286999999996</v>
      </c>
    </row>
    <row r="28" spans="1:10" x14ac:dyDescent="0.2">
      <c r="A28" s="479" t="s">
        <v>613</v>
      </c>
      <c r="B28" s="492" t="s">
        <v>84</v>
      </c>
      <c r="C28" s="492">
        <v>0</v>
      </c>
      <c r="D28" s="492">
        <v>0.60619999999999996</v>
      </c>
      <c r="E28" s="492">
        <v>0.87802999999999998</v>
      </c>
      <c r="F28" s="492">
        <v>2.370708</v>
      </c>
      <c r="G28" s="492">
        <v>0.24504999999999999</v>
      </c>
      <c r="H28" s="493">
        <f t="shared" si="0"/>
        <v>1.4842299999999999</v>
      </c>
      <c r="I28" s="493">
        <f t="shared" si="1"/>
        <v>2.615758</v>
      </c>
      <c r="J28" s="493">
        <f t="shared" si="2"/>
        <v>4.0999879999999997</v>
      </c>
    </row>
    <row r="29" spans="1:10" s="47" customFormat="1" x14ac:dyDescent="0.2">
      <c r="A29" s="477" t="s">
        <v>331</v>
      </c>
      <c r="B29" s="489" t="s">
        <v>84</v>
      </c>
      <c r="C29" s="489">
        <v>3.953471</v>
      </c>
      <c r="D29" s="489">
        <v>6.3302209999999999</v>
      </c>
      <c r="E29" s="489">
        <v>40.487501000000002</v>
      </c>
      <c r="F29" s="489">
        <v>105.764044</v>
      </c>
      <c r="G29" s="489">
        <v>19.269005</v>
      </c>
      <c r="H29" s="490">
        <f t="shared" si="0"/>
        <v>50.771193000000004</v>
      </c>
      <c r="I29" s="490">
        <f t="shared" si="1"/>
        <v>125.03304900000001</v>
      </c>
      <c r="J29" s="490">
        <f t="shared" si="2"/>
        <v>175.80424200000002</v>
      </c>
    </row>
    <row r="30" spans="1:10" x14ac:dyDescent="0.2">
      <c r="A30" s="476" t="s">
        <v>614</v>
      </c>
      <c r="B30" s="488" t="s">
        <v>84</v>
      </c>
      <c r="C30" s="488">
        <v>0.31560700000000003</v>
      </c>
      <c r="D30" s="488">
        <v>4.7839989999999997</v>
      </c>
      <c r="E30" s="488">
        <v>13.022793999999999</v>
      </c>
      <c r="F30" s="488">
        <v>81.900537999999997</v>
      </c>
      <c r="G30" s="488">
        <v>15.083327000000001</v>
      </c>
      <c r="H30" s="267">
        <f t="shared" si="0"/>
        <v>18.122399999999999</v>
      </c>
      <c r="I30" s="267">
        <f t="shared" si="1"/>
        <v>96.983864999999994</v>
      </c>
      <c r="J30" s="267">
        <f t="shared" si="2"/>
        <v>115.10626499999999</v>
      </c>
    </row>
    <row r="31" spans="1:10" s="7" customFormat="1" x14ac:dyDescent="0.2">
      <c r="A31" s="477" t="s">
        <v>641</v>
      </c>
      <c r="B31" s="489" t="s">
        <v>84</v>
      </c>
      <c r="C31" s="489">
        <v>3.637864</v>
      </c>
      <c r="D31" s="489">
        <v>1.5462210000000001</v>
      </c>
      <c r="E31" s="489">
        <v>27.464707000000001</v>
      </c>
      <c r="F31" s="489">
        <v>23.863505</v>
      </c>
      <c r="G31" s="489">
        <v>4.1856770000000001</v>
      </c>
      <c r="H31" s="490">
        <f t="shared" si="0"/>
        <v>32.648792</v>
      </c>
      <c r="I31" s="490">
        <f t="shared" si="1"/>
        <v>28.049182000000002</v>
      </c>
      <c r="J31" s="490">
        <f t="shared" si="2"/>
        <v>60.697974000000002</v>
      </c>
    </row>
    <row r="32" spans="1:10" s="47" customFormat="1" x14ac:dyDescent="0.2">
      <c r="A32" s="476" t="s">
        <v>332</v>
      </c>
      <c r="B32" s="488" t="s">
        <v>84</v>
      </c>
      <c r="C32" s="488">
        <v>2.5655060000000001</v>
      </c>
      <c r="D32" s="488">
        <v>5.8061379999999998</v>
      </c>
      <c r="E32" s="488">
        <v>136.06096600000001</v>
      </c>
      <c r="F32" s="488">
        <v>180.418678</v>
      </c>
      <c r="G32" s="488">
        <v>9.4371960000000001</v>
      </c>
      <c r="H32" s="267">
        <f t="shared" si="0"/>
        <v>144.43261000000001</v>
      </c>
      <c r="I32" s="267">
        <f t="shared" si="1"/>
        <v>189.855874</v>
      </c>
      <c r="J32" s="267">
        <f t="shared" si="2"/>
        <v>334.28848400000004</v>
      </c>
    </row>
    <row r="33" spans="1:10" x14ac:dyDescent="0.2">
      <c r="A33" s="477" t="s">
        <v>333</v>
      </c>
      <c r="B33" s="489" t="s">
        <v>84</v>
      </c>
      <c r="C33" s="489">
        <v>2.2803E-2</v>
      </c>
      <c r="D33" s="489">
        <v>0.69788399999999995</v>
      </c>
      <c r="E33" s="489">
        <v>5.09091</v>
      </c>
      <c r="F33" s="489">
        <v>5.5504049999999996</v>
      </c>
      <c r="G33" s="489">
        <v>0.148148</v>
      </c>
      <c r="H33" s="490">
        <f t="shared" si="0"/>
        <v>5.8115969999999999</v>
      </c>
      <c r="I33" s="490">
        <f t="shared" si="1"/>
        <v>5.6985529999999995</v>
      </c>
      <c r="J33" s="490">
        <f t="shared" si="2"/>
        <v>11.510149999999999</v>
      </c>
    </row>
    <row r="34" spans="1:10" x14ac:dyDescent="0.2">
      <c r="A34" s="501" t="s">
        <v>615</v>
      </c>
      <c r="B34" s="502" t="s">
        <v>84</v>
      </c>
      <c r="C34" s="502">
        <v>0.56930999999999998</v>
      </c>
      <c r="D34" s="502">
        <v>3.2563930000000001</v>
      </c>
      <c r="E34" s="502">
        <v>29.534317999999999</v>
      </c>
      <c r="F34" s="502">
        <v>40.665287999999997</v>
      </c>
      <c r="G34" s="502">
        <v>5.2169540000000003</v>
      </c>
      <c r="H34" s="503">
        <f t="shared" si="0"/>
        <v>33.360020999999996</v>
      </c>
      <c r="I34" s="503">
        <f t="shared" si="1"/>
        <v>45.882241999999998</v>
      </c>
      <c r="J34" s="503">
        <f t="shared" si="2"/>
        <v>79.242262999999994</v>
      </c>
    </row>
    <row r="35" spans="1:10" s="7" customFormat="1" x14ac:dyDescent="0.2">
      <c r="A35" s="477" t="s">
        <v>616</v>
      </c>
      <c r="B35" s="489" t="s">
        <v>84</v>
      </c>
      <c r="C35" s="489">
        <v>0</v>
      </c>
      <c r="D35" s="489">
        <v>4.3999999999999999E-5</v>
      </c>
      <c r="E35" s="489">
        <v>3.1738000000000002E-2</v>
      </c>
      <c r="F35" s="489">
        <v>1.6942489999999999</v>
      </c>
      <c r="G35" s="489">
        <v>0</v>
      </c>
      <c r="H35" s="490">
        <f t="shared" si="0"/>
        <v>3.1782000000000005E-2</v>
      </c>
      <c r="I35" s="490">
        <f t="shared" si="1"/>
        <v>1.6942489999999999</v>
      </c>
      <c r="J35" s="490">
        <f t="shared" si="2"/>
        <v>1.7260309999999999</v>
      </c>
    </row>
    <row r="36" spans="1:10" x14ac:dyDescent="0.2">
      <c r="A36" s="479" t="s">
        <v>334</v>
      </c>
      <c r="B36" s="492" t="s">
        <v>84</v>
      </c>
      <c r="C36" s="492">
        <v>0</v>
      </c>
      <c r="D36" s="492">
        <v>0.28572999999999998</v>
      </c>
      <c r="E36" s="492">
        <v>9.5488599999999995</v>
      </c>
      <c r="F36" s="492">
        <v>4.7351979999999996</v>
      </c>
      <c r="G36" s="492">
        <v>1.5371589999999999</v>
      </c>
      <c r="H36" s="493">
        <f t="shared" si="0"/>
        <v>9.8345899999999986</v>
      </c>
      <c r="I36" s="493">
        <f t="shared" si="1"/>
        <v>6.2723569999999995</v>
      </c>
      <c r="J36" s="493">
        <f t="shared" si="2"/>
        <v>16.106946999999998</v>
      </c>
    </row>
    <row r="37" spans="1:10" x14ac:dyDescent="0.2">
      <c r="A37" s="478" t="s">
        <v>617</v>
      </c>
      <c r="B37" s="489" t="s">
        <v>84</v>
      </c>
      <c r="C37" s="489">
        <v>0.56930999999999998</v>
      </c>
      <c r="D37" s="489">
        <v>2.9706169999999998</v>
      </c>
      <c r="E37" s="489">
        <v>19.953719</v>
      </c>
      <c r="F37" s="489">
        <v>34.235838999999999</v>
      </c>
      <c r="G37" s="489">
        <v>3.6797949999999999</v>
      </c>
      <c r="H37" s="490">
        <f t="shared" si="0"/>
        <v>23.493645999999998</v>
      </c>
      <c r="I37" s="490">
        <f t="shared" si="1"/>
        <v>37.915633999999997</v>
      </c>
      <c r="J37" s="490">
        <f t="shared" si="2"/>
        <v>61.409279999999995</v>
      </c>
    </row>
    <row r="38" spans="1:10" x14ac:dyDescent="0.2">
      <c r="A38" s="479" t="s">
        <v>618</v>
      </c>
      <c r="B38" s="488" t="s">
        <v>84</v>
      </c>
      <c r="C38" s="488">
        <v>0.1</v>
      </c>
      <c r="D38" s="488">
        <v>2.5373E-2</v>
      </c>
      <c r="E38" s="488">
        <v>1.569879</v>
      </c>
      <c r="F38" s="488">
        <v>1.9187350000000001</v>
      </c>
      <c r="G38" s="488">
        <v>2.1852E-2</v>
      </c>
      <c r="H38" s="267">
        <f t="shared" si="0"/>
        <v>1.695252</v>
      </c>
      <c r="I38" s="267">
        <f t="shared" si="1"/>
        <v>1.9405870000000001</v>
      </c>
      <c r="J38" s="267">
        <f t="shared" si="2"/>
        <v>3.6358389999999998</v>
      </c>
    </row>
    <row r="39" spans="1:10" x14ac:dyDescent="0.2">
      <c r="A39" s="478" t="s">
        <v>643</v>
      </c>
      <c r="B39" s="494" t="s">
        <v>84</v>
      </c>
      <c r="C39" s="494">
        <v>0.46446799999999999</v>
      </c>
      <c r="D39" s="494">
        <v>0.81626799999999999</v>
      </c>
      <c r="E39" s="494">
        <v>11.180661000000001</v>
      </c>
      <c r="F39" s="494">
        <v>17.354537000000001</v>
      </c>
      <c r="G39" s="494">
        <v>1.2745040000000001</v>
      </c>
      <c r="H39" s="495">
        <f t="shared" si="0"/>
        <v>12.461397000000002</v>
      </c>
      <c r="I39" s="495">
        <f t="shared" si="1"/>
        <v>18.629041000000001</v>
      </c>
      <c r="J39" s="495">
        <f t="shared" si="2"/>
        <v>31.090438000000002</v>
      </c>
    </row>
    <row r="40" spans="1:10" x14ac:dyDescent="0.2">
      <c r="A40" s="479" t="s">
        <v>642</v>
      </c>
      <c r="B40" s="492" t="s">
        <v>84</v>
      </c>
      <c r="C40" s="492">
        <v>0</v>
      </c>
      <c r="D40" s="492">
        <v>0.85909999999999997</v>
      </c>
      <c r="E40" s="492">
        <v>0.97152300000000003</v>
      </c>
      <c r="F40" s="492">
        <v>4.1193460000000002</v>
      </c>
      <c r="G40" s="492">
        <v>0.20131499999999999</v>
      </c>
      <c r="H40" s="493">
        <f t="shared" si="0"/>
        <v>1.8306230000000001</v>
      </c>
      <c r="I40" s="493">
        <f t="shared" si="1"/>
        <v>4.3206610000000003</v>
      </c>
      <c r="J40" s="493">
        <f t="shared" si="2"/>
        <v>6.1512840000000004</v>
      </c>
    </row>
    <row r="41" spans="1:10" x14ac:dyDescent="0.2">
      <c r="A41" s="478" t="s">
        <v>644</v>
      </c>
      <c r="B41" s="494" t="s">
        <v>84</v>
      </c>
      <c r="C41" s="494">
        <v>0</v>
      </c>
      <c r="D41" s="494">
        <v>0</v>
      </c>
      <c r="E41" s="494">
        <v>0.47431400000000001</v>
      </c>
      <c r="F41" s="494">
        <v>9.6556000000000003E-2</v>
      </c>
      <c r="G41" s="494">
        <v>0.54020299999999999</v>
      </c>
      <c r="H41" s="495">
        <f t="shared" si="0"/>
        <v>0.47431400000000001</v>
      </c>
      <c r="I41" s="495">
        <f t="shared" si="1"/>
        <v>0.63675899999999996</v>
      </c>
      <c r="J41" s="495">
        <f t="shared" si="2"/>
        <v>1.111073</v>
      </c>
    </row>
    <row r="42" spans="1:10" x14ac:dyDescent="0.2">
      <c r="A42" s="479" t="s">
        <v>645</v>
      </c>
      <c r="B42" s="492" t="s">
        <v>84</v>
      </c>
      <c r="C42" s="492">
        <v>4.8409999999999998E-3</v>
      </c>
      <c r="D42" s="492">
        <v>1.269876</v>
      </c>
      <c r="E42" s="492">
        <v>5.7573410000000003</v>
      </c>
      <c r="F42" s="492">
        <v>10.746663</v>
      </c>
      <c r="G42" s="492">
        <v>1.641918</v>
      </c>
      <c r="H42" s="493">
        <f t="shared" si="0"/>
        <v>7.0320580000000001</v>
      </c>
      <c r="I42" s="493">
        <f t="shared" si="1"/>
        <v>12.388581</v>
      </c>
      <c r="J42" s="493">
        <f t="shared" si="2"/>
        <v>19.420639000000001</v>
      </c>
    </row>
    <row r="43" spans="1:10" s="47" customFormat="1" x14ac:dyDescent="0.2">
      <c r="A43" s="504" t="s">
        <v>619</v>
      </c>
      <c r="B43" s="505" t="s">
        <v>84</v>
      </c>
      <c r="C43" s="505">
        <v>0.64703299999999997</v>
      </c>
      <c r="D43" s="505">
        <v>4.1077919999999999</v>
      </c>
      <c r="E43" s="505">
        <v>80.928471999999999</v>
      </c>
      <c r="F43" s="505">
        <v>304.25034199999999</v>
      </c>
      <c r="G43" s="505">
        <v>16.013847999999999</v>
      </c>
      <c r="H43" s="506">
        <f t="shared" si="0"/>
        <v>85.683296999999996</v>
      </c>
      <c r="I43" s="506">
        <f t="shared" si="1"/>
        <v>320.26418999999999</v>
      </c>
      <c r="J43" s="506">
        <f t="shared" si="2"/>
        <v>405.94748699999997</v>
      </c>
    </row>
    <row r="44" spans="1:10" s="7" customFormat="1" x14ac:dyDescent="0.2">
      <c r="A44" s="479" t="s">
        <v>620</v>
      </c>
      <c r="B44" s="492" t="s">
        <v>84</v>
      </c>
      <c r="C44" s="492">
        <v>0</v>
      </c>
      <c r="D44" s="492">
        <v>0</v>
      </c>
      <c r="E44" s="492">
        <v>1.281839</v>
      </c>
      <c r="F44" s="492">
        <v>1.341235</v>
      </c>
      <c r="G44" s="492">
        <v>0</v>
      </c>
      <c r="H44" s="493">
        <f t="shared" si="0"/>
        <v>1.281839</v>
      </c>
      <c r="I44" s="493">
        <f t="shared" si="1"/>
        <v>1.341235</v>
      </c>
      <c r="J44" s="493">
        <f t="shared" si="2"/>
        <v>2.6230739999999999</v>
      </c>
    </row>
    <row r="45" spans="1:10" x14ac:dyDescent="0.2">
      <c r="A45" s="478" t="s">
        <v>621</v>
      </c>
      <c r="B45" s="494" t="s">
        <v>84</v>
      </c>
      <c r="C45" s="494">
        <v>0.54407700000000003</v>
      </c>
      <c r="D45" s="494">
        <v>0.82139499999999999</v>
      </c>
      <c r="E45" s="494">
        <v>29.988623</v>
      </c>
      <c r="F45" s="494">
        <v>145.30319299999999</v>
      </c>
      <c r="G45" s="494">
        <v>8.6825550000000007</v>
      </c>
      <c r="H45" s="495">
        <f t="shared" si="0"/>
        <v>31.354095000000001</v>
      </c>
      <c r="I45" s="495">
        <f t="shared" si="1"/>
        <v>153.985748</v>
      </c>
      <c r="J45" s="495">
        <f t="shared" si="2"/>
        <v>185.339843</v>
      </c>
    </row>
    <row r="46" spans="1:10" s="47" customFormat="1" x14ac:dyDescent="0.2">
      <c r="A46" s="479" t="s">
        <v>622</v>
      </c>
      <c r="B46" s="492" t="s">
        <v>84</v>
      </c>
      <c r="C46" s="492">
        <v>0</v>
      </c>
      <c r="D46" s="492">
        <v>6.6819999999999996E-3</v>
      </c>
      <c r="E46" s="492">
        <v>2.5036550000000002</v>
      </c>
      <c r="F46" s="492">
        <v>6.2295790000000002</v>
      </c>
      <c r="G46" s="492">
        <v>1.1122110000000001</v>
      </c>
      <c r="H46" s="493">
        <f t="shared" si="0"/>
        <v>2.5103370000000003</v>
      </c>
      <c r="I46" s="493">
        <f t="shared" si="1"/>
        <v>7.3417900000000005</v>
      </c>
      <c r="J46" s="493">
        <f t="shared" si="2"/>
        <v>9.8521270000000012</v>
      </c>
    </row>
    <row r="47" spans="1:10" s="7" customFormat="1" x14ac:dyDescent="0.2">
      <c r="A47" s="478" t="s">
        <v>651</v>
      </c>
      <c r="B47" s="494" t="s">
        <v>84</v>
      </c>
      <c r="C47" s="494">
        <v>0.41203600000000001</v>
      </c>
      <c r="D47" s="494">
        <v>0.160801</v>
      </c>
      <c r="E47" s="494">
        <v>5.9530560000000001</v>
      </c>
      <c r="F47" s="494">
        <v>26.787524999999999</v>
      </c>
      <c r="G47" s="494">
        <v>7.515021</v>
      </c>
      <c r="H47" s="495">
        <f t="shared" si="0"/>
        <v>6.5258929999999999</v>
      </c>
      <c r="I47" s="495">
        <f t="shared" si="1"/>
        <v>34.302546</v>
      </c>
      <c r="J47" s="495">
        <f t="shared" si="2"/>
        <v>40.828439000000003</v>
      </c>
    </row>
    <row r="48" spans="1:10" s="47" customFormat="1" x14ac:dyDescent="0.2">
      <c r="A48" s="476" t="s">
        <v>652</v>
      </c>
      <c r="B48" s="488" t="s">
        <v>84</v>
      </c>
      <c r="C48" s="488">
        <v>0.13203999999999999</v>
      </c>
      <c r="D48" s="488">
        <v>0.65391200000000005</v>
      </c>
      <c r="E48" s="488">
        <v>21.531911999999998</v>
      </c>
      <c r="F48" s="488">
        <v>112.286089</v>
      </c>
      <c r="G48" s="488">
        <v>5.5322999999999997E-2</v>
      </c>
      <c r="H48" s="267">
        <f t="shared" si="0"/>
        <v>22.317864</v>
      </c>
      <c r="I48" s="267">
        <f t="shared" si="1"/>
        <v>112.34141200000001</v>
      </c>
      <c r="J48" s="267">
        <f t="shared" si="2"/>
        <v>134.65927600000001</v>
      </c>
    </row>
    <row r="49" spans="1:10" x14ac:dyDescent="0.2">
      <c r="A49" s="477" t="s">
        <v>623</v>
      </c>
      <c r="B49" s="489" t="s">
        <v>84</v>
      </c>
      <c r="C49" s="489">
        <v>0.10295600000000001</v>
      </c>
      <c r="D49" s="489">
        <v>3.286397</v>
      </c>
      <c r="E49" s="489">
        <v>49.658009</v>
      </c>
      <c r="F49" s="489">
        <v>157.60591199999999</v>
      </c>
      <c r="G49" s="489">
        <v>7.3312929999999996</v>
      </c>
      <c r="H49" s="490">
        <f t="shared" si="0"/>
        <v>53.047362</v>
      </c>
      <c r="I49" s="490">
        <f t="shared" si="1"/>
        <v>164.93720499999998</v>
      </c>
      <c r="J49" s="490">
        <f t="shared" si="2"/>
        <v>217.98456699999997</v>
      </c>
    </row>
    <row r="50" spans="1:10" x14ac:dyDescent="0.2">
      <c r="A50" s="501" t="s">
        <v>624</v>
      </c>
      <c r="B50" s="502" t="s">
        <v>84</v>
      </c>
      <c r="C50" s="502">
        <v>0.258712</v>
      </c>
      <c r="D50" s="502">
        <v>15.619876</v>
      </c>
      <c r="E50" s="502">
        <v>140.941135</v>
      </c>
      <c r="F50" s="502">
        <v>273.75636700000001</v>
      </c>
      <c r="G50" s="502">
        <v>22.323516000000001</v>
      </c>
      <c r="H50" s="503">
        <f t="shared" si="0"/>
        <v>156.81972300000001</v>
      </c>
      <c r="I50" s="503">
        <f t="shared" si="1"/>
        <v>296.079883</v>
      </c>
      <c r="J50" s="503">
        <f t="shared" si="2"/>
        <v>452.89960600000001</v>
      </c>
    </row>
    <row r="51" spans="1:10" x14ac:dyDescent="0.2">
      <c r="A51" s="477" t="s">
        <v>625</v>
      </c>
      <c r="B51" s="489" t="s">
        <v>84</v>
      </c>
      <c r="C51" s="489">
        <v>6.8584000000000006E-2</v>
      </c>
      <c r="D51" s="489">
        <v>0.63692899999999997</v>
      </c>
      <c r="E51" s="489">
        <v>8.1908089999999998</v>
      </c>
      <c r="F51" s="489">
        <v>14.393298</v>
      </c>
      <c r="G51" s="489">
        <v>1.2459910000000001</v>
      </c>
      <c r="H51" s="490">
        <f t="shared" si="0"/>
        <v>8.8963219999999996</v>
      </c>
      <c r="I51" s="490">
        <f t="shared" si="1"/>
        <v>15.639289</v>
      </c>
      <c r="J51" s="490">
        <f t="shared" si="2"/>
        <v>24.535610999999999</v>
      </c>
    </row>
    <row r="52" spans="1:10" s="47" customFormat="1" x14ac:dyDescent="0.2">
      <c r="A52" s="476" t="s">
        <v>626</v>
      </c>
      <c r="B52" s="488" t="s">
        <v>84</v>
      </c>
      <c r="C52" s="488">
        <v>2.6959E-2</v>
      </c>
      <c r="D52" s="488">
        <v>5.6656589999999998</v>
      </c>
      <c r="E52" s="488">
        <v>48.673392999999997</v>
      </c>
      <c r="F52" s="488">
        <v>99.682357999999994</v>
      </c>
      <c r="G52" s="488">
        <v>2.1520299999999999</v>
      </c>
      <c r="H52" s="267">
        <f t="shared" si="0"/>
        <v>54.366011</v>
      </c>
      <c r="I52" s="267">
        <f t="shared" si="1"/>
        <v>101.83438799999999</v>
      </c>
      <c r="J52" s="267">
        <f t="shared" si="2"/>
        <v>156.200399</v>
      </c>
    </row>
    <row r="53" spans="1:10" x14ac:dyDescent="0.2">
      <c r="A53" s="477" t="s">
        <v>627</v>
      </c>
      <c r="B53" s="489" t="s">
        <v>84</v>
      </c>
      <c r="C53" s="489">
        <v>2.4833000000000001E-2</v>
      </c>
      <c r="D53" s="489">
        <v>0</v>
      </c>
      <c r="E53" s="489">
        <v>0.834063</v>
      </c>
      <c r="F53" s="489">
        <v>2.8104979999999999</v>
      </c>
      <c r="G53" s="489">
        <v>9.6759999999999999E-2</v>
      </c>
      <c r="H53" s="490">
        <f t="shared" si="0"/>
        <v>0.85889599999999999</v>
      </c>
      <c r="I53" s="490">
        <f t="shared" si="1"/>
        <v>2.9072580000000001</v>
      </c>
      <c r="J53" s="490">
        <f t="shared" si="2"/>
        <v>3.7661540000000002</v>
      </c>
    </row>
    <row r="54" spans="1:10" s="7" customFormat="1" x14ac:dyDescent="0.2">
      <c r="A54" s="476" t="s">
        <v>628</v>
      </c>
      <c r="B54" s="488" t="s">
        <v>84</v>
      </c>
      <c r="C54" s="488">
        <v>0.13833500000000001</v>
      </c>
      <c r="D54" s="488">
        <v>6.340268</v>
      </c>
      <c r="E54" s="488">
        <v>58.424681999999997</v>
      </c>
      <c r="F54" s="488">
        <v>103.065941</v>
      </c>
      <c r="G54" s="488">
        <v>16.520914000000001</v>
      </c>
      <c r="H54" s="267">
        <f t="shared" si="0"/>
        <v>64.903284999999997</v>
      </c>
      <c r="I54" s="267">
        <f t="shared" si="1"/>
        <v>119.586855</v>
      </c>
      <c r="J54" s="267">
        <f t="shared" si="2"/>
        <v>184.49014</v>
      </c>
    </row>
    <row r="55" spans="1:10" x14ac:dyDescent="0.2">
      <c r="A55" s="478" t="s">
        <v>629</v>
      </c>
      <c r="B55" s="494" t="s">
        <v>84</v>
      </c>
      <c r="C55" s="494">
        <v>0</v>
      </c>
      <c r="D55" s="494">
        <v>2.9770189999999999</v>
      </c>
      <c r="E55" s="494">
        <v>24.818186000000001</v>
      </c>
      <c r="F55" s="494">
        <v>53.804270000000002</v>
      </c>
      <c r="G55" s="494">
        <v>2.3078189999999998</v>
      </c>
      <c r="H55" s="495">
        <f t="shared" si="0"/>
        <v>27.795204999999999</v>
      </c>
      <c r="I55" s="495">
        <f t="shared" si="1"/>
        <v>56.112089000000005</v>
      </c>
      <c r="J55" s="495">
        <f t="shared" si="2"/>
        <v>83.907294000000007</v>
      </c>
    </row>
    <row r="56" spans="1:10" x14ac:dyDescent="0.2">
      <c r="A56" s="507" t="s">
        <v>630</v>
      </c>
      <c r="B56" s="508" t="s">
        <v>84</v>
      </c>
      <c r="C56" s="508">
        <v>9.4419260000000005</v>
      </c>
      <c r="D56" s="508">
        <v>24.113330999999999</v>
      </c>
      <c r="E56" s="508">
        <v>228.88530499999999</v>
      </c>
      <c r="F56" s="508">
        <v>425.16947399999998</v>
      </c>
      <c r="G56" s="508">
        <v>65.268109999999993</v>
      </c>
      <c r="H56" s="509">
        <f t="shared" si="0"/>
        <v>262.440562</v>
      </c>
      <c r="I56" s="509">
        <f t="shared" si="1"/>
        <v>490.43758399999996</v>
      </c>
      <c r="J56" s="509">
        <f t="shared" si="2"/>
        <v>752.87814600000002</v>
      </c>
    </row>
    <row r="57" spans="1:10" x14ac:dyDescent="0.2">
      <c r="A57" s="478" t="s">
        <v>631</v>
      </c>
      <c r="B57" s="494" t="s">
        <v>84</v>
      </c>
      <c r="C57" s="494">
        <v>0.69259599999999999</v>
      </c>
      <c r="D57" s="494">
        <v>1.70008</v>
      </c>
      <c r="E57" s="494">
        <v>18.383102000000001</v>
      </c>
      <c r="F57" s="494">
        <v>42.440586000000003</v>
      </c>
      <c r="G57" s="494">
        <v>13.757372999999999</v>
      </c>
      <c r="H57" s="495">
        <f t="shared" si="0"/>
        <v>20.775778000000003</v>
      </c>
      <c r="I57" s="495">
        <f t="shared" si="1"/>
        <v>56.197959000000004</v>
      </c>
      <c r="J57" s="495">
        <f t="shared" si="2"/>
        <v>76.973737</v>
      </c>
    </row>
    <row r="58" spans="1:10" x14ac:dyDescent="0.2">
      <c r="A58" s="479" t="s">
        <v>335</v>
      </c>
      <c r="B58" s="492" t="s">
        <v>84</v>
      </c>
      <c r="C58" s="492">
        <v>0</v>
      </c>
      <c r="D58" s="492">
        <v>3.1039000000000001E-2</v>
      </c>
      <c r="E58" s="492">
        <v>0.65001200000000003</v>
      </c>
      <c r="F58" s="492">
        <v>8.4444000000000005E-2</v>
      </c>
      <c r="G58" s="492">
        <v>0</v>
      </c>
      <c r="H58" s="493">
        <f t="shared" si="0"/>
        <v>0.68105100000000007</v>
      </c>
      <c r="I58" s="493">
        <f t="shared" si="1"/>
        <v>8.4444000000000005E-2</v>
      </c>
      <c r="J58" s="493">
        <f t="shared" si="2"/>
        <v>0.76549500000000004</v>
      </c>
    </row>
    <row r="59" spans="1:10" s="47" customFormat="1" x14ac:dyDescent="0.2">
      <c r="A59" s="745" t="s">
        <v>632</v>
      </c>
      <c r="B59" s="489" t="s">
        <v>84</v>
      </c>
      <c r="C59" s="489">
        <v>0</v>
      </c>
      <c r="D59" s="489">
        <v>1.312343</v>
      </c>
      <c r="E59" s="489">
        <v>17.907513999999999</v>
      </c>
      <c r="F59" s="489">
        <v>90.231582000000003</v>
      </c>
      <c r="G59" s="489">
        <v>6.4225500000000002</v>
      </c>
      <c r="H59" s="490">
        <f t="shared" si="0"/>
        <v>19.219856999999998</v>
      </c>
      <c r="I59" s="490">
        <f t="shared" si="1"/>
        <v>96.654132000000004</v>
      </c>
      <c r="J59" s="490">
        <f t="shared" si="2"/>
        <v>115.87398899999999</v>
      </c>
    </row>
    <row r="60" spans="1:10" s="47" customFormat="1" x14ac:dyDescent="0.2">
      <c r="A60" s="476" t="s">
        <v>633</v>
      </c>
      <c r="B60" s="488" t="s">
        <v>84</v>
      </c>
      <c r="C60" s="488">
        <v>4.8884689999999997</v>
      </c>
      <c r="D60" s="488">
        <v>17.320806000000001</v>
      </c>
      <c r="E60" s="488">
        <v>101.92421400000001</v>
      </c>
      <c r="F60" s="488">
        <v>185.55249900000001</v>
      </c>
      <c r="G60" s="488">
        <v>26.680671</v>
      </c>
      <c r="H60" s="267">
        <f t="shared" si="0"/>
        <v>124.13348900000001</v>
      </c>
      <c r="I60" s="267">
        <f t="shared" si="1"/>
        <v>212.23317</v>
      </c>
      <c r="J60" s="267">
        <f t="shared" si="2"/>
        <v>336.36665900000003</v>
      </c>
    </row>
    <row r="61" spans="1:10" s="7" customFormat="1" x14ac:dyDescent="0.2">
      <c r="A61" s="477" t="s">
        <v>634</v>
      </c>
      <c r="B61" s="494" t="s">
        <v>84</v>
      </c>
      <c r="C61" s="494">
        <v>3.8608600000000002</v>
      </c>
      <c r="D61" s="494">
        <v>3.7490619999999999</v>
      </c>
      <c r="E61" s="494">
        <v>90.020461999999995</v>
      </c>
      <c r="F61" s="494">
        <v>106.86036199999999</v>
      </c>
      <c r="G61" s="494">
        <v>18.407515</v>
      </c>
      <c r="H61" s="495">
        <f t="shared" si="0"/>
        <v>97.630383999999992</v>
      </c>
      <c r="I61" s="495">
        <f t="shared" si="1"/>
        <v>125.267877</v>
      </c>
      <c r="J61" s="495">
        <f t="shared" si="2"/>
        <v>222.89826099999999</v>
      </c>
    </row>
    <row r="62" spans="1:10" x14ac:dyDescent="0.2">
      <c r="A62" s="501" t="s">
        <v>635</v>
      </c>
      <c r="B62" s="508" t="s">
        <v>84</v>
      </c>
      <c r="C62" s="508">
        <v>0.29708499999999999</v>
      </c>
      <c r="D62" s="508">
        <v>7.9363650000000003</v>
      </c>
      <c r="E62" s="508">
        <v>143.67269999999999</v>
      </c>
      <c r="F62" s="508">
        <v>240.85392999999999</v>
      </c>
      <c r="G62" s="508">
        <v>20.515408999999998</v>
      </c>
      <c r="H62" s="509">
        <f t="shared" si="0"/>
        <v>151.90615</v>
      </c>
      <c r="I62" s="509">
        <f t="shared" si="1"/>
        <v>261.36933899999997</v>
      </c>
      <c r="J62" s="509">
        <f t="shared" si="2"/>
        <v>413.27548899999999</v>
      </c>
    </row>
    <row r="63" spans="1:10" x14ac:dyDescent="0.2">
      <c r="A63" s="478" t="s">
        <v>636</v>
      </c>
      <c r="B63" s="494" t="s">
        <v>84</v>
      </c>
      <c r="C63" s="494">
        <v>0.169987</v>
      </c>
      <c r="D63" s="494">
        <v>6.0812359999999996</v>
      </c>
      <c r="E63" s="494">
        <v>105.270171</v>
      </c>
      <c r="F63" s="494">
        <v>196.91360299999999</v>
      </c>
      <c r="G63" s="494">
        <v>17.053597</v>
      </c>
      <c r="H63" s="495">
        <f t="shared" si="0"/>
        <v>111.521394</v>
      </c>
      <c r="I63" s="495">
        <f t="shared" si="1"/>
        <v>213.96719999999999</v>
      </c>
      <c r="J63" s="495">
        <f t="shared" si="2"/>
        <v>325.48859399999998</v>
      </c>
    </row>
    <row r="64" spans="1:10" x14ac:dyDescent="0.2">
      <c r="A64" s="479" t="s">
        <v>336</v>
      </c>
      <c r="B64" s="492" t="s">
        <v>84</v>
      </c>
      <c r="C64" s="492">
        <v>7.6569999999999997E-3</v>
      </c>
      <c r="D64" s="492">
        <v>7.7115000000000003E-2</v>
      </c>
      <c r="E64" s="492">
        <v>1.085572</v>
      </c>
      <c r="F64" s="492">
        <v>0.387241</v>
      </c>
      <c r="G64" s="492">
        <v>0</v>
      </c>
      <c r="H64" s="493">
        <f t="shared" si="0"/>
        <v>1.1703440000000001</v>
      </c>
      <c r="I64" s="493">
        <f t="shared" si="1"/>
        <v>0.387241</v>
      </c>
      <c r="J64" s="493">
        <f t="shared" si="2"/>
        <v>1.557585</v>
      </c>
    </row>
    <row r="65" spans="1:12" x14ac:dyDescent="0.2">
      <c r="A65" s="478" t="s">
        <v>637</v>
      </c>
      <c r="B65" s="533" t="s">
        <v>84</v>
      </c>
      <c r="C65" s="533">
        <v>0</v>
      </c>
      <c r="D65" s="489">
        <v>2.4E-2</v>
      </c>
      <c r="E65" s="489">
        <v>1.4522280000000001</v>
      </c>
      <c r="F65" s="489">
        <v>3.1990150000000002</v>
      </c>
      <c r="G65" s="489">
        <v>2.809431</v>
      </c>
      <c r="H65" s="490">
        <f t="shared" si="0"/>
        <v>1.4762280000000001</v>
      </c>
      <c r="I65" s="490">
        <f t="shared" si="1"/>
        <v>6.0084460000000002</v>
      </c>
      <c r="J65" s="490">
        <f t="shared" si="2"/>
        <v>7.484674</v>
      </c>
    </row>
    <row r="66" spans="1:12" s="47" customFormat="1" x14ac:dyDescent="0.2">
      <c r="A66" s="479" t="s">
        <v>638</v>
      </c>
      <c r="B66" s="492" t="s">
        <v>84</v>
      </c>
      <c r="C66" s="492">
        <v>0</v>
      </c>
      <c r="D66" s="492">
        <v>0.72027699999999995</v>
      </c>
      <c r="E66" s="492">
        <v>4.29216</v>
      </c>
      <c r="F66" s="492">
        <v>11.612062999999999</v>
      </c>
      <c r="G66" s="492">
        <v>0</v>
      </c>
      <c r="H66" s="493">
        <f t="shared" si="0"/>
        <v>5.0124370000000003</v>
      </c>
      <c r="I66" s="493">
        <f t="shared" si="1"/>
        <v>11.612062999999999</v>
      </c>
      <c r="J66" s="493">
        <f t="shared" si="2"/>
        <v>16.624499999999998</v>
      </c>
    </row>
    <row r="67" spans="1:12" x14ac:dyDescent="0.2">
      <c r="A67" s="745" t="s">
        <v>639</v>
      </c>
      <c r="B67" s="751" t="s">
        <v>84</v>
      </c>
      <c r="C67" s="751">
        <v>0.11944</v>
      </c>
      <c r="D67" s="751">
        <v>1.0337350000000001</v>
      </c>
      <c r="E67" s="751">
        <v>31.572568</v>
      </c>
      <c r="F67" s="751">
        <v>28.742004999999999</v>
      </c>
      <c r="G67" s="751">
        <v>0.65237900000000004</v>
      </c>
      <c r="H67" s="751">
        <f t="shared" si="0"/>
        <v>32.725743000000001</v>
      </c>
      <c r="I67" s="751">
        <f t="shared" si="1"/>
        <v>29.394383999999999</v>
      </c>
      <c r="J67" s="751">
        <f t="shared" si="2"/>
        <v>62.120126999999997</v>
      </c>
    </row>
    <row r="68" spans="1:12" x14ac:dyDescent="0.2">
      <c r="A68" s="742" t="s">
        <v>640</v>
      </c>
      <c r="B68" s="748" t="s">
        <v>84</v>
      </c>
      <c r="C68" s="748">
        <v>0</v>
      </c>
      <c r="D68" s="748">
        <v>0</v>
      </c>
      <c r="E68" s="748">
        <v>0.39424999999999999</v>
      </c>
      <c r="F68" s="748">
        <v>2.462755</v>
      </c>
      <c r="G68" s="748">
        <v>0</v>
      </c>
      <c r="H68" s="748">
        <f t="shared" si="0"/>
        <v>0.39424999999999999</v>
      </c>
      <c r="I68" s="748">
        <f t="shared" si="1"/>
        <v>2.462755</v>
      </c>
      <c r="J68" s="748">
        <f t="shared" si="2"/>
        <v>2.857005</v>
      </c>
    </row>
    <row r="69" spans="1:12" x14ac:dyDescent="0.2">
      <c r="A69" s="746" t="s">
        <v>665</v>
      </c>
      <c r="B69" s="739" t="s">
        <v>84</v>
      </c>
      <c r="C69" s="739">
        <v>19.716957000000001</v>
      </c>
      <c r="D69" s="739">
        <v>82.425838999999996</v>
      </c>
      <c r="E69" s="739">
        <v>1097.3980309999999</v>
      </c>
      <c r="F69" s="739">
        <v>1967.9872539999999</v>
      </c>
      <c r="G69" s="739">
        <v>220.39424700000001</v>
      </c>
      <c r="H69" s="739">
        <f t="shared" si="0"/>
        <v>1199.540827</v>
      </c>
      <c r="I69" s="739">
        <f t="shared" si="1"/>
        <v>2188.3815009999998</v>
      </c>
      <c r="J69" s="739">
        <f t="shared" si="2"/>
        <v>3387.9223279999997</v>
      </c>
      <c r="L69" s="47"/>
    </row>
    <row r="70" spans="1:12" x14ac:dyDescent="0.2">
      <c r="A70" s="217" t="s">
        <v>435</v>
      </c>
      <c r="B70" s="530"/>
      <c r="C70" s="530"/>
      <c r="D70" s="530"/>
      <c r="E70" s="530"/>
      <c r="F70" s="530"/>
      <c r="G70" s="530"/>
      <c r="H70" s="530"/>
      <c r="I70" s="530"/>
      <c r="J70" s="530"/>
    </row>
    <row r="71" spans="1:12" x14ac:dyDescent="0.2">
      <c r="A71" s="217" t="s">
        <v>344</v>
      </c>
      <c r="B71" s="530"/>
      <c r="C71" s="530"/>
      <c r="D71" s="530"/>
      <c r="E71" s="530"/>
      <c r="F71" s="530"/>
      <c r="G71" s="530"/>
      <c r="H71" s="530"/>
      <c r="I71" s="530"/>
      <c r="J71" s="530"/>
    </row>
    <row r="72" spans="1:12" x14ac:dyDescent="0.2">
      <c r="A72" s="511" t="s">
        <v>646</v>
      </c>
      <c r="B72" s="3"/>
      <c r="C72" s="3"/>
      <c r="D72" s="212"/>
      <c r="E72" s="3"/>
      <c r="F72" s="3"/>
      <c r="G72" s="212"/>
      <c r="H72" s="3"/>
      <c r="I72" s="3"/>
      <c r="J72" s="3"/>
    </row>
    <row r="73" spans="1:12" x14ac:dyDescent="0.2">
      <c r="A73" s="38" t="s">
        <v>352</v>
      </c>
      <c r="B73" s="3"/>
      <c r="C73" s="3"/>
      <c r="D73" s="212"/>
      <c r="E73" s="3"/>
      <c r="F73" s="3"/>
      <c r="G73" s="212"/>
      <c r="H73" s="3"/>
      <c r="I73" s="3"/>
      <c r="J73" s="3"/>
    </row>
    <row r="74" spans="1:12" x14ac:dyDescent="0.2">
      <c r="A74" s="242" t="s">
        <v>739</v>
      </c>
      <c r="B74" s="3"/>
      <c r="C74" s="3"/>
      <c r="D74" s="212"/>
      <c r="E74" s="3"/>
      <c r="F74" s="3"/>
      <c r="G74" s="212"/>
      <c r="H74" s="3"/>
      <c r="I74" s="3"/>
      <c r="J74" s="3"/>
    </row>
    <row r="77" spans="1:12" ht="16.5" x14ac:dyDescent="0.25">
      <c r="A77" s="88" t="s">
        <v>801</v>
      </c>
    </row>
    <row r="78" spans="1:12" ht="13.5" thickBot="1" x14ac:dyDescent="0.25">
      <c r="A78" s="205"/>
      <c r="J78" s="398" t="s">
        <v>24</v>
      </c>
    </row>
    <row r="79" spans="1:12" x14ac:dyDescent="0.2">
      <c r="A79" s="204" t="s">
        <v>340</v>
      </c>
      <c r="B79" s="480" t="s">
        <v>34</v>
      </c>
      <c r="C79" s="480" t="s">
        <v>458</v>
      </c>
      <c r="D79" s="480" t="s">
        <v>460</v>
      </c>
      <c r="E79" s="480" t="s">
        <v>97</v>
      </c>
      <c r="F79" s="480" t="s">
        <v>269</v>
      </c>
      <c r="G79" s="481">
        <v>300000</v>
      </c>
      <c r="H79" s="482" t="s">
        <v>345</v>
      </c>
      <c r="I79" s="482" t="s">
        <v>345</v>
      </c>
      <c r="J79" s="482" t="s">
        <v>343</v>
      </c>
    </row>
    <row r="80" spans="1:12" x14ac:dyDescent="0.2">
      <c r="A80" s="203"/>
      <c r="B80" s="483" t="s">
        <v>457</v>
      </c>
      <c r="C80" s="483" t="s">
        <v>35</v>
      </c>
      <c r="D80" s="483" t="s">
        <v>35</v>
      </c>
      <c r="E80" s="483" t="s">
        <v>35</v>
      </c>
      <c r="F80" s="483" t="s">
        <v>35</v>
      </c>
      <c r="G80" s="483" t="s">
        <v>36</v>
      </c>
      <c r="H80" s="484" t="s">
        <v>650</v>
      </c>
      <c r="I80" s="484" t="s">
        <v>284</v>
      </c>
      <c r="J80" s="484" t="s">
        <v>106</v>
      </c>
    </row>
    <row r="81" spans="1:10" ht="13.5" thickBot="1" x14ac:dyDescent="0.25">
      <c r="A81" s="206"/>
      <c r="B81" s="485" t="s">
        <v>36</v>
      </c>
      <c r="C81" s="485" t="s">
        <v>459</v>
      </c>
      <c r="D81" s="485" t="s">
        <v>99</v>
      </c>
      <c r="E81" s="485" t="s">
        <v>100</v>
      </c>
      <c r="F81" s="485" t="s">
        <v>270</v>
      </c>
      <c r="G81" s="485" t="s">
        <v>101</v>
      </c>
      <c r="H81" s="486" t="s">
        <v>284</v>
      </c>
      <c r="I81" s="486" t="s">
        <v>101</v>
      </c>
      <c r="J81" s="486" t="s">
        <v>346</v>
      </c>
    </row>
    <row r="83" spans="1:10" x14ac:dyDescent="0.2">
      <c r="A83" s="496" t="s">
        <v>601</v>
      </c>
      <c r="B83" s="497" t="s">
        <v>84</v>
      </c>
      <c r="C83" s="512">
        <f>C9/C$69</f>
        <v>4.9818488725212509E-2</v>
      </c>
      <c r="D83" s="512">
        <f>D9/D$69</f>
        <v>0.13199228703028429</v>
      </c>
      <c r="E83" s="512">
        <f>E9/E$69</f>
        <v>0.23266977777181744</v>
      </c>
      <c r="F83" s="512">
        <f>F9/F$69</f>
        <v>0.15654687924111932</v>
      </c>
      <c r="G83" s="512">
        <f>G9/G$69</f>
        <v>0.19526212496826198</v>
      </c>
      <c r="H83" s="513">
        <f>H9/H$69</f>
        <v>0.22274623254653089</v>
      </c>
      <c r="I83" s="513">
        <f>I9/I$69</f>
        <v>0.16044593314262348</v>
      </c>
      <c r="J83" s="513">
        <f>J9/J$69</f>
        <v>0.18250421708015027</v>
      </c>
    </row>
    <row r="84" spans="1:10" x14ac:dyDescent="0.2">
      <c r="A84" s="476" t="s">
        <v>602</v>
      </c>
      <c r="B84" s="488" t="s">
        <v>84</v>
      </c>
      <c r="C84" s="514">
        <f>C10/C$69</f>
        <v>1.9560827768706907E-2</v>
      </c>
      <c r="D84" s="514">
        <f>D10/D$69</f>
        <v>5.9940791139535743E-3</v>
      </c>
      <c r="E84" s="514">
        <f>E10/E$69</f>
        <v>0.11574427091349501</v>
      </c>
      <c r="F84" s="514">
        <f>F10/F$69</f>
        <v>3.6432444292649878E-2</v>
      </c>
      <c r="G84" s="514">
        <f>G10/G$69</f>
        <v>6.2319553195959783E-2</v>
      </c>
      <c r="H84" s="515">
        <f>H10/H$69</f>
        <v>0.10662186656861491</v>
      </c>
      <c r="I84" s="515">
        <f>I10/I$69</f>
        <v>3.9039562782339575E-2</v>
      </c>
      <c r="J84" s="515">
        <f>J10/J$69</f>
        <v>6.2968013533514514E-2</v>
      </c>
    </row>
    <row r="85" spans="1:10" x14ac:dyDescent="0.2">
      <c r="A85" s="477" t="s">
        <v>324</v>
      </c>
      <c r="B85" s="489" t="s">
        <v>84</v>
      </c>
      <c r="C85" s="516">
        <f>C11/C$69</f>
        <v>3.0257660956505613E-2</v>
      </c>
      <c r="D85" s="516">
        <f>D11/D$69</f>
        <v>0.12599544179344052</v>
      </c>
      <c r="E85" s="516">
        <f>E11/E$69</f>
        <v>0.1167911426660834</v>
      </c>
      <c r="F85" s="516">
        <f>F11/F$69</f>
        <v>0.12010531395443683</v>
      </c>
      <c r="G85" s="516">
        <f>G11/G$69</f>
        <v>0.13294256723497869</v>
      </c>
      <c r="H85" s="517">
        <f>H11/H$69</f>
        <v>0.11600125303613362</v>
      </c>
      <c r="I85" s="517">
        <f>I11/I$69</f>
        <v>0.12139816749437968</v>
      </c>
      <c r="J85" s="517">
        <f>J11/J$69</f>
        <v>0.11948731517672503</v>
      </c>
    </row>
    <row r="86" spans="1:10" x14ac:dyDescent="0.2">
      <c r="A86" s="476" t="s">
        <v>603</v>
      </c>
      <c r="B86" s="488" t="s">
        <v>84</v>
      </c>
      <c r="C86" s="514">
        <f>C12/C$69</f>
        <v>0</v>
      </c>
      <c r="D86" s="514">
        <f>D12/D$69</f>
        <v>2.7418586542989269E-6</v>
      </c>
      <c r="E86" s="514">
        <f>E12/E$69</f>
        <v>1.315238372247453E-4</v>
      </c>
      <c r="F86" s="514">
        <f>F12/F$69</f>
        <v>9.1204858992445485E-6</v>
      </c>
      <c r="G86" s="514">
        <f>G12/G$69</f>
        <v>0</v>
      </c>
      <c r="H86" s="515">
        <f>H12/H$69</f>
        <v>1.2051278017901094E-4</v>
      </c>
      <c r="I86" s="515">
        <f>I12/I$69</f>
        <v>8.2019519867984858E-6</v>
      </c>
      <c r="J86" s="515">
        <f>J12/J$69</f>
        <v>4.7967156347393098E-5</v>
      </c>
    </row>
    <row r="87" spans="1:10" x14ac:dyDescent="0.2">
      <c r="A87" s="477" t="s">
        <v>604</v>
      </c>
      <c r="B87" s="489" t="s">
        <v>84</v>
      </c>
      <c r="C87" s="516">
        <f>C13/C$69</f>
        <v>0</v>
      </c>
      <c r="D87" s="516">
        <f>D13/D$69</f>
        <v>0</v>
      </c>
      <c r="E87" s="516">
        <f>E13/E$69</f>
        <v>2.8403550142692028E-6</v>
      </c>
      <c r="F87" s="516">
        <f>F13/F$69</f>
        <v>0</v>
      </c>
      <c r="G87" s="516">
        <f>G13/G$69</f>
        <v>0</v>
      </c>
      <c r="H87" s="517">
        <f>H13/H$69</f>
        <v>2.5984942986855085E-6</v>
      </c>
      <c r="I87" s="517">
        <f>I13/I$69</f>
        <v>0</v>
      </c>
      <c r="J87" s="517">
        <f>J13/J$69</f>
        <v>9.200328986999138E-7</v>
      </c>
    </row>
    <row r="88" spans="1:10" x14ac:dyDescent="0.2">
      <c r="A88" s="501" t="s">
        <v>325</v>
      </c>
      <c r="B88" s="502" t="s">
        <v>84</v>
      </c>
      <c r="C88" s="520">
        <f>C14/C$69</f>
        <v>7.1816355840305374E-5</v>
      </c>
      <c r="D88" s="520">
        <f>D14/D$69</f>
        <v>3.5497121236460817E-3</v>
      </c>
      <c r="E88" s="520">
        <f>E14/E$69</f>
        <v>5.0803152935491288E-3</v>
      </c>
      <c r="F88" s="520">
        <f>F14/F$69</f>
        <v>9.6647043629683998E-3</v>
      </c>
      <c r="G88" s="520">
        <f>G14/G$69</f>
        <v>1.0309638436251921E-2</v>
      </c>
      <c r="H88" s="521">
        <f>H14/H$69</f>
        <v>4.8928155406585423E-3</v>
      </c>
      <c r="I88" s="521">
        <f>I14/I$69</f>
        <v>9.7296563648844349E-3</v>
      </c>
      <c r="J88" s="521">
        <f>J14/J$69</f>
        <v>8.0171058750435446E-3</v>
      </c>
    </row>
    <row r="89" spans="1:10" x14ac:dyDescent="0.2">
      <c r="A89" s="477" t="s">
        <v>605</v>
      </c>
      <c r="B89" s="489" t="s">
        <v>84</v>
      </c>
      <c r="C89" s="516">
        <f>C15/C$69</f>
        <v>0</v>
      </c>
      <c r="D89" s="516">
        <f>D15/D$69</f>
        <v>0</v>
      </c>
      <c r="E89" s="516">
        <f>E15/E$69</f>
        <v>4.7333691634808485E-4</v>
      </c>
      <c r="F89" s="516">
        <f>F15/F$69</f>
        <v>2.6265495315042323E-3</v>
      </c>
      <c r="G89" s="516">
        <f>G15/G$69</f>
        <v>1.0004911788827228E-2</v>
      </c>
      <c r="H89" s="517">
        <f>H15/H$69</f>
        <v>4.3303153032239392E-4</v>
      </c>
      <c r="I89" s="517">
        <f>I15/I$69</f>
        <v>3.3696323043447261E-3</v>
      </c>
      <c r="J89" s="517">
        <f>J15/J$69</f>
        <v>2.3298881248732103E-3</v>
      </c>
    </row>
    <row r="90" spans="1:10" x14ac:dyDescent="0.2">
      <c r="A90" s="476" t="s">
        <v>606</v>
      </c>
      <c r="B90" s="488" t="s">
        <v>84</v>
      </c>
      <c r="C90" s="514">
        <f>C16/C$69</f>
        <v>0</v>
      </c>
      <c r="D90" s="514">
        <f>D16/D$69</f>
        <v>0</v>
      </c>
      <c r="E90" s="514">
        <f>E16/E$69</f>
        <v>6.5288070486796792E-4</v>
      </c>
      <c r="F90" s="514">
        <f>F16/F$69</f>
        <v>1.5456278966327088E-3</v>
      </c>
      <c r="G90" s="514">
        <f>G16/G$69</f>
        <v>1.8318082504213459E-4</v>
      </c>
      <c r="H90" s="515">
        <f>H16/H$69</f>
        <v>5.9728688167443261E-4</v>
      </c>
      <c r="I90" s="515">
        <f>I16/I$69</f>
        <v>1.4084143914539517E-3</v>
      </c>
      <c r="J90" s="515">
        <f>J16/J$69</f>
        <v>1.1212234615314948E-3</v>
      </c>
    </row>
    <row r="91" spans="1:10" x14ac:dyDescent="0.2">
      <c r="A91" s="491" t="s">
        <v>607</v>
      </c>
      <c r="B91" s="489" t="s">
        <v>84</v>
      </c>
      <c r="C91" s="516">
        <f>C17/C$69</f>
        <v>0</v>
      </c>
      <c r="D91" s="516">
        <f>D17/D$69</f>
        <v>2.8874683338073149E-3</v>
      </c>
      <c r="E91" s="516">
        <f>E17/E$69</f>
        <v>3.5620284432604384E-3</v>
      </c>
      <c r="F91" s="516">
        <f>F17/F$69</f>
        <v>2.5520927484624857E-3</v>
      </c>
      <c r="G91" s="516">
        <f>G17/G$69</f>
        <v>0</v>
      </c>
      <c r="H91" s="517">
        <f>H17/H$69</f>
        <v>3.4571270161528229E-3</v>
      </c>
      <c r="I91" s="517">
        <f>I17/I$69</f>
        <v>2.2950687518172364E-3</v>
      </c>
      <c r="J91" s="517">
        <f>J17/J$69</f>
        <v>2.7065115762004563E-3</v>
      </c>
    </row>
    <row r="92" spans="1:10" x14ac:dyDescent="0.2">
      <c r="A92" s="476" t="s">
        <v>326</v>
      </c>
      <c r="B92" s="488" t="s">
        <v>84</v>
      </c>
      <c r="C92" s="514">
        <f>C18/C$69</f>
        <v>0</v>
      </c>
      <c r="D92" s="514">
        <f>D18/D$69</f>
        <v>5.338253214504738E-4</v>
      </c>
      <c r="E92" s="514">
        <f>E18/E$69</f>
        <v>2.2538768342295305E-5</v>
      </c>
      <c r="F92" s="514">
        <f>F18/F$69</f>
        <v>7.2833855863987224E-4</v>
      </c>
      <c r="G92" s="514">
        <f>G18/G$69</f>
        <v>1.2154582238255973E-4</v>
      </c>
      <c r="H92" s="515">
        <f>H18/H$69</f>
        <v>5.7301092595491949E-5</v>
      </c>
      <c r="I92" s="515">
        <f>I18/I$69</f>
        <v>6.672278116648182E-4</v>
      </c>
      <c r="J92" s="515">
        <f>J18/J$69</f>
        <v>4.512748085646196E-4</v>
      </c>
    </row>
    <row r="93" spans="1:10" x14ac:dyDescent="0.2">
      <c r="A93" s="477" t="s">
        <v>608</v>
      </c>
      <c r="B93" s="489" t="s">
        <v>84</v>
      </c>
      <c r="C93" s="516">
        <f>C19/C$69</f>
        <v>7.1816355840305374E-5</v>
      </c>
      <c r="D93" s="516">
        <f>D19/D$69</f>
        <v>1.284063362703533E-4</v>
      </c>
      <c r="E93" s="516">
        <f>E19/E$69</f>
        <v>3.6952863823755123E-4</v>
      </c>
      <c r="F93" s="516">
        <f>F19/F$69</f>
        <v>2.212095119595729E-3</v>
      </c>
      <c r="G93" s="516">
        <f>G19/G$69</f>
        <v>0</v>
      </c>
      <c r="H93" s="517">
        <f>H19/H$69</f>
        <v>3.4806651895642396E-4</v>
      </c>
      <c r="I93" s="517">
        <f>I19/I$69</f>
        <v>1.9893126486449858E-3</v>
      </c>
      <c r="J93" s="517">
        <f>J19/J$69</f>
        <v>1.4082067232091514E-3</v>
      </c>
    </row>
    <row r="94" spans="1:10" x14ac:dyDescent="0.2">
      <c r="A94" s="501" t="s">
        <v>327</v>
      </c>
      <c r="B94" s="502" t="s">
        <v>84</v>
      </c>
      <c r="C94" s="520">
        <f>C20/C$69</f>
        <v>4.9572608998437233E-2</v>
      </c>
      <c r="D94" s="520">
        <f>D20/D$69</f>
        <v>3.3720882113192685E-2</v>
      </c>
      <c r="E94" s="520">
        <f>E20/E$69</f>
        <v>2.698925381979294E-2</v>
      </c>
      <c r="F94" s="520">
        <f>F20/F$69</f>
        <v>3.0296425893416891E-2</v>
      </c>
      <c r="G94" s="520">
        <f>G20/G$69</f>
        <v>7.5547216983390675E-2</v>
      </c>
      <c r="H94" s="521">
        <f>H20/H$69</f>
        <v>2.7823018815848942E-2</v>
      </c>
      <c r="I94" s="521">
        <f>I20/I$69</f>
        <v>3.4853681574783156E-2</v>
      </c>
      <c r="J94" s="521">
        <f>J20/J$69</f>
        <v>3.2364378041904153E-2</v>
      </c>
    </row>
    <row r="95" spans="1:10" x14ac:dyDescent="0.2">
      <c r="A95" s="491" t="s">
        <v>609</v>
      </c>
      <c r="B95" s="489" t="s">
        <v>84</v>
      </c>
      <c r="C95" s="516">
        <f>C21/C$69</f>
        <v>0</v>
      </c>
      <c r="D95" s="516">
        <f>D21/D$69</f>
        <v>6.2164972321361513E-4</v>
      </c>
      <c r="E95" s="516">
        <f>E21/E$69</f>
        <v>3.0014724894289517E-4</v>
      </c>
      <c r="F95" s="516">
        <f>F21/F$69</f>
        <v>8.4095717420738943E-4</v>
      </c>
      <c r="G95" s="516">
        <f>G21/G$69</f>
        <v>0</v>
      </c>
      <c r="H95" s="517">
        <f>H21/H$69</f>
        <v>3.173055817965919E-4</v>
      </c>
      <c r="I95" s="517">
        <f>I21/I$69</f>
        <v>7.5626347565254802E-4</v>
      </c>
      <c r="J95" s="517">
        <f>J21/J$69</f>
        <v>6.0084435324161891E-4</v>
      </c>
    </row>
    <row r="96" spans="1:10" x14ac:dyDescent="0.2">
      <c r="A96" s="476" t="s">
        <v>328</v>
      </c>
      <c r="B96" s="488" t="s">
        <v>84</v>
      </c>
      <c r="C96" s="514">
        <f>C22/C$69</f>
        <v>4.7391542214145925E-2</v>
      </c>
      <c r="D96" s="514">
        <f>D22/D$69</f>
        <v>1.3920938068947045E-2</v>
      </c>
      <c r="E96" s="514">
        <f>E22/E$69</f>
        <v>1.4435111557075503E-2</v>
      </c>
      <c r="F96" s="514">
        <f>F22/F$69</f>
        <v>6.9261393702095596E-3</v>
      </c>
      <c r="G96" s="514">
        <f>G22/G$69</f>
        <v>1.9519747264546336E-3</v>
      </c>
      <c r="H96" s="515">
        <f>H22/H$69</f>
        <v>1.4941488106598642E-2</v>
      </c>
      <c r="I96" s="515">
        <f>I22/I$69</f>
        <v>6.4251859164294774E-3</v>
      </c>
      <c r="J96" s="515">
        <f>J22/J$69</f>
        <v>9.4405006678181438E-3</v>
      </c>
    </row>
    <row r="97" spans="1:10" x14ac:dyDescent="0.2">
      <c r="A97" s="477" t="s">
        <v>329</v>
      </c>
      <c r="B97" s="489" t="s">
        <v>84</v>
      </c>
      <c r="C97" s="516">
        <f>C23/C$69</f>
        <v>0</v>
      </c>
      <c r="D97" s="516">
        <f>D23/D$69</f>
        <v>0</v>
      </c>
      <c r="E97" s="516">
        <f>E23/E$69</f>
        <v>3.0823784118854504E-3</v>
      </c>
      <c r="F97" s="516">
        <f>F23/F$69</f>
        <v>1.3299527192974392E-3</v>
      </c>
      <c r="G97" s="516">
        <f>G23/G$69</f>
        <v>0</v>
      </c>
      <c r="H97" s="517">
        <f>H23/H$69</f>
        <v>2.8199090217376987E-3</v>
      </c>
      <c r="I97" s="517">
        <f>I23/I$69</f>
        <v>1.1960117551733957E-3</v>
      </c>
      <c r="J97" s="517">
        <f>J23/J$69</f>
        <v>1.7709750753176065E-3</v>
      </c>
    </row>
    <row r="98" spans="1:10" x14ac:dyDescent="0.2">
      <c r="A98" s="476" t="s">
        <v>610</v>
      </c>
      <c r="B98" s="488" t="s">
        <v>84</v>
      </c>
      <c r="C98" s="514">
        <f>C24/C$69</f>
        <v>0</v>
      </c>
      <c r="D98" s="514">
        <f>D24/D$69</f>
        <v>1.2714981281537214E-2</v>
      </c>
      <c r="E98" s="514">
        <f>E24/E$69</f>
        <v>2.559001310983763E-3</v>
      </c>
      <c r="F98" s="514">
        <f>F24/F$69</f>
        <v>1.9439950600411766E-2</v>
      </c>
      <c r="G98" s="514">
        <f>G24/G$69</f>
        <v>6.7184421560695276E-2</v>
      </c>
      <c r="H98" s="515">
        <f>H24/H$69</f>
        <v>3.2148017918192957E-3</v>
      </c>
      <c r="I98" s="515">
        <f>I24/I$69</f>
        <v>2.4248347454843527E-2</v>
      </c>
      <c r="J98" s="515">
        <f>J24/J$69</f>
        <v>1.6801129273114789E-2</v>
      </c>
    </row>
    <row r="99" spans="1:10" x14ac:dyDescent="0.2">
      <c r="A99" s="477" t="s">
        <v>611</v>
      </c>
      <c r="B99" s="489" t="s">
        <v>84</v>
      </c>
      <c r="C99" s="516">
        <f>C25/C$69</f>
        <v>1.8795496688459583E-3</v>
      </c>
      <c r="D99" s="516">
        <f>D25/D$69</f>
        <v>6.375852601269852E-3</v>
      </c>
      <c r="E99" s="516">
        <f>E25/E$69</f>
        <v>3.6032596089103063E-4</v>
      </c>
      <c r="F99" s="516">
        <f>F25/F$69</f>
        <v>1.7222062760371922E-3</v>
      </c>
      <c r="G99" s="516">
        <f>G25/G$69</f>
        <v>6.1681192612981408E-3</v>
      </c>
      <c r="H99" s="517">
        <f>H25/H$69</f>
        <v>7.986514326452349E-4</v>
      </c>
      <c r="I99" s="517">
        <f>I25/I$69</f>
        <v>2.1699589389830073E-3</v>
      </c>
      <c r="J99" s="517">
        <f>J25/J$69</f>
        <v>1.6844285221169334E-3</v>
      </c>
    </row>
    <row r="100" spans="1:10" x14ac:dyDescent="0.2">
      <c r="A100" s="479" t="s">
        <v>330</v>
      </c>
      <c r="B100" s="492" t="s">
        <v>84</v>
      </c>
      <c r="C100" s="522">
        <f>C26/C$69</f>
        <v>3.0146639767992595E-4</v>
      </c>
      <c r="D100" s="522">
        <f>D26/D$69</f>
        <v>8.7436173989081261E-5</v>
      </c>
      <c r="E100" s="522">
        <f>E26/E$69</f>
        <v>6.2522865962751119E-3</v>
      </c>
      <c r="F100" s="522">
        <f>F26/F$69</f>
        <v>3.7217720720055033E-5</v>
      </c>
      <c r="G100" s="522">
        <f>G26/G$69</f>
        <v>2.4269689761911072E-4</v>
      </c>
      <c r="H100" s="523">
        <f>H26/H$69</f>
        <v>5.7308578793375236E-3</v>
      </c>
      <c r="I100" s="523">
        <f>I26/I$69</f>
        <v>5.7911748907623404E-5</v>
      </c>
      <c r="J100" s="523">
        <f>J26/J$69</f>
        <v>2.0664969034673809E-3</v>
      </c>
    </row>
    <row r="101" spans="1:10" x14ac:dyDescent="0.2">
      <c r="A101" s="475" t="s">
        <v>612</v>
      </c>
      <c r="B101" s="499" t="s">
        <v>84</v>
      </c>
      <c r="C101" s="518">
        <f>C27/C$69</f>
        <v>0.33178451421281691</v>
      </c>
      <c r="D101" s="518">
        <f>D27/D$69</f>
        <v>0.16306105176557559</v>
      </c>
      <c r="E101" s="518">
        <f>E27/E$69</f>
        <v>0.16631833012647348</v>
      </c>
      <c r="F101" s="518">
        <f>F27/F$69</f>
        <v>0.14944397399029091</v>
      </c>
      <c r="G101" s="518">
        <f>G27/G$69</f>
        <v>0.13203339649786774</v>
      </c>
      <c r="H101" s="519">
        <f>H27/H$69</f>
        <v>0.16881428996997364</v>
      </c>
      <c r="I101" s="519">
        <f>I27/I$69</f>
        <v>0.14769053606617927</v>
      </c>
      <c r="J101" s="519">
        <f>J27/J$69</f>
        <v>0.15516969372504458</v>
      </c>
    </row>
    <row r="102" spans="1:10" x14ac:dyDescent="0.2">
      <c r="A102" s="479" t="s">
        <v>613</v>
      </c>
      <c r="B102" s="492" t="s">
        <v>84</v>
      </c>
      <c r="C102" s="522">
        <f>C28/C$69</f>
        <v>0</v>
      </c>
      <c r="D102" s="522">
        <f>D28/D$69</f>
        <v>7.3544898948495994E-3</v>
      </c>
      <c r="E102" s="522">
        <f>E28/E$69</f>
        <v>8.0010167249880914E-4</v>
      </c>
      <c r="F102" s="522">
        <f>F28/F$69</f>
        <v>1.2046358507563791E-3</v>
      </c>
      <c r="G102" s="522">
        <f>G28/G$69</f>
        <v>1.1118711279246775E-3</v>
      </c>
      <c r="H102" s="523">
        <f>H28/H$69</f>
        <v>1.2373317911254385E-3</v>
      </c>
      <c r="I102" s="523">
        <f>I28/I$69</f>
        <v>1.1952934160724292E-3</v>
      </c>
      <c r="J102" s="523">
        <f>J28/J$69</f>
        <v>1.2101776850416625E-3</v>
      </c>
    </row>
    <row r="103" spans="1:10" x14ac:dyDescent="0.2">
      <c r="A103" s="477" t="s">
        <v>331</v>
      </c>
      <c r="B103" s="489" t="s">
        <v>84</v>
      </c>
      <c r="C103" s="516">
        <f>C29/C$69</f>
        <v>0.20051121478836717</v>
      </c>
      <c r="D103" s="516">
        <f>D29/D$69</f>
        <v>7.6798987754313305E-2</v>
      </c>
      <c r="E103" s="516">
        <f>E29/E$69</f>
        <v>3.6894089342502205E-2</v>
      </c>
      <c r="F103" s="516">
        <f>F29/F$69</f>
        <v>5.3742240344814757E-2</v>
      </c>
      <c r="G103" s="516">
        <f>G29/G$69</f>
        <v>8.74297095422822E-2</v>
      </c>
      <c r="H103" s="517">
        <f>H29/H$69</f>
        <v>4.232552311452089E-2</v>
      </c>
      <c r="I103" s="517">
        <f>I29/I$69</f>
        <v>5.7134941482033672E-2</v>
      </c>
      <c r="J103" s="517">
        <f>J29/J$69</f>
        <v>5.1891461780879423E-2</v>
      </c>
    </row>
    <row r="104" spans="1:10" x14ac:dyDescent="0.2">
      <c r="A104" s="476" t="s">
        <v>614</v>
      </c>
      <c r="B104" s="488" t="s">
        <v>84</v>
      </c>
      <c r="C104" s="514">
        <f>C30/C$69</f>
        <v>1.6006881792154846E-2</v>
      </c>
      <c r="D104" s="514">
        <f>D30/D$69</f>
        <v>5.8040040089855804E-2</v>
      </c>
      <c r="E104" s="514">
        <f>E30/E$69</f>
        <v>1.1866974089732078E-2</v>
      </c>
      <c r="F104" s="514">
        <f>F30/F$69</f>
        <v>4.1616396566357031E-2</v>
      </c>
      <c r="G104" s="514">
        <f>G30/G$69</f>
        <v>6.8437934316860821E-2</v>
      </c>
      <c r="H104" s="515">
        <f>H30/H$69</f>
        <v>1.5107780904234282E-2</v>
      </c>
      <c r="I104" s="515">
        <f>I30/I$69</f>
        <v>4.431762238699348E-2</v>
      </c>
      <c r="J104" s="515">
        <f>J30/J$69</f>
        <v>3.3975473418822726E-2</v>
      </c>
    </row>
    <row r="105" spans="1:10" x14ac:dyDescent="0.2">
      <c r="A105" s="477" t="s">
        <v>641</v>
      </c>
      <c r="B105" s="489" t="s">
        <v>84</v>
      </c>
      <c r="C105" s="516">
        <f>C31/C$69</f>
        <v>0.18450433299621233</v>
      </c>
      <c r="D105" s="516">
        <f>D31/D$69</f>
        <v>1.8758935532339562E-2</v>
      </c>
      <c r="E105" s="516">
        <f>E31/E$69</f>
        <v>2.5027115252770123E-2</v>
      </c>
      <c r="F105" s="516">
        <f>F31/F$69</f>
        <v>1.2125843270324352E-2</v>
      </c>
      <c r="G105" s="516">
        <f>G31/G$69</f>
        <v>1.8991770688097862E-2</v>
      </c>
      <c r="H105" s="517">
        <f>H31/H$69</f>
        <v>2.7217741376634276E-2</v>
      </c>
      <c r="I105" s="517">
        <f>I31/I$69</f>
        <v>1.2817318181122755E-2</v>
      </c>
      <c r="J105" s="517">
        <f>J31/J$69</f>
        <v>1.7915987476558232E-2</v>
      </c>
    </row>
    <row r="106" spans="1:10" x14ac:dyDescent="0.2">
      <c r="A106" s="476" t="s">
        <v>332</v>
      </c>
      <c r="B106" s="488" t="s">
        <v>84</v>
      </c>
      <c r="C106" s="514">
        <f>C32/C$69</f>
        <v>0.13011673150172209</v>
      </c>
      <c r="D106" s="514">
        <f>D32/D$69</f>
        <v>7.0440750988291431E-2</v>
      </c>
      <c r="E106" s="514">
        <f>E32/E$69</f>
        <v>0.12398506481373486</v>
      </c>
      <c r="F106" s="514">
        <f>F32/F$69</f>
        <v>9.1676751276357604E-2</v>
      </c>
      <c r="G106" s="514">
        <f>G32/G$69</f>
        <v>4.2819611348566641E-2</v>
      </c>
      <c r="H106" s="515">
        <f>H32/H$69</f>
        <v>0.12040658120926134</v>
      </c>
      <c r="I106" s="515">
        <f>I32/I$69</f>
        <v>8.6756296337381633E-2</v>
      </c>
      <c r="J106" s="515">
        <f>J32/J$69</f>
        <v>9.8670645792916206E-2</v>
      </c>
    </row>
    <row r="107" spans="1:10" x14ac:dyDescent="0.2">
      <c r="A107" s="477" t="s">
        <v>333</v>
      </c>
      <c r="B107" s="489" t="s">
        <v>84</v>
      </c>
      <c r="C107" s="516">
        <f>C33/C$69</f>
        <v>1.1565172049622058E-3</v>
      </c>
      <c r="D107" s="516">
        <f>D33/D$69</f>
        <v>8.4668109960033284E-3</v>
      </c>
      <c r="E107" s="516">
        <f>E33/E$69</f>
        <v>4.6390733864912501E-3</v>
      </c>
      <c r="F107" s="516">
        <f>F33/F$69</f>
        <v>2.8203460102287836E-3</v>
      </c>
      <c r="G107" s="516">
        <f>G33/G$69</f>
        <v>6.7219540444719502E-4</v>
      </c>
      <c r="H107" s="517">
        <f>H33/H$69</f>
        <v>4.8448513541090163E-3</v>
      </c>
      <c r="I107" s="517">
        <f>I33/I$69</f>
        <v>2.6040034598153916E-3</v>
      </c>
      <c r="J107" s="517">
        <f>J33/J$69</f>
        <v>3.3974066952103987E-3</v>
      </c>
    </row>
    <row r="108" spans="1:10" x14ac:dyDescent="0.2">
      <c r="A108" s="501" t="s">
        <v>615</v>
      </c>
      <c r="B108" s="502" t="s">
        <v>84</v>
      </c>
      <c r="C108" s="520">
        <f>C34/C$69</f>
        <v>2.8874131033505827E-2</v>
      </c>
      <c r="D108" s="520">
        <f>D34/D$69</f>
        <v>3.9506943932957728E-2</v>
      </c>
      <c r="E108" s="520">
        <f>E34/E$69</f>
        <v>2.6913040816272434E-2</v>
      </c>
      <c r="F108" s="520">
        <f>F34/F$69</f>
        <v>2.0663389926609758E-2</v>
      </c>
      <c r="G108" s="520">
        <f>G34/G$69</f>
        <v>2.3671008073091856E-2</v>
      </c>
      <c r="H108" s="521">
        <f>H34/H$69</f>
        <v>2.7810659086470589E-2</v>
      </c>
      <c r="I108" s="521">
        <f>I34/I$69</f>
        <v>2.0966290374431384E-2</v>
      </c>
      <c r="J108" s="521">
        <f>J34/J$69</f>
        <v>2.3389633919612102E-2</v>
      </c>
    </row>
    <row r="109" spans="1:10" x14ac:dyDescent="0.2">
      <c r="A109" s="477" t="s">
        <v>616</v>
      </c>
      <c r="B109" s="489" t="s">
        <v>84</v>
      </c>
      <c r="C109" s="516">
        <f>C35/C$69</f>
        <v>0</v>
      </c>
      <c r="D109" s="516">
        <f>D35/D$69</f>
        <v>5.338131893325344E-7</v>
      </c>
      <c r="E109" s="516">
        <f>E35/E$69</f>
        <v>2.8921138095244136E-5</v>
      </c>
      <c r="F109" s="516">
        <f>F35/F$69</f>
        <v>8.6090445787003053E-4</v>
      </c>
      <c r="G109" s="516">
        <f>G35/G$69</f>
        <v>0</v>
      </c>
      <c r="H109" s="517">
        <f>H35/H$69</f>
        <v>2.6495138210081119E-5</v>
      </c>
      <c r="I109" s="517">
        <f>I35/I$69</f>
        <v>7.7420184699322227E-4</v>
      </c>
      <c r="J109" s="517">
        <f>J35/J$69</f>
        <v>5.0946593011739203E-4</v>
      </c>
    </row>
    <row r="110" spans="1:10" x14ac:dyDescent="0.2">
      <c r="A110" s="479" t="s">
        <v>334</v>
      </c>
      <c r="B110" s="492" t="s">
        <v>84</v>
      </c>
      <c r="C110" s="522">
        <f>C36/C$69</f>
        <v>0</v>
      </c>
      <c r="D110" s="522">
        <f>D36/D$69</f>
        <v>3.4665100588178424E-3</v>
      </c>
      <c r="E110" s="522">
        <f>E36/E$69</f>
        <v>8.7013642545892261E-3</v>
      </c>
      <c r="F110" s="522">
        <f>F36/F$69</f>
        <v>2.4061121282038548E-3</v>
      </c>
      <c r="G110" s="522">
        <f>G36/G$69</f>
        <v>6.9745876805940394E-3</v>
      </c>
      <c r="H110" s="523">
        <f>H36/H$69</f>
        <v>8.1986288241608953E-3</v>
      </c>
      <c r="I110" s="523">
        <f>I36/I$69</f>
        <v>2.8662081986773292E-3</v>
      </c>
      <c r="J110" s="523">
        <f>J36/J$69</f>
        <v>4.7542255815257875E-3</v>
      </c>
    </row>
    <row r="111" spans="1:10" x14ac:dyDescent="0.2">
      <c r="A111" s="478" t="s">
        <v>617</v>
      </c>
      <c r="B111" s="489" t="s">
        <v>84</v>
      </c>
      <c r="C111" s="516">
        <f>C37/C$69</f>
        <v>2.8874131033505827E-2</v>
      </c>
      <c r="D111" s="516">
        <f>D37/D$69</f>
        <v>3.6039875796714665E-2</v>
      </c>
      <c r="E111" s="516">
        <f>E37/E$69</f>
        <v>1.8182754512341567E-2</v>
      </c>
      <c r="F111" s="516">
        <f>F37/F$69</f>
        <v>1.7396372324269129E-2</v>
      </c>
      <c r="G111" s="516">
        <f>G37/G$69</f>
        <v>1.6696420392497812E-2</v>
      </c>
      <c r="H111" s="517">
        <f>H37/H$69</f>
        <v>1.9585532623142637E-2</v>
      </c>
      <c r="I111" s="517">
        <f>I37/I$69</f>
        <v>1.7325879414843398E-2</v>
      </c>
      <c r="J111" s="517">
        <f>J37/J$69</f>
        <v>1.8125940932138158E-2</v>
      </c>
    </row>
    <row r="112" spans="1:10" x14ac:dyDescent="0.2">
      <c r="A112" s="479" t="s">
        <v>618</v>
      </c>
      <c r="B112" s="488" t="s">
        <v>84</v>
      </c>
      <c r="C112" s="514">
        <f>C38/C$69</f>
        <v>5.071776542394448E-3</v>
      </c>
      <c r="D112" s="514">
        <f>D38/D$69</f>
        <v>3.0782822847578176E-4</v>
      </c>
      <c r="E112" s="514">
        <f>E38/E$69</f>
        <v>1.4305465798671549E-3</v>
      </c>
      <c r="F112" s="514">
        <f>F38/F$69</f>
        <v>9.7497328608206534E-4</v>
      </c>
      <c r="G112" s="514">
        <f>G38/G$69</f>
        <v>9.9149593500959216E-5</v>
      </c>
      <c r="H112" s="515">
        <f>H38/H$69</f>
        <v>1.4132507721640057E-3</v>
      </c>
      <c r="I112" s="515">
        <f>I38/I$69</f>
        <v>8.8676814308347608E-4</v>
      </c>
      <c r="J112" s="515">
        <f>J38/J$69</f>
        <v>1.0731766103228091E-3</v>
      </c>
    </row>
    <row r="113" spans="1:12" x14ac:dyDescent="0.2">
      <c r="A113" s="478" t="s">
        <v>643</v>
      </c>
      <c r="B113" s="494" t="s">
        <v>84</v>
      </c>
      <c r="C113" s="526">
        <f>C39/C$69</f>
        <v>2.3556779070928641E-2</v>
      </c>
      <c r="D113" s="526">
        <f>D39/D$69</f>
        <v>9.9030596461383916E-3</v>
      </c>
      <c r="E113" s="526">
        <f>E39/E$69</f>
        <v>1.0188337033748515E-2</v>
      </c>
      <c r="F113" s="526">
        <f>F39/F$69</f>
        <v>8.8184194103525428E-3</v>
      </c>
      <c r="G113" s="526">
        <f>G39/G$69</f>
        <v>5.7828369721465555E-3</v>
      </c>
      <c r="H113" s="527">
        <f>H39/H$69</f>
        <v>1.0388472588436544E-2</v>
      </c>
      <c r="I113" s="527">
        <f>I39/I$69</f>
        <v>8.5127026487325456E-3</v>
      </c>
      <c r="J113" s="527">
        <f>J39/J$69</f>
        <v>9.1768449775392856E-3</v>
      </c>
    </row>
    <row r="114" spans="1:12" x14ac:dyDescent="0.2">
      <c r="A114" s="479" t="s">
        <v>642</v>
      </c>
      <c r="B114" s="492" t="s">
        <v>84</v>
      </c>
      <c r="C114" s="522">
        <f>C40/C$69</f>
        <v>0</v>
      </c>
      <c r="D114" s="522">
        <f>D40/D$69</f>
        <v>1.0422702521717734E-2</v>
      </c>
      <c r="E114" s="522">
        <f>E40/E$69</f>
        <v>8.852968317381645E-4</v>
      </c>
      <c r="F114" s="522">
        <f>F40/F$69</f>
        <v>2.0931771746119246E-3</v>
      </c>
      <c r="G114" s="522">
        <f>G40/G$69</f>
        <v>9.134312838937215E-4</v>
      </c>
      <c r="H114" s="523">
        <f>H40/H$69</f>
        <v>1.5261031211236966E-3</v>
      </c>
      <c r="I114" s="523">
        <f>I40/I$69</f>
        <v>1.9743637012219475E-3</v>
      </c>
      <c r="J114" s="523">
        <f>J40/J$69</f>
        <v>1.8156508338936161E-3</v>
      </c>
    </row>
    <row r="115" spans="1:12" x14ac:dyDescent="0.2">
      <c r="A115" s="478" t="s">
        <v>644</v>
      </c>
      <c r="B115" s="494" t="s">
        <v>84</v>
      </c>
      <c r="C115" s="526">
        <f>C41/C$69</f>
        <v>0</v>
      </c>
      <c r="D115" s="526">
        <f>D41/D$69</f>
        <v>0</v>
      </c>
      <c r="E115" s="526">
        <f>E41/E$69</f>
        <v>4.3221692275844813E-4</v>
      </c>
      <c r="F115" s="526">
        <f>F41/F$69</f>
        <v>4.9063325894894242E-5</v>
      </c>
      <c r="G115" s="526">
        <f>G41/G$69</f>
        <v>2.4510757760387455E-3</v>
      </c>
      <c r="H115" s="527">
        <f>H41/H$69</f>
        <v>3.9541296913272968E-4</v>
      </c>
      <c r="I115" s="527">
        <f>I41/I$69</f>
        <v>2.9097257480426855E-4</v>
      </c>
      <c r="J115" s="527">
        <f>J41/J$69</f>
        <v>3.2795114304049063E-4</v>
      </c>
    </row>
    <row r="116" spans="1:12" x14ac:dyDescent="0.2">
      <c r="A116" s="479" t="s">
        <v>645</v>
      </c>
      <c r="B116" s="492" t="s">
        <v>84</v>
      </c>
      <c r="C116" s="522">
        <f>C42/C$69</f>
        <v>2.4552470241731518E-4</v>
      </c>
      <c r="D116" s="522">
        <f>D42/D$69</f>
        <v>1.5406285400382762E-2</v>
      </c>
      <c r="E116" s="522">
        <f>E42/E$69</f>
        <v>5.2463562329828897E-3</v>
      </c>
      <c r="F116" s="522">
        <f>F42/F$69</f>
        <v>5.460738111060957E-3</v>
      </c>
      <c r="G116" s="522">
        <f>G42/G$69</f>
        <v>7.4499131549472797E-3</v>
      </c>
      <c r="H116" s="523">
        <f>H42/H$69</f>
        <v>5.862291504981014E-3</v>
      </c>
      <c r="I116" s="523">
        <f>I42/I$69</f>
        <v>5.6610700622075861E-3</v>
      </c>
      <c r="J116" s="523">
        <f>J42/J$69</f>
        <v>5.7323153011788891E-3</v>
      </c>
    </row>
    <row r="117" spans="1:12" x14ac:dyDescent="0.2">
      <c r="A117" s="504" t="s">
        <v>619</v>
      </c>
      <c r="B117" s="505" t="s">
        <v>84</v>
      </c>
      <c r="C117" s="528">
        <f>C43/C$69</f>
        <v>3.2816067915551063E-2</v>
      </c>
      <c r="D117" s="528">
        <f>D43/D$69</f>
        <v>4.9836217014424325E-2</v>
      </c>
      <c r="E117" s="528">
        <f>E43/E$69</f>
        <v>7.3745778390229319E-2</v>
      </c>
      <c r="F117" s="528">
        <f>F43/F$69</f>
        <v>0.15459975230103803</v>
      </c>
      <c r="G117" s="528">
        <f>G43/G$69</f>
        <v>7.2660009133541495E-2</v>
      </c>
      <c r="H117" s="529">
        <f>H43/H$69</f>
        <v>7.1430079803361288E-2</v>
      </c>
      <c r="I117" s="529">
        <f>I43/I$69</f>
        <v>0.14634751292389034</v>
      </c>
      <c r="J117" s="529">
        <f>J43/J$69</f>
        <v>0.11982195803161873</v>
      </c>
    </row>
    <row r="118" spans="1:12" s="7" customFormat="1" x14ac:dyDescent="0.2">
      <c r="A118" s="479" t="s">
        <v>620</v>
      </c>
      <c r="B118" s="492" t="s">
        <v>84</v>
      </c>
      <c r="C118" s="522">
        <f>C44/C$69</f>
        <v>0</v>
      </c>
      <c r="D118" s="522">
        <f>D44/D$69</f>
        <v>0</v>
      </c>
      <c r="E118" s="522">
        <f>E44/E$69</f>
        <v>1.1680711681539366E-3</v>
      </c>
      <c r="F118" s="522">
        <f>F44/F$69</f>
        <v>6.8152626358422542E-4</v>
      </c>
      <c r="G118" s="522">
        <f>G44/G$69</f>
        <v>0</v>
      </c>
      <c r="H118" s="523">
        <f>H44/H$69</f>
        <v>1.0686080633085446E-3</v>
      </c>
      <c r="I118" s="523">
        <f>I44/I$69</f>
        <v>6.1288902295468636E-4</v>
      </c>
      <c r="J118" s="523">
        <f>J44/J$69</f>
        <v>7.7424266144510037E-4</v>
      </c>
    </row>
    <row r="119" spans="1:12" x14ac:dyDescent="0.2">
      <c r="A119" s="478" t="s">
        <v>621</v>
      </c>
      <c r="B119" s="494" t="s">
        <v>84</v>
      </c>
      <c r="C119" s="526">
        <f>C45/C$69</f>
        <v>2.759436965856344E-2</v>
      </c>
      <c r="D119" s="526">
        <f>D45/D$69</f>
        <v>9.9652610148135718E-3</v>
      </c>
      <c r="E119" s="526">
        <f>E45/E$69</f>
        <v>2.7327024609906561E-2</v>
      </c>
      <c r="F119" s="526">
        <f>F45/F$69</f>
        <v>7.3833401463686513E-2</v>
      </c>
      <c r="G119" s="526">
        <f>G45/G$69</f>
        <v>3.9395560992116101E-2</v>
      </c>
      <c r="H119" s="527">
        <f>H45/H$69</f>
        <v>2.6138414211724033E-2</v>
      </c>
      <c r="I119" s="527">
        <f>I45/I$69</f>
        <v>7.0365129631024065E-2</v>
      </c>
      <c r="J119" s="527">
        <f>J45/J$69</f>
        <v>5.4706048443977202E-2</v>
      </c>
    </row>
    <row r="120" spans="1:12" x14ac:dyDescent="0.2">
      <c r="A120" s="479" t="s">
        <v>622</v>
      </c>
      <c r="B120" s="492" t="s">
        <v>84</v>
      </c>
      <c r="C120" s="522">
        <f>C46/C$69</f>
        <v>0</v>
      </c>
      <c r="D120" s="522">
        <f>D46/D$69</f>
        <v>8.1066812070908971E-5</v>
      </c>
      <c r="E120" s="522">
        <f>E46/E$69</f>
        <v>2.2814465939204882E-3</v>
      </c>
      <c r="F120" s="522">
        <f>F46/F$69</f>
        <v>3.1654569852209015E-3</v>
      </c>
      <c r="G120" s="522">
        <f>G46/G$69</f>
        <v>5.0464611265465566E-3</v>
      </c>
      <c r="H120" s="523">
        <f>H46/H$69</f>
        <v>2.0927482779208484E-3</v>
      </c>
      <c r="I120" s="523">
        <f>I46/I$69</f>
        <v>3.3548949288070228E-3</v>
      </c>
      <c r="J120" s="523">
        <f>J46/J$69</f>
        <v>2.9080144248218439E-3</v>
      </c>
    </row>
    <row r="121" spans="1:12" s="7" customFormat="1" x14ac:dyDescent="0.2">
      <c r="A121" s="478" t="s">
        <v>651</v>
      </c>
      <c r="B121" s="494" t="s">
        <v>84</v>
      </c>
      <c r="C121" s="526">
        <f>C47/C$69</f>
        <v>2.0897545194220386E-2</v>
      </c>
      <c r="D121" s="526">
        <f>D47/D$69</f>
        <v>1.9508566967695652E-3</v>
      </c>
      <c r="E121" s="526">
        <f>E47/E$69</f>
        <v>5.4247008212465076E-3</v>
      </c>
      <c r="F121" s="526">
        <f>F47/F$69</f>
        <v>1.3611635413569604E-2</v>
      </c>
      <c r="G121" s="526">
        <f>G47/G$69</f>
        <v>3.4098081516619624E-2</v>
      </c>
      <c r="H121" s="527">
        <f>H47/H$69</f>
        <v>5.4403258756277415E-3</v>
      </c>
      <c r="I121" s="527">
        <f>I47/I$69</f>
        <v>1.567484736291417E-2</v>
      </c>
      <c r="J121" s="527">
        <f>J47/J$69</f>
        <v>1.2051173269991214E-2</v>
      </c>
    </row>
    <row r="122" spans="1:12" x14ac:dyDescent="0.2">
      <c r="A122" s="476" t="s">
        <v>652</v>
      </c>
      <c r="B122" s="488" t="s">
        <v>84</v>
      </c>
      <c r="C122" s="514">
        <f>C48/C$69</f>
        <v>6.6967737465776275E-3</v>
      </c>
      <c r="D122" s="514">
        <f>D48/D$69</f>
        <v>7.9333375059730971E-3</v>
      </c>
      <c r="E122" s="514">
        <f>E48/E$69</f>
        <v>1.9620877194739563E-2</v>
      </c>
      <c r="F122" s="514">
        <f>F48/F$69</f>
        <v>5.7056309064896012E-2</v>
      </c>
      <c r="G122" s="514">
        <f>G48/G$69</f>
        <v>2.510183489499161E-4</v>
      </c>
      <c r="H122" s="515">
        <f>H48/H$69</f>
        <v>1.8605339224523117E-2</v>
      </c>
      <c r="I122" s="515">
        <f>I48/I$69</f>
        <v>5.1335387339302874E-2</v>
      </c>
      <c r="J122" s="515">
        <f>J48/J$69</f>
        <v>3.9746860453997994E-2</v>
      </c>
      <c r="L122" s="267"/>
    </row>
    <row r="123" spans="1:12" x14ac:dyDescent="0.2">
      <c r="A123" s="477" t="s">
        <v>623</v>
      </c>
      <c r="B123" s="489" t="s">
        <v>84</v>
      </c>
      <c r="C123" s="516">
        <f>C49/C$69</f>
        <v>5.2216982569876277E-3</v>
      </c>
      <c r="D123" s="516">
        <f>D49/D$69</f>
        <v>3.9870955999610755E-2</v>
      </c>
      <c r="E123" s="516">
        <f>E49/E$69</f>
        <v>4.5250681700922425E-2</v>
      </c>
      <c r="F123" s="516">
        <f>F49/F$69</f>
        <v>8.0084823557500545E-2</v>
      </c>
      <c r="G123" s="516">
        <f>G49/G$69</f>
        <v>3.3264448141425394E-2</v>
      </c>
      <c r="H123" s="517">
        <f>H49/H$69</f>
        <v>4.4223056694676383E-2</v>
      </c>
      <c r="I123" s="517">
        <f>I49/I$69</f>
        <v>7.5369493355994147E-2</v>
      </c>
      <c r="J123" s="517">
        <f>J49/J$69</f>
        <v>6.4341666040697965E-2</v>
      </c>
    </row>
    <row r="124" spans="1:12" x14ac:dyDescent="0.2">
      <c r="A124" s="501" t="s">
        <v>624</v>
      </c>
      <c r="B124" s="502" t="s">
        <v>84</v>
      </c>
      <c r="C124" s="520">
        <f>C50/C$69</f>
        <v>1.3121294528359523E-2</v>
      </c>
      <c r="D124" s="520">
        <f>D50/D$69</f>
        <v>0.18950217783042525</v>
      </c>
      <c r="E124" s="520">
        <f>E50/E$69</f>
        <v>0.12843210122362614</v>
      </c>
      <c r="F124" s="520">
        <f>F50/F$69</f>
        <v>0.13910474594974181</v>
      </c>
      <c r="G124" s="520">
        <f>G50/G$69</f>
        <v>0.10128901413656229</v>
      </c>
      <c r="H124" s="521">
        <f>H50/H$69</f>
        <v>0.130733126768348</v>
      </c>
      <c r="I124" s="521">
        <f>I50/I$69</f>
        <v>0.13529628305882851</v>
      </c>
      <c r="J124" s="521">
        <f>J50/J$69</f>
        <v>0.13368063436901795</v>
      </c>
    </row>
    <row r="125" spans="1:12" x14ac:dyDescent="0.2">
      <c r="A125" s="477" t="s">
        <v>625</v>
      </c>
      <c r="B125" s="489" t="s">
        <v>84</v>
      </c>
      <c r="C125" s="516">
        <f>C51/C$69</f>
        <v>3.478427223835808E-3</v>
      </c>
      <c r="D125" s="516">
        <f>D51/D$69</f>
        <v>7.7272977470086773E-3</v>
      </c>
      <c r="E125" s="516">
        <f>E51/E$69</f>
        <v>7.4638451761537741E-3</v>
      </c>
      <c r="F125" s="516">
        <f>F51/F$69</f>
        <v>7.3137150511240053E-3</v>
      </c>
      <c r="G125" s="516">
        <f>G51/G$69</f>
        <v>5.6534642666965802E-3</v>
      </c>
      <c r="H125" s="517">
        <f>H51/H$69</f>
        <v>7.4164395239879558E-3</v>
      </c>
      <c r="I125" s="517">
        <f>I51/I$69</f>
        <v>7.1465094147677138E-3</v>
      </c>
      <c r="J125" s="517">
        <f>J51/J$69</f>
        <v>7.2420819087916236E-3</v>
      </c>
    </row>
    <row r="126" spans="1:12" x14ac:dyDescent="0.2">
      <c r="A126" s="476" t="s">
        <v>626</v>
      </c>
      <c r="B126" s="488" t="s">
        <v>84</v>
      </c>
      <c r="C126" s="514">
        <f>C52/C$69</f>
        <v>1.3673002380641191E-3</v>
      </c>
      <c r="D126" s="514">
        <f>D52/D$69</f>
        <v>6.8736443192285862E-2</v>
      </c>
      <c r="E126" s="514">
        <f>E52/E$69</f>
        <v>4.4353453920130098E-2</v>
      </c>
      <c r="F126" s="514">
        <f>F52/F$69</f>
        <v>5.0651932728422028E-2</v>
      </c>
      <c r="G126" s="514">
        <f>G52/G$69</f>
        <v>9.7644563290256829E-3</v>
      </c>
      <c r="H126" s="515">
        <f>H52/H$69</f>
        <v>4.5322351500087787E-2</v>
      </c>
      <c r="I126" s="515">
        <f>I52/I$69</f>
        <v>4.6534111147195259E-2</v>
      </c>
      <c r="J126" s="515">
        <f>J52/J$69</f>
        <v>4.6105070859818138E-2</v>
      </c>
    </row>
    <row r="127" spans="1:12" x14ac:dyDescent="0.2">
      <c r="A127" s="477" t="s">
        <v>627</v>
      </c>
      <c r="B127" s="489" t="s">
        <v>84</v>
      </c>
      <c r="C127" s="516">
        <f>C53/C$69</f>
        <v>1.2594742687728133E-3</v>
      </c>
      <c r="D127" s="516">
        <f>D53/D$69</f>
        <v>0</v>
      </c>
      <c r="E127" s="516">
        <f>E53/E$69</f>
        <v>7.6003690223497408E-4</v>
      </c>
      <c r="F127" s="516">
        <f>F53/F$69</f>
        <v>1.4281078265560758E-3</v>
      </c>
      <c r="G127" s="516">
        <f>G53/G$69</f>
        <v>4.3903142353802002E-4</v>
      </c>
      <c r="H127" s="517">
        <f>H53/H$69</f>
        <v>7.1602064779075663E-4</v>
      </c>
      <c r="I127" s="517">
        <f>I53/I$69</f>
        <v>1.3284968816778535E-3</v>
      </c>
      <c r="J127" s="517">
        <f>J53/J$69</f>
        <v>1.1116411875425971E-3</v>
      </c>
    </row>
    <row r="128" spans="1:12" s="7" customFormat="1" x14ac:dyDescent="0.2">
      <c r="A128" s="476" t="s">
        <v>628</v>
      </c>
      <c r="B128" s="488" t="s">
        <v>84</v>
      </c>
      <c r="C128" s="514">
        <f>C54/C$69</f>
        <v>7.0160420799213596E-3</v>
      </c>
      <c r="D128" s="514">
        <f>D54/D$69</f>
        <v>7.6920879143250215E-2</v>
      </c>
      <c r="E128" s="514">
        <f>E54/E$69</f>
        <v>5.3239280871281242E-2</v>
      </c>
      <c r="F128" s="514">
        <f>F54/F$69</f>
        <v>5.2371244168637282E-2</v>
      </c>
      <c r="G128" s="514">
        <f>G54/G$69</f>
        <v>7.4960731620186072E-2</v>
      </c>
      <c r="H128" s="515">
        <f>H54/H$69</f>
        <v>5.4106774474963322E-2</v>
      </c>
      <c r="I128" s="515">
        <f>I54/I$69</f>
        <v>5.4646255666735324E-2</v>
      </c>
      <c r="J128" s="515">
        <f>J54/J$69</f>
        <v>5.4455244878329458E-2</v>
      </c>
    </row>
    <row r="129" spans="1:10" x14ac:dyDescent="0.2">
      <c r="A129" s="478" t="s">
        <v>629</v>
      </c>
      <c r="B129" s="494" t="s">
        <v>84</v>
      </c>
      <c r="C129" s="526">
        <f>C55/C$69</f>
        <v>0</v>
      </c>
      <c r="D129" s="516">
        <f>D55/D$69</f>
        <v>3.6117545615762553E-2</v>
      </c>
      <c r="E129" s="516">
        <f>E55/E$69</f>
        <v>2.2615482531333247E-2</v>
      </c>
      <c r="F129" s="516">
        <f>F55/F$69</f>
        <v>2.7339745158735669E-2</v>
      </c>
      <c r="G129" s="516">
        <f>G55/G$69</f>
        <v>1.047132142246889E-2</v>
      </c>
      <c r="H129" s="517">
        <f>H55/H$69</f>
        <v>2.3171537286908867E-2</v>
      </c>
      <c r="I129" s="517">
        <f>I55/I$69</f>
        <v>2.5640908120617499E-2</v>
      </c>
      <c r="J129" s="517">
        <f>J55/J$69</f>
        <v>2.4766593173206897E-2</v>
      </c>
    </row>
    <row r="130" spans="1:10" x14ac:dyDescent="0.2">
      <c r="A130" s="507" t="s">
        <v>630</v>
      </c>
      <c r="B130" s="508" t="s">
        <v>84</v>
      </c>
      <c r="C130" s="524">
        <f>C56/C$69</f>
        <v>0.47887338801824236</v>
      </c>
      <c r="D130" s="520">
        <f>D56/D$69</f>
        <v>0.29254577560320616</v>
      </c>
      <c r="E130" s="520">
        <f>E56/E$69</f>
        <v>0.20857090912713694</v>
      </c>
      <c r="F130" s="520">
        <f>F56/F$69</f>
        <v>0.21604279861865405</v>
      </c>
      <c r="G130" s="520">
        <f>G56/G$69</f>
        <v>0.29614253043547001</v>
      </c>
      <c r="H130" s="521">
        <f>H56/H$69</f>
        <v>0.2187841848254157</v>
      </c>
      <c r="I130" s="521">
        <f>I56/I$69</f>
        <v>0.22410972848010746</v>
      </c>
      <c r="J130" s="521">
        <f>J56/J$69</f>
        <v>0.22222414598402213</v>
      </c>
    </row>
    <row r="131" spans="1:10" x14ac:dyDescent="0.2">
      <c r="A131" s="478" t="s">
        <v>631</v>
      </c>
      <c r="B131" s="494" t="s">
        <v>84</v>
      </c>
      <c r="C131" s="526">
        <f>C57/C$69</f>
        <v>3.5126921461562245E-2</v>
      </c>
      <c r="D131" s="516">
        <f>D57/D$69</f>
        <v>2.0625571066373981E-2</v>
      </c>
      <c r="E131" s="516">
        <f>E57/E$69</f>
        <v>1.6751535432634652E-2</v>
      </c>
      <c r="F131" s="516">
        <f>F57/F$69</f>
        <v>2.1565478086170577E-2</v>
      </c>
      <c r="G131" s="516">
        <f>G57/G$69</f>
        <v>6.2421652049747013E-2</v>
      </c>
      <c r="H131" s="517">
        <f>H57/H$69</f>
        <v>1.7319775644451661E-2</v>
      </c>
      <c r="I131" s="517">
        <f>I57/I$69</f>
        <v>2.5680147165528432E-2</v>
      </c>
      <c r="J131" s="517">
        <f>J57/J$69</f>
        <v>2.2720041827357977E-2</v>
      </c>
    </row>
    <row r="132" spans="1:10" x14ac:dyDescent="0.2">
      <c r="A132" s="479" t="s">
        <v>335</v>
      </c>
      <c r="B132" s="492" t="s">
        <v>84</v>
      </c>
      <c r="C132" s="522">
        <f>C58/C$69</f>
        <v>0</v>
      </c>
      <c r="D132" s="514">
        <f>D58/D$69</f>
        <v>3.7656880872028494E-4</v>
      </c>
      <c r="E132" s="514">
        <f>E58/E$69</f>
        <v>5.9232109192658108E-4</v>
      </c>
      <c r="F132" s="514">
        <f>F58/F$69</f>
        <v>4.2908814489710109E-5</v>
      </c>
      <c r="G132" s="514">
        <f>G58/G$69</f>
        <v>0</v>
      </c>
      <c r="H132" s="515">
        <f>H58/H$69</f>
        <v>5.6775974995638902E-4</v>
      </c>
      <c r="I132" s="515">
        <f>I58/I$69</f>
        <v>3.8587421782450907E-5</v>
      </c>
      <c r="J132" s="515">
        <f>J58/J$69</f>
        <v>2.2594821424135086E-4</v>
      </c>
    </row>
    <row r="133" spans="1:10" x14ac:dyDescent="0.2">
      <c r="A133" s="745" t="s">
        <v>632</v>
      </c>
      <c r="B133" s="489" t="s">
        <v>84</v>
      </c>
      <c r="C133" s="516">
        <f>C59/C$69</f>
        <v>0</v>
      </c>
      <c r="D133" s="526">
        <f>D59/D$69</f>
        <v>1.5921500052914234E-2</v>
      </c>
      <c r="E133" s="526">
        <f>E59/E$69</f>
        <v>1.6318157581968543E-2</v>
      </c>
      <c r="F133" s="526">
        <f>F59/F$69</f>
        <v>4.5849678048778666E-2</v>
      </c>
      <c r="G133" s="526">
        <f>G59/G$69</f>
        <v>2.9141187156305402E-2</v>
      </c>
      <c r="H133" s="527">
        <f>H59/H$69</f>
        <v>1.6022678484456449E-2</v>
      </c>
      <c r="I133" s="527">
        <f>I59/I$69</f>
        <v>4.4166948018813476E-2</v>
      </c>
      <c r="J133" s="527">
        <f>J59/J$69</f>
        <v>3.4202079558418967E-2</v>
      </c>
    </row>
    <row r="134" spans="1:10" x14ac:dyDescent="0.2">
      <c r="A134" s="476" t="s">
        <v>633</v>
      </c>
      <c r="B134" s="488" t="s">
        <v>84</v>
      </c>
      <c r="C134" s="514">
        <f>C60/C$69</f>
        <v>0.24793222402422441</v>
      </c>
      <c r="D134" s="522">
        <f>D60/D$69</f>
        <v>0.2101380611970477</v>
      </c>
      <c r="E134" s="522">
        <f>E60/E$69</f>
        <v>9.2878072605180398E-2</v>
      </c>
      <c r="F134" s="522">
        <f>F60/F$69</f>
        <v>9.428541705382408E-2</v>
      </c>
      <c r="G134" s="522">
        <f>G60/G$69</f>
        <v>0.12105883598676694</v>
      </c>
      <c r="H134" s="523">
        <f>H60/H$69</f>
        <v>0.10348417178134113</v>
      </c>
      <c r="I134" s="523">
        <f>I60/I$69</f>
        <v>9.6981796776758639E-2</v>
      </c>
      <c r="J134" s="523">
        <f>J60/J$69</f>
        <v>9.9284052712792906E-2</v>
      </c>
    </row>
    <row r="135" spans="1:10" s="7" customFormat="1" x14ac:dyDescent="0.2">
      <c r="A135" s="477" t="s">
        <v>634</v>
      </c>
      <c r="B135" s="494" t="s">
        <v>84</v>
      </c>
      <c r="C135" s="526">
        <f>C61/C$69</f>
        <v>0.19581419181469026</v>
      </c>
      <c r="D135" s="526">
        <f>D61/D$69</f>
        <v>4.5484062346032049E-2</v>
      </c>
      <c r="E135" s="526">
        <f>E61/E$69</f>
        <v>8.2030821504180368E-2</v>
      </c>
      <c r="F135" s="526">
        <f>F61/F$69</f>
        <v>5.4299316107257675E-2</v>
      </c>
      <c r="G135" s="526">
        <f>G61/G$69</f>
        <v>8.3520850705327165E-2</v>
      </c>
      <c r="H135" s="527">
        <f>H61/H$69</f>
        <v>8.1389796664253083E-2</v>
      </c>
      <c r="I135" s="527">
        <f>I61/I$69</f>
        <v>5.7242248183307053E-2</v>
      </c>
      <c r="J135" s="527">
        <f>J61/J$69</f>
        <v>6.5792022195380162E-2</v>
      </c>
    </row>
    <row r="136" spans="1:10" x14ac:dyDescent="0.2">
      <c r="A136" s="501" t="s">
        <v>635</v>
      </c>
      <c r="B136" s="508" t="s">
        <v>84</v>
      </c>
      <c r="C136" s="524">
        <f>C62/C$69</f>
        <v>1.5067487340972543E-2</v>
      </c>
      <c r="D136" s="524">
        <f>D62/D$69</f>
        <v>9.6284916189934094E-2</v>
      </c>
      <c r="E136" s="524">
        <f>E62/E$69</f>
        <v>0.13092122998350814</v>
      </c>
      <c r="F136" s="524">
        <f>F62/F$69</f>
        <v>0.12238591968035176</v>
      </c>
      <c r="G136" s="524">
        <f>G62/G$69</f>
        <v>9.3085047723591427E-2</v>
      </c>
      <c r="H136" s="525">
        <f>H62/H$69</f>
        <v>0.12663691521022319</v>
      </c>
      <c r="I136" s="525">
        <f>I62/I$69</f>
        <v>0.11943499745385573</v>
      </c>
      <c r="J136" s="525">
        <f>J62/J$69</f>
        <v>0.12198493619066229</v>
      </c>
    </row>
    <row r="137" spans="1:10" x14ac:dyDescent="0.2">
      <c r="A137" s="478" t="s">
        <v>636</v>
      </c>
      <c r="B137" s="494" t="s">
        <v>84</v>
      </c>
      <c r="C137" s="526">
        <f>C63/C$69</f>
        <v>8.6213607911200495E-3</v>
      </c>
      <c r="D137" s="516">
        <f>D63/D$69</f>
        <v>7.3778272369177819E-2</v>
      </c>
      <c r="E137" s="516">
        <f>E63/E$69</f>
        <v>9.5927063860387046E-2</v>
      </c>
      <c r="F137" s="516">
        <f>F63/F$69</f>
        <v>0.10005837314228866</v>
      </c>
      <c r="G137" s="516">
        <f>G63/G$69</f>
        <v>7.7377686723374403E-2</v>
      </c>
      <c r="H137" s="517">
        <f>H63/H$69</f>
        <v>9.2970069454751447E-2</v>
      </c>
      <c r="I137" s="517">
        <f>I63/I$69</f>
        <v>9.7774176898418233E-2</v>
      </c>
      <c r="J137" s="517">
        <f>J63/J$69</f>
        <v>9.6073216115360724E-2</v>
      </c>
    </row>
    <row r="138" spans="1:10" x14ac:dyDescent="0.2">
      <c r="A138" s="479" t="s">
        <v>336</v>
      </c>
      <c r="B138" s="492" t="s">
        <v>84</v>
      </c>
      <c r="C138" s="522">
        <f>C64/C$69</f>
        <v>3.8834592985114282E-4</v>
      </c>
      <c r="D138" s="514">
        <f>D64/D$69</f>
        <v>9.3556827489496357E-4</v>
      </c>
      <c r="E138" s="514">
        <f>E64/E$69</f>
        <v>9.8922357188009212E-4</v>
      </c>
      <c r="F138" s="514">
        <f>F64/F$69</f>
        <v>1.9677007521919651E-4</v>
      </c>
      <c r="G138" s="514">
        <f>G64/G$69</f>
        <v>0</v>
      </c>
      <c r="H138" s="515">
        <f>H64/H$69</f>
        <v>9.7565999727327333E-4</v>
      </c>
      <c r="I138" s="515">
        <f>I64/I$69</f>
        <v>1.7695314999831925E-4</v>
      </c>
      <c r="J138" s="515">
        <f>J64/J$69</f>
        <v>4.5974637232002098E-4</v>
      </c>
    </row>
    <row r="139" spans="1:10" x14ac:dyDescent="0.2">
      <c r="A139" s="478" t="s">
        <v>637</v>
      </c>
      <c r="B139" s="533" t="s">
        <v>84</v>
      </c>
      <c r="C139" s="757">
        <f>C65/C$69</f>
        <v>0</v>
      </c>
      <c r="D139" s="526">
        <f>D65/D$69</f>
        <v>2.9117083054501882E-4</v>
      </c>
      <c r="E139" s="526">
        <f>E65/E$69</f>
        <v>1.3233375302092191E-3</v>
      </c>
      <c r="F139" s="526">
        <f>F65/F$69</f>
        <v>1.6255262799583154E-3</v>
      </c>
      <c r="G139" s="526">
        <f>G65/G$69</f>
        <v>1.2747297346649887E-2</v>
      </c>
      <c r="H139" s="527">
        <f>H65/H$69</f>
        <v>1.2306609052165258E-3</v>
      </c>
      <c r="I139" s="527">
        <f>I65/I$69</f>
        <v>2.7456117670773533E-3</v>
      </c>
      <c r="J139" s="527">
        <f>J65/J$69</f>
        <v>2.2092224305562654E-3</v>
      </c>
    </row>
    <row r="140" spans="1:10" x14ac:dyDescent="0.2">
      <c r="A140" s="479" t="s">
        <v>638</v>
      </c>
      <c r="B140" s="492" t="s">
        <v>84</v>
      </c>
      <c r="C140" s="522">
        <f>C66/C$69</f>
        <v>0</v>
      </c>
      <c r="D140" s="522">
        <f>D66/D$69</f>
        <v>8.7384855130197697E-3</v>
      </c>
      <c r="E140" s="522">
        <f>E66/E$69</f>
        <v>3.9112153282148546E-3</v>
      </c>
      <c r="F140" s="522">
        <f>F66/F$69</f>
        <v>5.9004767314412695E-3</v>
      </c>
      <c r="G140" s="522">
        <f>G66/G$69</f>
        <v>0</v>
      </c>
      <c r="H140" s="523">
        <f>H66/H$69</f>
        <v>4.1786297616362832E-3</v>
      </c>
      <c r="I140" s="523">
        <f>I66/I$69</f>
        <v>5.3062333942659294E-3</v>
      </c>
      <c r="J140" s="523">
        <f>J66/J$69</f>
        <v>4.9069897094760079E-3</v>
      </c>
    </row>
    <row r="141" spans="1:10" x14ac:dyDescent="0.2">
      <c r="A141" s="745" t="s">
        <v>639</v>
      </c>
      <c r="B141" s="751" t="s">
        <v>84</v>
      </c>
      <c r="C141" s="753">
        <f>C67/C$69</f>
        <v>6.0577299022359279E-3</v>
      </c>
      <c r="D141" s="753">
        <f>D67/D$69</f>
        <v>1.2541394938060627E-2</v>
      </c>
      <c r="E141" s="753">
        <f>E67/E$69</f>
        <v>2.8770388781570542E-2</v>
      </c>
      <c r="F141" s="753">
        <f>F67/F$69</f>
        <v>1.4604771927044199E-2</v>
      </c>
      <c r="G141" s="753">
        <f>G67/G$69</f>
        <v>2.9600545789201112E-3</v>
      </c>
      <c r="H141" s="754">
        <f>H67/H$69</f>
        <v>2.7281891756736346E-2</v>
      </c>
      <c r="I141" s="754">
        <f>I67/I$69</f>
        <v>1.3432019959302334E-2</v>
      </c>
      <c r="J141" s="754">
        <f>J67/J$69</f>
        <v>1.8335758906453892E-2</v>
      </c>
    </row>
    <row r="142" spans="1:10" x14ac:dyDescent="0.2">
      <c r="A142" s="742" t="s">
        <v>640</v>
      </c>
      <c r="B142" s="748" t="s">
        <v>84</v>
      </c>
      <c r="C142" s="749">
        <f>C68/C$69</f>
        <v>0</v>
      </c>
      <c r="D142" s="749">
        <f>D68/D$69</f>
        <v>0</v>
      </c>
      <c r="E142" s="749">
        <f>E68/E$69</f>
        <v>3.592588913620896E-4</v>
      </c>
      <c r="F142" s="749">
        <f>F68/F$69</f>
        <v>1.2514080032756149E-3</v>
      </c>
      <c r="G142" s="749">
        <f>G68/G$69</f>
        <v>0</v>
      </c>
      <c r="H142" s="750">
        <f>H68/H$69</f>
        <v>3.2866742934127742E-4</v>
      </c>
      <c r="I142" s="750">
        <f>I68/I$69</f>
        <v>1.1253773617052707E-3</v>
      </c>
      <c r="J142" s="750">
        <f>J68/J$69</f>
        <v>8.4329117476745184E-4</v>
      </c>
    </row>
    <row r="143" spans="1:10" x14ac:dyDescent="0.2">
      <c r="A143" s="746" t="s">
        <v>665</v>
      </c>
      <c r="B143" s="739" t="s">
        <v>84</v>
      </c>
      <c r="C143" s="740">
        <f>C69/C$69</f>
        <v>1</v>
      </c>
      <c r="D143" s="740">
        <f>D69/D$69</f>
        <v>1</v>
      </c>
      <c r="E143" s="740">
        <f>E69/E$69</f>
        <v>1</v>
      </c>
      <c r="F143" s="740">
        <f>F69/F$69</f>
        <v>1</v>
      </c>
      <c r="G143" s="740">
        <f>G69/G$69</f>
        <v>1</v>
      </c>
      <c r="H143" s="741">
        <f>H69/H$69</f>
        <v>1</v>
      </c>
      <c r="I143" s="741">
        <f>I69/I$69</f>
        <v>1</v>
      </c>
      <c r="J143" s="741">
        <f>J69/J$69</f>
        <v>1</v>
      </c>
    </row>
    <row r="144" spans="1:10" x14ac:dyDescent="0.2">
      <c r="A144" s="511" t="s">
        <v>646</v>
      </c>
      <c r="B144" s="3"/>
      <c r="C144" s="3"/>
      <c r="D144" s="212"/>
      <c r="E144" s="3"/>
      <c r="F144" s="3"/>
      <c r="G144" s="212"/>
      <c r="H144" s="3"/>
      <c r="I144" s="3"/>
      <c r="J144" s="3"/>
    </row>
    <row r="145" spans="1:10" x14ac:dyDescent="0.2">
      <c r="A145" s="38" t="s">
        <v>352</v>
      </c>
      <c r="B145" s="3"/>
      <c r="C145" s="3"/>
      <c r="D145" s="212"/>
      <c r="E145" s="3"/>
      <c r="F145" s="3"/>
      <c r="G145" s="212"/>
      <c r="H145" s="3"/>
      <c r="I145" s="3"/>
      <c r="J145" s="3"/>
    </row>
    <row r="146" spans="1:10" x14ac:dyDescent="0.2">
      <c r="A146" s="242" t="s">
        <v>739</v>
      </c>
      <c r="B146" s="3"/>
      <c r="C146" s="3"/>
      <c r="D146" s="212"/>
      <c r="E146" s="3"/>
      <c r="F146" s="3"/>
      <c r="G146" s="212"/>
      <c r="H146" s="3"/>
      <c r="I146" s="3"/>
      <c r="J146" s="3"/>
    </row>
    <row r="149" spans="1:10" ht="16.5" x14ac:dyDescent="0.25">
      <c r="A149" s="88" t="s">
        <v>802</v>
      </c>
    </row>
    <row r="150" spans="1:10" ht="13.5" thickBot="1" x14ac:dyDescent="0.25">
      <c r="A150" s="205"/>
      <c r="J150" s="398" t="s">
        <v>341</v>
      </c>
    </row>
    <row r="151" spans="1:10" x14ac:dyDescent="0.2">
      <c r="A151" s="204" t="s">
        <v>340</v>
      </c>
      <c r="B151" s="480" t="s">
        <v>34</v>
      </c>
      <c r="C151" s="480" t="s">
        <v>458</v>
      </c>
      <c r="D151" s="480" t="s">
        <v>460</v>
      </c>
      <c r="E151" s="480" t="s">
        <v>97</v>
      </c>
      <c r="F151" s="480" t="s">
        <v>269</v>
      </c>
      <c r="G151" s="481">
        <v>300000</v>
      </c>
      <c r="H151" s="482" t="s">
        <v>345</v>
      </c>
      <c r="I151" s="482" t="s">
        <v>345</v>
      </c>
      <c r="J151" s="482" t="s">
        <v>343</v>
      </c>
    </row>
    <row r="152" spans="1:10" x14ac:dyDescent="0.2">
      <c r="A152" s="203"/>
      <c r="B152" s="483" t="s">
        <v>457</v>
      </c>
      <c r="C152" s="483" t="s">
        <v>35</v>
      </c>
      <c r="D152" s="483" t="s">
        <v>35</v>
      </c>
      <c r="E152" s="483" t="s">
        <v>35</v>
      </c>
      <c r="F152" s="483" t="s">
        <v>35</v>
      </c>
      <c r="G152" s="483" t="s">
        <v>36</v>
      </c>
      <c r="H152" s="484" t="s">
        <v>650</v>
      </c>
      <c r="I152" s="484" t="s">
        <v>284</v>
      </c>
      <c r="J152" s="484" t="s">
        <v>106</v>
      </c>
    </row>
    <row r="153" spans="1:10" ht="13.5" thickBot="1" x14ac:dyDescent="0.25">
      <c r="A153" s="206"/>
      <c r="B153" s="485" t="s">
        <v>36</v>
      </c>
      <c r="C153" s="485" t="s">
        <v>459</v>
      </c>
      <c r="D153" s="485" t="s">
        <v>99</v>
      </c>
      <c r="E153" s="485" t="s">
        <v>100</v>
      </c>
      <c r="F153" s="485" t="s">
        <v>270</v>
      </c>
      <c r="G153" s="485" t="s">
        <v>101</v>
      </c>
      <c r="H153" s="486" t="s">
        <v>284</v>
      </c>
      <c r="I153" s="486" t="s">
        <v>101</v>
      </c>
      <c r="J153" s="486" t="s">
        <v>346</v>
      </c>
    </row>
    <row r="155" spans="1:10" x14ac:dyDescent="0.2">
      <c r="A155" s="496" t="s">
        <v>601</v>
      </c>
      <c r="B155" s="497" t="s">
        <v>84</v>
      </c>
      <c r="C155" s="497">
        <v>16.837838764420521</v>
      </c>
      <c r="D155" s="497">
        <v>14.905569256062474</v>
      </c>
      <c r="E155" s="497">
        <v>31.751044186355369</v>
      </c>
      <c r="F155" s="497">
        <v>23.259775538170917</v>
      </c>
      <c r="G155" s="497">
        <v>25.280341209553914</v>
      </c>
      <c r="H155" s="498">
        <v>30.260031110187484</v>
      </c>
      <c r="I155" s="498">
        <v>23.489886588984515</v>
      </c>
      <c r="J155" s="498">
        <v>26.00401867598854</v>
      </c>
    </row>
    <row r="156" spans="1:10" x14ac:dyDescent="0.2">
      <c r="A156" s="476" t="s">
        <v>602</v>
      </c>
      <c r="B156" s="488" t="s">
        <v>84</v>
      </c>
      <c r="C156" s="488">
        <v>6.6112415791007422</v>
      </c>
      <c r="D156" s="488">
        <v>0.67689683518290178</v>
      </c>
      <c r="E156" s="488">
        <v>15.794924013276848</v>
      </c>
      <c r="F156" s="488">
        <v>5.4131419333421462</v>
      </c>
      <c r="G156" s="488">
        <v>8.0684340041720102</v>
      </c>
      <c r="H156" s="267">
        <v>14.484559233649737</v>
      </c>
      <c r="I156" s="267">
        <v>5.7155384638233695</v>
      </c>
      <c r="J156" s="267">
        <v>8.9719647365534865</v>
      </c>
    </row>
    <row r="157" spans="1:10" x14ac:dyDescent="0.2">
      <c r="A157" s="477" t="s">
        <v>324</v>
      </c>
      <c r="B157" s="489" t="s">
        <v>84</v>
      </c>
      <c r="C157" s="489">
        <v>10.226597185319779</v>
      </c>
      <c r="D157" s="489">
        <v>14.228360049321825</v>
      </c>
      <c r="E157" s="489">
        <v>15.937784300470996</v>
      </c>
      <c r="F157" s="489">
        <v>17.845278405192008</v>
      </c>
      <c r="G157" s="489">
        <v>17.211906617940347</v>
      </c>
      <c r="H157" s="490">
        <v>15.758747008036893</v>
      </c>
      <c r="I157" s="490">
        <v>17.773147194816445</v>
      </c>
      <c r="J157" s="490">
        <v>17.025088105414689</v>
      </c>
    </row>
    <row r="158" spans="1:10" x14ac:dyDescent="0.2">
      <c r="A158" s="476" t="s">
        <v>603</v>
      </c>
      <c r="B158" s="488" t="s">
        <v>84</v>
      </c>
      <c r="C158" s="488">
        <v>0</v>
      </c>
      <c r="D158" s="488">
        <v>3.0963145636388547E-4</v>
      </c>
      <c r="E158" s="488">
        <v>1.7948266454173439E-2</v>
      </c>
      <c r="F158" s="488">
        <v>1.355124138174192E-3</v>
      </c>
      <c r="G158" s="488">
        <v>0</v>
      </c>
      <c r="H158" s="267">
        <v>1.6371637067442969E-2</v>
      </c>
      <c r="I158" s="267">
        <v>1.2007965437611364E-3</v>
      </c>
      <c r="J158" s="267">
        <v>6.8345753837780058E-3</v>
      </c>
    </row>
    <row r="159" spans="1:10" x14ac:dyDescent="0.2">
      <c r="A159" s="477" t="s">
        <v>604</v>
      </c>
      <c r="B159" s="489" t="s">
        <v>84</v>
      </c>
      <c r="C159" s="489">
        <v>0</v>
      </c>
      <c r="D159" s="489">
        <v>0</v>
      </c>
      <c r="E159" s="489">
        <v>3.8760615335027511E-4</v>
      </c>
      <c r="F159" s="489">
        <v>0</v>
      </c>
      <c r="G159" s="489">
        <v>0</v>
      </c>
      <c r="H159" s="490">
        <v>3.5300493040412101E-4</v>
      </c>
      <c r="I159" s="490">
        <v>0</v>
      </c>
      <c r="J159" s="490">
        <v>1.3109041020027226E-4</v>
      </c>
    </row>
    <row r="160" spans="1:10" x14ac:dyDescent="0.2">
      <c r="A160" s="501" t="s">
        <v>325</v>
      </c>
      <c r="B160" s="502" t="s">
        <v>84</v>
      </c>
      <c r="C160" s="502">
        <v>2.4272759997942987E-2</v>
      </c>
      <c r="D160" s="502">
        <v>0.4008603918344979</v>
      </c>
      <c r="E160" s="502">
        <v>0.69328005085512112</v>
      </c>
      <c r="F160" s="502">
        <v>1.4359842573366317</v>
      </c>
      <c r="G160" s="502">
        <v>1.3347758939832473</v>
      </c>
      <c r="H160" s="503">
        <v>0.66468801193217819</v>
      </c>
      <c r="I160" s="503">
        <v>1.4244581965051462</v>
      </c>
      <c r="J160" s="503">
        <v>1.1423131708263654</v>
      </c>
    </row>
    <row r="161" spans="1:10" x14ac:dyDescent="0.2">
      <c r="A161" s="477" t="s">
        <v>605</v>
      </c>
      <c r="B161" s="489" t="s">
        <v>84</v>
      </c>
      <c r="C161" s="489">
        <v>0</v>
      </c>
      <c r="D161" s="489">
        <v>0</v>
      </c>
      <c r="E161" s="489">
        <v>6.45934400674089E-2</v>
      </c>
      <c r="F161" s="489">
        <v>0.39025340421241345</v>
      </c>
      <c r="G161" s="489">
        <v>1.2953233190212989</v>
      </c>
      <c r="H161" s="490">
        <v>5.8827246725757523E-2</v>
      </c>
      <c r="I161" s="490">
        <v>0.49332681187547572</v>
      </c>
      <c r="J161" s="490">
        <v>0.33197290057993101</v>
      </c>
    </row>
    <row r="162" spans="1:10" x14ac:dyDescent="0.2">
      <c r="A162" s="476" t="s">
        <v>606</v>
      </c>
      <c r="B162" s="488" t="s">
        <v>84</v>
      </c>
      <c r="C162" s="488">
        <v>0</v>
      </c>
      <c r="D162" s="488">
        <v>0</v>
      </c>
      <c r="E162" s="488">
        <v>8.9094700253728454E-2</v>
      </c>
      <c r="F162" s="488">
        <v>0.22964978998935545</v>
      </c>
      <c r="G162" s="488">
        <v>2.3716190535494099E-2</v>
      </c>
      <c r="H162" s="267">
        <v>8.1141303332255554E-2</v>
      </c>
      <c r="I162" s="267">
        <v>0.20619715113712736</v>
      </c>
      <c r="J162" s="267">
        <v>0.15975694315500091</v>
      </c>
    </row>
    <row r="163" spans="1:10" x14ac:dyDescent="0.2">
      <c r="A163" s="491" t="s">
        <v>607</v>
      </c>
      <c r="B163" s="489" t="s">
        <v>84</v>
      </c>
      <c r="C163" s="489">
        <v>0</v>
      </c>
      <c r="D163" s="489">
        <v>0.32607480476777639</v>
      </c>
      <c r="E163" s="489">
        <v>0.48608858261743709</v>
      </c>
      <c r="F163" s="489">
        <v>0.37919059625839574</v>
      </c>
      <c r="G163" s="489">
        <v>0</v>
      </c>
      <c r="H163" s="490">
        <v>0.46965001322211281</v>
      </c>
      <c r="I163" s="490">
        <v>0.33600667613174523</v>
      </c>
      <c r="J163" s="490">
        <v>0.38563589762633826</v>
      </c>
    </row>
    <row r="164" spans="1:10" x14ac:dyDescent="0.2">
      <c r="A164" s="476" t="s">
        <v>326</v>
      </c>
      <c r="B164" s="488" t="s">
        <v>84</v>
      </c>
      <c r="C164" s="488">
        <v>0</v>
      </c>
      <c r="D164" s="488">
        <v>6.0283600493218251E-2</v>
      </c>
      <c r="E164" s="488">
        <v>3.0757300599825806E-3</v>
      </c>
      <c r="F164" s="488">
        <v>0.1082167301697865</v>
      </c>
      <c r="G164" s="488">
        <v>1.5736384426454374E-2</v>
      </c>
      <c r="H164" s="267">
        <v>7.7843419606439691E-3</v>
      </c>
      <c r="I164" s="267">
        <v>9.7684654998957038E-2</v>
      </c>
      <c r="J164" s="267">
        <v>6.4299656948550873E-2</v>
      </c>
    </row>
    <row r="165" spans="1:10" x14ac:dyDescent="0.2">
      <c r="A165" s="477" t="s">
        <v>608</v>
      </c>
      <c r="B165" s="489" t="s">
        <v>84</v>
      </c>
      <c r="C165" s="489">
        <v>2.4272759997942987E-2</v>
      </c>
      <c r="D165" s="489">
        <v>1.4500616522811344E-2</v>
      </c>
      <c r="E165" s="489">
        <v>5.0427349151942108E-2</v>
      </c>
      <c r="F165" s="489">
        <v>0.32867366120809366</v>
      </c>
      <c r="G165" s="489">
        <v>0</v>
      </c>
      <c r="H165" s="490">
        <v>4.7284766936903623E-2</v>
      </c>
      <c r="I165" s="490">
        <v>0.29124283546137042</v>
      </c>
      <c r="J165" s="490">
        <v>0.20064760429015968</v>
      </c>
    </row>
    <row r="166" spans="1:10" x14ac:dyDescent="0.2">
      <c r="A166" s="501" t="s">
        <v>327</v>
      </c>
      <c r="B166" s="502" t="s">
        <v>84</v>
      </c>
      <c r="C166" s="502">
        <v>16.754735416630954</v>
      </c>
      <c r="D166" s="502">
        <v>3.808017536648856</v>
      </c>
      <c r="E166" s="502">
        <v>3.6830610266427315</v>
      </c>
      <c r="F166" s="502">
        <v>4.5014507430986175</v>
      </c>
      <c r="G166" s="502">
        <v>9.7810029624677721</v>
      </c>
      <c r="H166" s="503">
        <v>3.7797515375306987</v>
      </c>
      <c r="I166" s="503">
        <v>5.1027097500344203</v>
      </c>
      <c r="J166" s="503">
        <v>4.6114216126240111</v>
      </c>
    </row>
    <row r="167" spans="1:10" x14ac:dyDescent="0.2">
      <c r="A167" s="491" t="s">
        <v>609</v>
      </c>
      <c r="B167" s="489" t="s">
        <v>84</v>
      </c>
      <c r="C167" s="489">
        <v>0</v>
      </c>
      <c r="D167" s="489">
        <v>7.0201397451705713E-2</v>
      </c>
      <c r="E167" s="489">
        <v>4.0959288545610192E-2</v>
      </c>
      <c r="F167" s="489">
        <v>0.12494963300514349</v>
      </c>
      <c r="G167" s="489">
        <v>0</v>
      </c>
      <c r="H167" s="490">
        <v>4.3105899780348712E-2</v>
      </c>
      <c r="I167" s="490">
        <v>0.11071981025956178</v>
      </c>
      <c r="J167" s="490">
        <v>8.561099591575777E-2</v>
      </c>
    </row>
    <row r="168" spans="1:10" x14ac:dyDescent="0.2">
      <c r="A168" s="476" t="s">
        <v>328</v>
      </c>
      <c r="B168" s="488" t="s">
        <v>84</v>
      </c>
      <c r="C168" s="488">
        <v>16.017570324151052</v>
      </c>
      <c r="D168" s="488">
        <v>1.5720578161391972</v>
      </c>
      <c r="E168" s="488">
        <v>1.9698727925599515</v>
      </c>
      <c r="F168" s="488">
        <v>1.0290875671116377</v>
      </c>
      <c r="G168" s="488">
        <v>0.25271970754809531</v>
      </c>
      <c r="H168" s="267">
        <v>2.029798168836471</v>
      </c>
      <c r="I168" s="267">
        <v>0.94067132481262183</v>
      </c>
      <c r="J168" s="267">
        <v>1.3451248393280315</v>
      </c>
    </row>
    <row r="169" spans="1:10" x14ac:dyDescent="0.2">
      <c r="A169" s="477" t="s">
        <v>329</v>
      </c>
      <c r="B169" s="489" t="s">
        <v>84</v>
      </c>
      <c r="C169" s="489">
        <v>0</v>
      </c>
      <c r="D169" s="489">
        <v>0</v>
      </c>
      <c r="E169" s="489">
        <v>0.4206336297395018</v>
      </c>
      <c r="F169" s="489">
        <v>0.19760471672892407</v>
      </c>
      <c r="G169" s="489">
        <v>0</v>
      </c>
      <c r="H169" s="490">
        <v>0.38308407621599555</v>
      </c>
      <c r="I169" s="490">
        <v>0.17510060827245724</v>
      </c>
      <c r="J169" s="490">
        <v>0.25233646471327514</v>
      </c>
    </row>
    <row r="170" spans="1:10" x14ac:dyDescent="0.2">
      <c r="A170" s="476" t="s">
        <v>610</v>
      </c>
      <c r="B170" s="488" t="s">
        <v>84</v>
      </c>
      <c r="C170" s="488">
        <v>0</v>
      </c>
      <c r="D170" s="488">
        <v>1.4358720372653788</v>
      </c>
      <c r="E170" s="488">
        <v>0.34921150686648589</v>
      </c>
      <c r="F170" s="488">
        <v>2.8883928547835263</v>
      </c>
      <c r="G170" s="488">
        <v>8.6982823796317561</v>
      </c>
      <c r="H170" s="267">
        <v>0.436730179996274</v>
      </c>
      <c r="I170" s="267">
        <v>3.5500490447348727</v>
      </c>
      <c r="J170" s="267">
        <v>2.3939001869962433</v>
      </c>
    </row>
    <row r="171" spans="1:10" x14ac:dyDescent="0.2">
      <c r="A171" s="477" t="s">
        <v>611</v>
      </c>
      <c r="B171" s="489" t="s">
        <v>84</v>
      </c>
      <c r="C171" s="489">
        <v>0.63525721240379174</v>
      </c>
      <c r="D171" s="489">
        <v>0.72000959035484313</v>
      </c>
      <c r="E171" s="489">
        <v>4.9171515163272096E-2</v>
      </c>
      <c r="F171" s="489">
        <v>0.2558858509683562</v>
      </c>
      <c r="G171" s="489">
        <v>0.79857862640890509</v>
      </c>
      <c r="H171" s="490">
        <v>0.10849663727978953</v>
      </c>
      <c r="I171" s="490">
        <v>0.31769013013345709</v>
      </c>
      <c r="J171" s="490">
        <v>0.24000492398627726</v>
      </c>
    </row>
    <row r="172" spans="1:10" x14ac:dyDescent="0.2">
      <c r="A172" s="479" t="s">
        <v>330</v>
      </c>
      <c r="B172" s="492" t="s">
        <v>84</v>
      </c>
      <c r="C172" s="492">
        <v>0.10189073829644994</v>
      </c>
      <c r="D172" s="492">
        <v>9.8739553363474449E-3</v>
      </c>
      <c r="E172" s="492">
        <v>0.85321192071097685</v>
      </c>
      <c r="F172" s="492">
        <v>5.5298185066817379E-3</v>
      </c>
      <c r="G172" s="492">
        <v>3.142166143745774E-2</v>
      </c>
      <c r="H172" s="493">
        <v>0.77853589591280981</v>
      </c>
      <c r="I172" s="493">
        <v>8.4784973190974496E-3</v>
      </c>
      <c r="J172" s="493">
        <v>0.29444373906186788</v>
      </c>
    </row>
    <row r="173" spans="1:10" x14ac:dyDescent="0.2">
      <c r="A173" s="475" t="s">
        <v>612</v>
      </c>
      <c r="B173" s="499" t="s">
        <v>84</v>
      </c>
      <c r="C173" s="499">
        <v>112.13776848312392</v>
      </c>
      <c r="D173" s="499">
        <v>18.414089601315247</v>
      </c>
      <c r="E173" s="499">
        <v>22.696461480379444</v>
      </c>
      <c r="F173" s="499">
        <v>22.204424051101672</v>
      </c>
      <c r="G173" s="499">
        <v>17.094197428533327</v>
      </c>
      <c r="H173" s="500">
        <v>22.933387505301585</v>
      </c>
      <c r="I173" s="500">
        <v>21.622448600034065</v>
      </c>
      <c r="J173" s="500">
        <v>22.109273298607761</v>
      </c>
    </row>
    <row r="174" spans="1:10" x14ac:dyDescent="0.2">
      <c r="A174" s="479" t="s">
        <v>613</v>
      </c>
      <c r="B174" s="492" t="s">
        <v>84</v>
      </c>
      <c r="C174" s="492">
        <v>0</v>
      </c>
      <c r="D174" s="492">
        <v>0.83052472941498834</v>
      </c>
      <c r="E174" s="492">
        <v>0.10918505961698494</v>
      </c>
      <c r="F174" s="492">
        <v>0.17898510420428226</v>
      </c>
      <c r="G174" s="492">
        <v>0.14395255352033165</v>
      </c>
      <c r="H174" s="493">
        <v>0.16809127618020805</v>
      </c>
      <c r="I174" s="493">
        <v>0.17499544073294016</v>
      </c>
      <c r="J174" s="493">
        <v>0.17243153953679621</v>
      </c>
    </row>
    <row r="175" spans="1:10" x14ac:dyDescent="0.2">
      <c r="A175" s="477" t="s">
        <v>331</v>
      </c>
      <c r="B175" s="489" t="s">
        <v>84</v>
      </c>
      <c r="C175" s="489">
        <v>67.769528772477159</v>
      </c>
      <c r="D175" s="489">
        <v>8.6727236607754481</v>
      </c>
      <c r="E175" s="489">
        <v>5.0347143154877818</v>
      </c>
      <c r="F175" s="489">
        <v>7.9850358780610238</v>
      </c>
      <c r="G175" s="489">
        <v>11.3194142972701</v>
      </c>
      <c r="H175" s="490">
        <v>5.7499138439201793</v>
      </c>
      <c r="I175" s="490">
        <v>8.3647697974882611</v>
      </c>
      <c r="J175" s="490">
        <v>7.3937280072916058</v>
      </c>
    </row>
    <row r="176" spans="1:10" x14ac:dyDescent="0.2">
      <c r="A176" s="476" t="s">
        <v>614</v>
      </c>
      <c r="B176" s="488" t="s">
        <v>84</v>
      </c>
      <c r="C176" s="488">
        <v>5.4100656530160958</v>
      </c>
      <c r="D176" s="488">
        <v>6.5543211398821759</v>
      </c>
      <c r="E176" s="488">
        <v>1.6194145294234976</v>
      </c>
      <c r="F176" s="488">
        <v>6.1833748940471702</v>
      </c>
      <c r="G176" s="488">
        <v>8.8605730962340878</v>
      </c>
      <c r="H176" s="267">
        <v>2.0523890121128145</v>
      </c>
      <c r="I176" s="267">
        <v>6.4882661926902134</v>
      </c>
      <c r="J176" s="267">
        <v>4.8409777014665512</v>
      </c>
    </row>
    <row r="177" spans="1:10" x14ac:dyDescent="0.2">
      <c r="A177" s="477" t="s">
        <v>641</v>
      </c>
      <c r="B177" s="489" t="s">
        <v>84</v>
      </c>
      <c r="C177" s="489">
        <v>62.359463119461061</v>
      </c>
      <c r="D177" s="489">
        <v>2.1184011508425811</v>
      </c>
      <c r="E177" s="489">
        <v>3.415299786064284</v>
      </c>
      <c r="F177" s="489">
        <v>1.8016609085152666</v>
      </c>
      <c r="G177" s="489">
        <v>2.4588406135944552</v>
      </c>
      <c r="H177" s="490">
        <v>3.697524718555862</v>
      </c>
      <c r="I177" s="490">
        <v>1.8765034709971073</v>
      </c>
      <c r="J177" s="490">
        <v>2.5527501796552645</v>
      </c>
    </row>
    <row r="178" spans="1:10" x14ac:dyDescent="0.2">
      <c r="A178" s="476" t="s">
        <v>332</v>
      </c>
      <c r="B178" s="488" t="s">
        <v>84</v>
      </c>
      <c r="C178" s="488">
        <v>43.977338567290055</v>
      </c>
      <c r="D178" s="488">
        <v>7.9547033840252093</v>
      </c>
      <c r="E178" s="488">
        <v>16.919495557389336</v>
      </c>
      <c r="F178" s="488">
        <v>13.621355258525659</v>
      </c>
      <c r="G178" s="488">
        <v>5.5438011110869612</v>
      </c>
      <c r="H178" s="267">
        <v>16.357209958657538</v>
      </c>
      <c r="I178" s="267">
        <v>12.701447284637016</v>
      </c>
      <c r="J178" s="267">
        <v>14.059035769261198</v>
      </c>
    </row>
    <row r="179" spans="1:10" x14ac:dyDescent="0.2">
      <c r="A179" s="477" t="s">
        <v>333</v>
      </c>
      <c r="B179" s="489" t="s">
        <v>84</v>
      </c>
      <c r="C179" s="489">
        <v>0.39088400157704373</v>
      </c>
      <c r="D179" s="489">
        <v>0.95613645704891082</v>
      </c>
      <c r="E179" s="489">
        <v>0.63306642353302822</v>
      </c>
      <c r="F179" s="489">
        <v>0.4190477348121191</v>
      </c>
      <c r="G179" s="489">
        <v>8.7028291772822258E-2</v>
      </c>
      <c r="H179" s="490">
        <v>0.65817208678915573</v>
      </c>
      <c r="I179" s="490">
        <v>0.38123587647443619</v>
      </c>
      <c r="J179" s="490">
        <v>0.48407773017858957</v>
      </c>
    </row>
    <row r="180" spans="1:10" x14ac:dyDescent="0.2">
      <c r="A180" s="501" t="s">
        <v>615</v>
      </c>
      <c r="B180" s="502" t="s">
        <v>84</v>
      </c>
      <c r="C180" s="502">
        <v>9.7589865779865264</v>
      </c>
      <c r="D180" s="502">
        <v>4.4614234826688586</v>
      </c>
      <c r="E180" s="502">
        <v>3.6726606967609206</v>
      </c>
      <c r="F180" s="502">
        <v>3.0701717841999727</v>
      </c>
      <c r="G180" s="502">
        <v>3.0646555800779769</v>
      </c>
      <c r="H180" s="503">
        <v>3.7780724707683713</v>
      </c>
      <c r="I180" s="503">
        <v>3.0695435742165054</v>
      </c>
      <c r="J180" s="503">
        <v>3.3326598530214491</v>
      </c>
    </row>
    <row r="181" spans="1:10" x14ac:dyDescent="0.2">
      <c r="A181" s="477" t="s">
        <v>616</v>
      </c>
      <c r="B181" s="489" t="s">
        <v>84</v>
      </c>
      <c r="C181" s="489">
        <v>0</v>
      </c>
      <c r="D181" s="489">
        <v>6.0282230442526372E-5</v>
      </c>
      <c r="E181" s="489">
        <v>3.9466936461440595E-3</v>
      </c>
      <c r="F181" s="489">
        <v>0.12791340553665867</v>
      </c>
      <c r="G181" s="489">
        <v>0</v>
      </c>
      <c r="H181" s="490">
        <v>3.5993592230040986E-3</v>
      </c>
      <c r="I181" s="490">
        <v>0.11334605512679044</v>
      </c>
      <c r="J181" s="490">
        <v>7.2590988709780591E-2</v>
      </c>
    </row>
    <row r="182" spans="1:10" x14ac:dyDescent="0.2">
      <c r="A182" s="479" t="s">
        <v>334</v>
      </c>
      <c r="B182" s="492" t="s">
        <v>84</v>
      </c>
      <c r="C182" s="492">
        <v>0</v>
      </c>
      <c r="D182" s="492">
        <v>0.39146458418961499</v>
      </c>
      <c r="E182" s="492">
        <v>1.1874228083029541</v>
      </c>
      <c r="F182" s="492">
        <v>0.35750075819456001</v>
      </c>
      <c r="G182" s="492">
        <v>0.90299107617530905</v>
      </c>
      <c r="H182" s="493">
        <v>1.1137820848582174</v>
      </c>
      <c r="I182" s="493">
        <v>0.41962363400946956</v>
      </c>
      <c r="J182" s="493">
        <v>0.67740336519218614</v>
      </c>
    </row>
    <row r="183" spans="1:10" x14ac:dyDescent="0.2">
      <c r="A183" s="478" t="s">
        <v>617</v>
      </c>
      <c r="B183" s="489" t="s">
        <v>84</v>
      </c>
      <c r="C183" s="489">
        <v>9.7589865779865264</v>
      </c>
      <c r="D183" s="489">
        <v>4.0698958761474175</v>
      </c>
      <c r="E183" s="489">
        <v>2.4812910704595117</v>
      </c>
      <c r="F183" s="489">
        <v>2.58475746947158</v>
      </c>
      <c r="G183" s="489">
        <v>2.1616645039026681</v>
      </c>
      <c r="H183" s="490">
        <v>2.6606906869326452</v>
      </c>
      <c r="I183" s="490">
        <v>2.5365737512793043</v>
      </c>
      <c r="J183" s="490">
        <v>2.5826652888365009</v>
      </c>
    </row>
    <row r="184" spans="1:10" x14ac:dyDescent="0.2">
      <c r="A184" s="479" t="s">
        <v>618</v>
      </c>
      <c r="B184" s="488" t="s">
        <v>84</v>
      </c>
      <c r="C184" s="488">
        <v>1.7141779659564256</v>
      </c>
      <c r="D184" s="488">
        <v>3.4762296204959582E-2</v>
      </c>
      <c r="E184" s="488">
        <v>0.19521808162187249</v>
      </c>
      <c r="F184" s="488">
        <v>0.14486178133933134</v>
      </c>
      <c r="G184" s="488">
        <v>1.2836772901555956E-2</v>
      </c>
      <c r="H184" s="267">
        <v>0.19198983454521878</v>
      </c>
      <c r="I184" s="267">
        <v>0.1298261832117551</v>
      </c>
      <c r="J184" s="267">
        <v>0.15291101249026232</v>
      </c>
    </row>
    <row r="185" spans="1:10" x14ac:dyDescent="0.2">
      <c r="A185" s="478" t="s">
        <v>643</v>
      </c>
      <c r="B185" s="494" t="s">
        <v>84</v>
      </c>
      <c r="C185" s="494">
        <v>7.9618081149184912</v>
      </c>
      <c r="D185" s="494">
        <v>1.1183285381559118</v>
      </c>
      <c r="E185" s="494">
        <v>1.3903410337258391</v>
      </c>
      <c r="F185" s="494">
        <v>1.3102430216467285</v>
      </c>
      <c r="G185" s="494">
        <v>0.74869661404561016</v>
      </c>
      <c r="H185" s="495">
        <v>1.4112719219515955</v>
      </c>
      <c r="I185" s="495">
        <v>1.2462916065733192</v>
      </c>
      <c r="J185" s="495">
        <v>1.307557995099818</v>
      </c>
    </row>
    <row r="186" spans="1:10" x14ac:dyDescent="0.2">
      <c r="A186" s="479" t="s">
        <v>642</v>
      </c>
      <c r="B186" s="492" t="s">
        <v>84</v>
      </c>
      <c r="C186" s="492">
        <v>0</v>
      </c>
      <c r="D186" s="492">
        <v>1.1770105493903273</v>
      </c>
      <c r="E186" s="492">
        <v>0.12081113022820639</v>
      </c>
      <c r="F186" s="492">
        <v>0.31100480238962086</v>
      </c>
      <c r="G186" s="492">
        <v>0.11826079702895557</v>
      </c>
      <c r="H186" s="493">
        <v>0.20732080356470425</v>
      </c>
      <c r="I186" s="493">
        <v>0.28905425347169955</v>
      </c>
      <c r="J186" s="493">
        <v>0.25870206699338194</v>
      </c>
    </row>
    <row r="187" spans="1:10" x14ac:dyDescent="0.2">
      <c r="A187" s="478" t="s">
        <v>644</v>
      </c>
      <c r="B187" s="494" t="s">
        <v>84</v>
      </c>
      <c r="C187" s="494">
        <v>0</v>
      </c>
      <c r="D187" s="494">
        <v>0</v>
      </c>
      <c r="E187" s="494">
        <v>5.8982042034065568E-2</v>
      </c>
      <c r="F187" s="494">
        <v>7.2898415669701531E-3</v>
      </c>
      <c r="G187" s="494">
        <v>0.3173376913664302</v>
      </c>
      <c r="H187" s="495">
        <v>5.3716772717260268E-2</v>
      </c>
      <c r="I187" s="495">
        <v>4.2599476650999918E-2</v>
      </c>
      <c r="J187" s="495">
        <v>4.6727948454426398E-2</v>
      </c>
    </row>
    <row r="188" spans="1:10" x14ac:dyDescent="0.2">
      <c r="A188" s="479" t="s">
        <v>645</v>
      </c>
      <c r="B188" s="492" t="s">
        <v>84</v>
      </c>
      <c r="C188" s="492">
        <v>8.2983355331950559E-2</v>
      </c>
      <c r="D188" s="492">
        <v>1.7397944923962188</v>
      </c>
      <c r="E188" s="492">
        <v>0.71593865849721727</v>
      </c>
      <c r="F188" s="492">
        <v>0.81135787153175531</v>
      </c>
      <c r="G188" s="492">
        <v>0.96453086623544537</v>
      </c>
      <c r="H188" s="493">
        <v>0.79639112765086373</v>
      </c>
      <c r="I188" s="493">
        <v>0.82880189686917838</v>
      </c>
      <c r="J188" s="493">
        <v>0.81676597140243989</v>
      </c>
    </row>
    <row r="189" spans="1:10" x14ac:dyDescent="0.2">
      <c r="A189" s="504" t="s">
        <v>619</v>
      </c>
      <c r="B189" s="505" t="s">
        <v>84</v>
      </c>
      <c r="C189" s="505">
        <v>11.091297118466839</v>
      </c>
      <c r="D189" s="505">
        <v>5.6278832716810525</v>
      </c>
      <c r="E189" s="505">
        <v>10.063642517945283</v>
      </c>
      <c r="F189" s="505">
        <v>22.970470917151552</v>
      </c>
      <c r="G189" s="505">
        <v>9.4071998012097779</v>
      </c>
      <c r="H189" s="506">
        <v>9.7037620450050142</v>
      </c>
      <c r="I189" s="506">
        <v>21.425824973116047</v>
      </c>
      <c r="J189" s="506">
        <v>17.072769518960435</v>
      </c>
    </row>
    <row r="190" spans="1:10" s="7" customFormat="1" x14ac:dyDescent="0.2">
      <c r="A190" s="479" t="s">
        <v>620</v>
      </c>
      <c r="B190" s="492" t="s">
        <v>84</v>
      </c>
      <c r="C190" s="492">
        <v>0</v>
      </c>
      <c r="D190" s="492">
        <v>0</v>
      </c>
      <c r="E190" s="492">
        <v>0.1593996419648262</v>
      </c>
      <c r="F190" s="492">
        <v>0.1012613473432538</v>
      </c>
      <c r="G190" s="492">
        <v>0</v>
      </c>
      <c r="H190" s="493">
        <v>0.14517019152527688</v>
      </c>
      <c r="I190" s="493">
        <v>8.9729252458157438E-2</v>
      </c>
      <c r="J190" s="493">
        <v>0.1103175638901729</v>
      </c>
    </row>
    <row r="191" spans="1:10" x14ac:dyDescent="0.2">
      <c r="A191" s="478" t="s">
        <v>621</v>
      </c>
      <c r="B191" s="494" t="s">
        <v>84</v>
      </c>
      <c r="C191" s="494">
        <v>9.3264480518367421</v>
      </c>
      <c r="D191" s="494">
        <v>1.125352788053158</v>
      </c>
      <c r="E191" s="494">
        <v>3.7291545734044229</v>
      </c>
      <c r="F191" s="494">
        <v>10.970185758988428</v>
      </c>
      <c r="G191" s="494">
        <v>5.1004936271402697</v>
      </c>
      <c r="H191" s="495">
        <v>3.5508983392233553</v>
      </c>
      <c r="I191" s="495">
        <v>10.301718980827529</v>
      </c>
      <c r="J191" s="495">
        <v>7.7947629275983497</v>
      </c>
    </row>
    <row r="192" spans="1:10" s="47" customFormat="1" x14ac:dyDescent="0.2">
      <c r="A192" s="479" t="s">
        <v>622</v>
      </c>
      <c r="B192" s="492" t="s">
        <v>84</v>
      </c>
      <c r="C192" s="492">
        <v>0</v>
      </c>
      <c r="D192" s="492">
        <v>9.1546787231127549E-3</v>
      </c>
      <c r="E192" s="492">
        <v>0.3113352851672066</v>
      </c>
      <c r="F192" s="492">
        <v>0.47032441214346454</v>
      </c>
      <c r="G192" s="492">
        <v>0.65335896145032268</v>
      </c>
      <c r="H192" s="493">
        <v>0.28429943470512997</v>
      </c>
      <c r="I192" s="493">
        <v>0.49116920480361442</v>
      </c>
      <c r="J192" s="493">
        <v>0.41434692645979398</v>
      </c>
    </row>
    <row r="193" spans="1:10" s="7" customFormat="1" x14ac:dyDescent="0.2">
      <c r="A193" s="478" t="s">
        <v>651</v>
      </c>
      <c r="B193" s="494" t="s">
        <v>84</v>
      </c>
      <c r="C193" s="494">
        <v>7.0630303238082179</v>
      </c>
      <c r="D193" s="494">
        <v>0.22030552130428827</v>
      </c>
      <c r="E193" s="494">
        <v>0.74027627104227633</v>
      </c>
      <c r="F193" s="494">
        <v>2.0224202868931207</v>
      </c>
      <c r="G193" s="494">
        <v>4.4146356364371195</v>
      </c>
      <c r="H193" s="495">
        <v>0.73906718135699079</v>
      </c>
      <c r="I193" s="495">
        <v>2.2948564643716862</v>
      </c>
      <c r="J193" s="495">
        <v>1.7171051704673703</v>
      </c>
    </row>
    <row r="194" spans="1:10" x14ac:dyDescent="0.2">
      <c r="A194" s="476" t="s">
        <v>652</v>
      </c>
      <c r="B194" s="488" t="s">
        <v>84</v>
      </c>
      <c r="C194" s="488">
        <v>2.2634005862488644</v>
      </c>
      <c r="D194" s="488">
        <v>0.895892588025757</v>
      </c>
      <c r="E194" s="488">
        <v>2.6775430171949401</v>
      </c>
      <c r="F194" s="488">
        <v>8.4774410599518433</v>
      </c>
      <c r="G194" s="488">
        <v>3.2499029252827209E-2</v>
      </c>
      <c r="H194" s="267">
        <v>2.5275316099097327</v>
      </c>
      <c r="I194" s="267">
        <v>7.5156933116522291</v>
      </c>
      <c r="J194" s="267">
        <v>5.6633107886145897</v>
      </c>
    </row>
    <row r="195" spans="1:10" x14ac:dyDescent="0.2">
      <c r="A195" s="477" t="s">
        <v>623</v>
      </c>
      <c r="B195" s="489" t="s">
        <v>84</v>
      </c>
      <c r="C195" s="489">
        <v>1.7648490666300976</v>
      </c>
      <c r="D195" s="489">
        <v>4.5025304836278943</v>
      </c>
      <c r="E195" s="489">
        <v>6.1750881782237217</v>
      </c>
      <c r="F195" s="489">
        <v>11.899023659822694</v>
      </c>
      <c r="G195" s="489">
        <v>4.3067061740695074</v>
      </c>
      <c r="H195" s="490">
        <v>6.0076934010048806</v>
      </c>
      <c r="I195" s="490">
        <v>11.034376606029417</v>
      </c>
      <c r="J195" s="490">
        <v>9.1676889013021263</v>
      </c>
    </row>
    <row r="196" spans="1:10" x14ac:dyDescent="0.2">
      <c r="A196" s="501" t="s">
        <v>624</v>
      </c>
      <c r="B196" s="502" t="s">
        <v>84</v>
      </c>
      <c r="C196" s="502">
        <v>4.4347840992851877</v>
      </c>
      <c r="D196" s="502">
        <v>21.400021920811071</v>
      </c>
      <c r="E196" s="502">
        <v>17.526355850552399</v>
      </c>
      <c r="F196" s="502">
        <v>20.668218892449318</v>
      </c>
      <c r="G196" s="502">
        <v>13.113760994703039</v>
      </c>
      <c r="H196" s="503">
        <v>17.760069106066261</v>
      </c>
      <c r="I196" s="503">
        <v>19.807883457774899</v>
      </c>
      <c r="J196" s="503">
        <v>19.047415826141059</v>
      </c>
    </row>
    <row r="197" spans="1:10" x14ac:dyDescent="0.2">
      <c r="A197" s="477" t="s">
        <v>625</v>
      </c>
      <c r="B197" s="489" t="s">
        <v>84</v>
      </c>
      <c r="C197" s="489">
        <v>1.175651816171555</v>
      </c>
      <c r="D197" s="489">
        <v>0.87262501712563367</v>
      </c>
      <c r="E197" s="489">
        <v>1.0185460280130938</v>
      </c>
      <c r="F197" s="489">
        <v>1.0866736613590908</v>
      </c>
      <c r="G197" s="489">
        <v>0.73194689293348925</v>
      </c>
      <c r="H197" s="490">
        <v>1.0075218249799969</v>
      </c>
      <c r="I197" s="490">
        <v>1.0462757913021092</v>
      </c>
      <c r="J197" s="490">
        <v>1.031884283126183</v>
      </c>
    </row>
    <row r="198" spans="1:10" s="47" customFormat="1" x14ac:dyDescent="0.2">
      <c r="A198" s="476" t="s">
        <v>626</v>
      </c>
      <c r="B198" s="488" t="s">
        <v>84</v>
      </c>
      <c r="C198" s="488">
        <v>0.46212523784219278</v>
      </c>
      <c r="D198" s="488">
        <v>7.7622400328812162</v>
      </c>
      <c r="E198" s="488">
        <v>6.0526489031877464</v>
      </c>
      <c r="F198" s="488">
        <v>7.5258771784456666</v>
      </c>
      <c r="G198" s="488">
        <v>1.2641918537129537</v>
      </c>
      <c r="H198" s="267">
        <v>6.1570323803030726</v>
      </c>
      <c r="I198" s="267">
        <v>6.8127684632252787</v>
      </c>
      <c r="J198" s="267">
        <v>6.5692570992480572</v>
      </c>
    </row>
    <row r="199" spans="1:10" x14ac:dyDescent="0.2">
      <c r="A199" s="477" t="s">
        <v>627</v>
      </c>
      <c r="B199" s="489" t="s">
        <v>84</v>
      </c>
      <c r="C199" s="489">
        <v>0.42568181428595919</v>
      </c>
      <c r="D199" s="489">
        <v>0</v>
      </c>
      <c r="E199" s="489">
        <v>0.10371766155976596</v>
      </c>
      <c r="F199" s="489">
        <v>0.21218862778373671</v>
      </c>
      <c r="G199" s="489">
        <v>5.6840845046428445E-2</v>
      </c>
      <c r="H199" s="490">
        <v>9.7271261695341005E-2</v>
      </c>
      <c r="I199" s="490">
        <v>0.19449692786349734</v>
      </c>
      <c r="J199" s="490">
        <v>0.15839161781757977</v>
      </c>
    </row>
    <row r="200" spans="1:10" s="7" customFormat="1" x14ac:dyDescent="0.2">
      <c r="A200" s="476" t="s">
        <v>628</v>
      </c>
      <c r="B200" s="488" t="s">
        <v>84</v>
      </c>
      <c r="C200" s="488">
        <v>2.3713080892058214</v>
      </c>
      <c r="D200" s="488">
        <v>8.6864885600767234</v>
      </c>
      <c r="E200" s="488">
        <v>7.2652442254517346</v>
      </c>
      <c r="F200" s="488">
        <v>7.7813329139638485</v>
      </c>
      <c r="G200" s="488">
        <v>9.7050714417049448</v>
      </c>
      <c r="H200" s="267">
        <v>7.3503944832928552</v>
      </c>
      <c r="I200" s="267">
        <v>8.0004168568312544</v>
      </c>
      <c r="J200" s="267">
        <v>7.7590273116797102</v>
      </c>
    </row>
    <row r="201" spans="1:10" x14ac:dyDescent="0.2">
      <c r="A201" s="478" t="s">
        <v>629</v>
      </c>
      <c r="B201" s="494" t="s">
        <v>84</v>
      </c>
      <c r="C201" s="494">
        <v>0</v>
      </c>
      <c r="D201" s="489">
        <v>4.078666940676805</v>
      </c>
      <c r="E201" s="489">
        <v>3.0861987836354348</v>
      </c>
      <c r="F201" s="489">
        <v>4.0621463598998009</v>
      </c>
      <c r="G201" s="489">
        <v>1.3557087864221109</v>
      </c>
      <c r="H201" s="490">
        <v>3.1478487027889881</v>
      </c>
      <c r="I201" s="490">
        <v>3.7539251509508769</v>
      </c>
      <c r="J201" s="490">
        <v>3.5288551778167605</v>
      </c>
    </row>
    <row r="202" spans="1:10" x14ac:dyDescent="0.2">
      <c r="A202" s="507" t="s">
        <v>630</v>
      </c>
      <c r="B202" s="508" t="s">
        <v>84</v>
      </c>
      <c r="C202" s="508">
        <v>161.8514150539109</v>
      </c>
      <c r="D202" s="502">
        <v>33.03648581997534</v>
      </c>
      <c r="E202" s="502">
        <v>28.462416627993097</v>
      </c>
      <c r="F202" s="502">
        <v>32.099694525167116</v>
      </c>
      <c r="G202" s="502">
        <v>38.341200154849588</v>
      </c>
      <c r="H202" s="503">
        <v>29.721787720252937</v>
      </c>
      <c r="I202" s="503">
        <v>32.810505086509664</v>
      </c>
      <c r="J202" s="503">
        <v>31.66349213665719</v>
      </c>
    </row>
    <row r="203" spans="1:10" x14ac:dyDescent="0.2">
      <c r="A203" s="478" t="s">
        <v>631</v>
      </c>
      <c r="B203" s="494" t="s">
        <v>84</v>
      </c>
      <c r="C203" s="494">
        <v>11.872328025095566</v>
      </c>
      <c r="D203" s="489">
        <v>2.329195780243869</v>
      </c>
      <c r="E203" s="489">
        <v>2.2859812168321301</v>
      </c>
      <c r="F203" s="489">
        <v>3.2042042747148964</v>
      </c>
      <c r="G203" s="489">
        <v>8.0816526140855558</v>
      </c>
      <c r="H203" s="490">
        <v>2.3528880548544979</v>
      </c>
      <c r="I203" s="490">
        <v>3.7596698943467635</v>
      </c>
      <c r="J203" s="490">
        <v>3.2372533711831482</v>
      </c>
    </row>
    <row r="204" spans="1:10" x14ac:dyDescent="0.2">
      <c r="A204" s="479" t="s">
        <v>335</v>
      </c>
      <c r="B204" s="492" t="s">
        <v>84</v>
      </c>
      <c r="C204" s="492">
        <v>0</v>
      </c>
      <c r="D204" s="488">
        <v>4.2525003425126731E-2</v>
      </c>
      <c r="E204" s="488">
        <v>8.0830494370073475E-2</v>
      </c>
      <c r="F204" s="488">
        <v>6.3754026811511212E-3</v>
      </c>
      <c r="G204" s="488">
        <v>0</v>
      </c>
      <c r="H204" s="267">
        <v>7.7130048398029213E-2</v>
      </c>
      <c r="I204" s="267">
        <v>5.6493433250523932E-3</v>
      </c>
      <c r="J204" s="267">
        <v>3.2194114070021623E-2</v>
      </c>
    </row>
    <row r="205" spans="1:10" s="47" customFormat="1" x14ac:dyDescent="0.2">
      <c r="A205" s="745" t="s">
        <v>632</v>
      </c>
      <c r="B205" s="489" t="s">
        <v>84</v>
      </c>
      <c r="C205" s="489">
        <v>0</v>
      </c>
      <c r="D205" s="494">
        <v>1.7979764351280998</v>
      </c>
      <c r="E205" s="494">
        <v>2.2268407499538654</v>
      </c>
      <c r="F205" s="494">
        <v>6.8123569443336081</v>
      </c>
      <c r="G205" s="494">
        <v>3.7728727713201633</v>
      </c>
      <c r="H205" s="495">
        <v>2.176677665274994</v>
      </c>
      <c r="I205" s="495">
        <v>6.4662068998736784</v>
      </c>
      <c r="J205" s="495">
        <v>4.8732655596893917</v>
      </c>
    </row>
    <row r="206" spans="1:10" x14ac:dyDescent="0.2">
      <c r="A206" s="476" t="s">
        <v>633</v>
      </c>
      <c r="B206" s="488" t="s">
        <v>84</v>
      </c>
      <c r="C206" s="488">
        <v>83.797058470610423</v>
      </c>
      <c r="D206" s="492">
        <v>23.730382244143033</v>
      </c>
      <c r="E206" s="492">
        <v>12.67451155655767</v>
      </c>
      <c r="F206" s="492">
        <v>14.008951489968389</v>
      </c>
      <c r="G206" s="492">
        <v>15.673334911592983</v>
      </c>
      <c r="H206" s="493">
        <v>14.058304024788491</v>
      </c>
      <c r="I206" s="493">
        <v>14.198498914004663</v>
      </c>
      <c r="J206" s="493">
        <v>14.146436735965704</v>
      </c>
    </row>
    <row r="207" spans="1:10" s="7" customFormat="1" x14ac:dyDescent="0.2">
      <c r="A207" s="477" t="s">
        <v>634</v>
      </c>
      <c r="B207" s="494" t="s">
        <v>84</v>
      </c>
      <c r="C207" s="494">
        <v>66.182011416425254</v>
      </c>
      <c r="D207" s="494">
        <v>5.1364049869845188</v>
      </c>
      <c r="E207" s="494">
        <v>11.194252485927048</v>
      </c>
      <c r="F207" s="494">
        <v>8.067806337970481</v>
      </c>
      <c r="G207" s="494">
        <v>10.813339270409335</v>
      </c>
      <c r="H207" s="495">
        <v>11.05678758718242</v>
      </c>
      <c r="I207" s="495">
        <v>8.3804799011585693</v>
      </c>
      <c r="J207" s="495">
        <v>9.3743421454659437</v>
      </c>
    </row>
    <row r="208" spans="1:10" x14ac:dyDescent="0.2">
      <c r="A208" s="501" t="s">
        <v>635</v>
      </c>
      <c r="B208" s="508" t="s">
        <v>84</v>
      </c>
      <c r="C208" s="508">
        <v>5.092565610161647</v>
      </c>
      <c r="D208" s="508">
        <v>10.873222359227292</v>
      </c>
      <c r="E208" s="508">
        <v>17.866032270916929</v>
      </c>
      <c r="F208" s="508">
        <v>18.184131389888972</v>
      </c>
      <c r="G208" s="508">
        <v>12.051603803566593</v>
      </c>
      <c r="H208" s="509">
        <v>17.203599585726007</v>
      </c>
      <c r="I208" s="509">
        <v>17.485731735268413</v>
      </c>
      <c r="J208" s="509">
        <v>17.380960339662529</v>
      </c>
    </row>
    <row r="209" spans="1:10" x14ac:dyDescent="0.2">
      <c r="A209" s="478" t="s">
        <v>636</v>
      </c>
      <c r="B209" s="494" t="s">
        <v>84</v>
      </c>
      <c r="C209" s="494">
        <v>2.9138796989903493</v>
      </c>
      <c r="D209" s="489">
        <v>8.3316015892588027</v>
      </c>
      <c r="E209" s="489">
        <v>13.090589041974875</v>
      </c>
      <c r="F209" s="489">
        <v>14.866698788798818</v>
      </c>
      <c r="G209" s="489">
        <v>10.017991572563425</v>
      </c>
      <c r="H209" s="490">
        <v>12.629965328052794</v>
      </c>
      <c r="I209" s="490">
        <v>14.314506336745659</v>
      </c>
      <c r="J209" s="490">
        <v>13.688942349364734</v>
      </c>
    </row>
    <row r="210" spans="1:10" x14ac:dyDescent="0.2">
      <c r="A210" s="479" t="s">
        <v>336</v>
      </c>
      <c r="B210" s="492" t="s">
        <v>84</v>
      </c>
      <c r="C210" s="492">
        <v>0.1312546068532835</v>
      </c>
      <c r="D210" s="488">
        <v>0.10565145910398685</v>
      </c>
      <c r="E210" s="488">
        <v>0.13499338694410165</v>
      </c>
      <c r="F210" s="488">
        <v>2.9236148330865915E-2</v>
      </c>
      <c r="G210" s="488">
        <v>0</v>
      </c>
      <c r="H210" s="267">
        <v>0.13254321535735661</v>
      </c>
      <c r="I210" s="267">
        <v>2.5906605070065532E-2</v>
      </c>
      <c r="J210" s="267">
        <v>6.5506723314658663E-2</v>
      </c>
    </row>
    <row r="211" spans="1:10" x14ac:dyDescent="0.2">
      <c r="A211" s="478" t="s">
        <v>637</v>
      </c>
      <c r="B211" s="533" t="s">
        <v>84</v>
      </c>
      <c r="C211" s="533">
        <v>0</v>
      </c>
      <c r="D211" s="494">
        <v>3.2881216605014384E-2</v>
      </c>
      <c r="E211" s="494">
        <v>0.18058790788179765</v>
      </c>
      <c r="F211" s="494">
        <v>0.24152111231162254</v>
      </c>
      <c r="G211" s="494">
        <v>1.6503765206659002</v>
      </c>
      <c r="H211" s="495">
        <v>0.16718503766461815</v>
      </c>
      <c r="I211" s="495">
        <v>0.40196786395762579</v>
      </c>
      <c r="J211" s="495">
        <v>0.31477991173413938</v>
      </c>
    </row>
    <row r="212" spans="1:10" s="47" customFormat="1" x14ac:dyDescent="0.2">
      <c r="A212" s="479" t="s">
        <v>638</v>
      </c>
      <c r="B212" s="492" t="s">
        <v>84</v>
      </c>
      <c r="C212" s="492">
        <v>0</v>
      </c>
      <c r="D212" s="492">
        <v>0.9868160021920811</v>
      </c>
      <c r="E212" s="492">
        <v>0.53374001513118918</v>
      </c>
      <c r="F212" s="492">
        <v>0.87669434872691643</v>
      </c>
      <c r="G212" s="492">
        <v>0</v>
      </c>
      <c r="H212" s="493">
        <v>0.56766601679180018</v>
      </c>
      <c r="I212" s="493">
        <v>0.77685247737125041</v>
      </c>
      <c r="J212" s="493">
        <v>0.69916988269952707</v>
      </c>
    </row>
    <row r="213" spans="1:10" s="7" customFormat="1" x14ac:dyDescent="0.2">
      <c r="A213" s="745" t="s">
        <v>639</v>
      </c>
      <c r="B213" s="751" t="s">
        <v>84</v>
      </c>
      <c r="C213" s="751">
        <v>2.0474141625383546</v>
      </c>
      <c r="D213" s="751">
        <v>1.416269351966023</v>
      </c>
      <c r="E213" s="751">
        <v>3.9261217946326559</v>
      </c>
      <c r="F213" s="751">
        <v>2.1699807652249885</v>
      </c>
      <c r="G213" s="751">
        <v>0.38323453545415398</v>
      </c>
      <c r="H213" s="751">
        <v>3.7062395348534327</v>
      </c>
      <c r="I213" s="751">
        <v>1.9664981176214635</v>
      </c>
      <c r="J213" s="751">
        <v>2.6125610940401049</v>
      </c>
    </row>
    <row r="214" spans="1:10" s="7" customFormat="1" x14ac:dyDescent="0.2">
      <c r="A214" s="742" t="s">
        <v>640</v>
      </c>
      <c r="B214" s="748" t="s">
        <v>84</v>
      </c>
      <c r="C214" s="748">
        <v>0</v>
      </c>
      <c r="D214" s="748">
        <v>0</v>
      </c>
      <c r="E214" s="748">
        <v>4.9025898607104892E-2</v>
      </c>
      <c r="F214" s="748">
        <v>0.18593452264244148</v>
      </c>
      <c r="G214" s="748">
        <v>0</v>
      </c>
      <c r="H214" s="748">
        <v>4.4649404495291853E-2</v>
      </c>
      <c r="I214" s="748">
        <v>0.16475946805562747</v>
      </c>
      <c r="J214" s="748">
        <v>0.12015590548419275</v>
      </c>
    </row>
    <row r="215" spans="1:10" s="7" customFormat="1" x14ac:dyDescent="0.2">
      <c r="A215" s="746" t="s">
        <v>665</v>
      </c>
      <c r="B215" s="739" t="s">
        <v>84</v>
      </c>
      <c r="C215" s="739">
        <v>337.98373245110309</v>
      </c>
      <c r="D215" s="739">
        <v>112.92757775037677</v>
      </c>
      <c r="E215" s="739">
        <v>136.46398122876994</v>
      </c>
      <c r="F215" s="739">
        <v>148.58025692320155</v>
      </c>
      <c r="G215" s="739">
        <v>129.46873959126992</v>
      </c>
      <c r="H215" s="739">
        <v>135.84979985628385</v>
      </c>
      <c r="I215" s="739">
        <v>146.4037518988026</v>
      </c>
      <c r="J215" s="739">
        <v>142.48448113704885</v>
      </c>
    </row>
    <row r="216" spans="1:10" x14ac:dyDescent="0.2">
      <c r="A216" s="511" t="s">
        <v>646</v>
      </c>
      <c r="B216" s="3"/>
      <c r="C216" s="3"/>
      <c r="D216" s="212"/>
      <c r="E216" s="3"/>
      <c r="F216" s="3"/>
      <c r="G216" s="212"/>
      <c r="H216" s="3"/>
      <c r="I216" s="3"/>
      <c r="J216" s="3"/>
    </row>
    <row r="217" spans="1:10" x14ac:dyDescent="0.2">
      <c r="A217" s="38" t="s">
        <v>352</v>
      </c>
    </row>
    <row r="218" spans="1:10" x14ac:dyDescent="0.2">
      <c r="A218" s="242" t="s">
        <v>739</v>
      </c>
      <c r="B218" s="3"/>
      <c r="C218" s="3"/>
      <c r="D218" s="212"/>
      <c r="E218" s="3"/>
      <c r="F218" s="3"/>
      <c r="G218" s="212"/>
      <c r="H218" s="3"/>
      <c r="I218" s="3"/>
      <c r="J218" s="3"/>
    </row>
    <row r="220" spans="1:10" ht="87" customHeight="1" x14ac:dyDescent="0.2">
      <c r="A220" s="816" t="s">
        <v>353</v>
      </c>
      <c r="B220" s="817"/>
      <c r="C220" s="817"/>
      <c r="D220" s="817"/>
      <c r="E220" s="817"/>
      <c r="F220" s="817"/>
      <c r="G220" s="817"/>
      <c r="H220" s="817"/>
      <c r="I220" s="817"/>
      <c r="J220" s="818"/>
    </row>
  </sheetData>
  <mergeCells count="1">
    <mergeCell ref="A220:J220"/>
  </mergeCells>
  <printOptions horizontalCentered="1" verticalCentered="1"/>
  <pageMargins left="0.70866141732283472" right="0.70866141732283472" top="0.19685039370078741" bottom="0.19685039370078741" header="0.31496062992125984" footer="0.31496062992125984"/>
  <pageSetup paperSize="9" scale="50" firstPageNumber="89" orientation="landscape" useFirstPageNumber="1" r:id="rId1"/>
  <headerFooter>
    <oddHeader>&amp;R&amp;12Les groupements à fiscalité propre en 2022</oddHeader>
    <oddFooter>&amp;L&amp;12Direction Générale des Collectivités Locales / DESL&amp;C&amp;P&amp;R&amp;12Mise en ligne : janvier 2024</oddFooter>
    <firstHeader>&amp;RLes groupements à fiscalité propre en 2016</firstHeader>
    <firstFooter>&amp;LDirection Générale des Collectivités Locales / DESL&amp;C&amp;P&amp;RMise en ligne : mai 2018</firstFooter>
  </headerFooter>
  <rowBreaks count="2" manualBreakCount="2">
    <brk id="74" max="9" man="1"/>
    <brk id="14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3"/>
  <sheetViews>
    <sheetView zoomScaleNormal="100" zoomScaleSheetLayoutView="100" workbookViewId="0"/>
  </sheetViews>
  <sheetFormatPr baseColWidth="10" defaultRowHeight="12.75" x14ac:dyDescent="0.2"/>
  <cols>
    <col min="1" max="1" width="70.140625" customWidth="1"/>
    <col min="2" max="10" width="16.7109375" customWidth="1"/>
    <col min="12" max="12" width="12.42578125" bestFit="1" customWidth="1"/>
    <col min="14" max="14" width="12.140625" bestFit="1" customWidth="1"/>
  </cols>
  <sheetData>
    <row r="1" spans="1:30" ht="21" x14ac:dyDescent="0.25">
      <c r="A1" s="9" t="s">
        <v>705</v>
      </c>
    </row>
    <row r="2" spans="1:30" ht="18" x14ac:dyDescent="0.25">
      <c r="A2" s="9"/>
    </row>
    <row r="3" spans="1:30" x14ac:dyDescent="0.2">
      <c r="A3" s="47"/>
      <c r="E3" s="532"/>
      <c r="F3" s="532"/>
      <c r="H3" s="532"/>
      <c r="I3" s="532"/>
    </row>
    <row r="4" spans="1:30" ht="13.5" thickBot="1" x14ac:dyDescent="0.25"/>
    <row r="5" spans="1:30" ht="14.25" x14ac:dyDescent="0.2">
      <c r="A5" s="187"/>
      <c r="B5" s="803" t="s">
        <v>243</v>
      </c>
      <c r="C5" s="804"/>
      <c r="D5" s="805"/>
      <c r="E5" s="800" t="s">
        <v>171</v>
      </c>
      <c r="F5" s="801"/>
      <c r="G5" s="802"/>
      <c r="H5" s="801" t="s">
        <v>244</v>
      </c>
      <c r="I5" s="801"/>
      <c r="J5" s="802"/>
    </row>
    <row r="6" spans="1:30" x14ac:dyDescent="0.2">
      <c r="A6" s="188"/>
      <c r="B6" s="337"/>
      <c r="C6" s="338"/>
      <c r="D6" s="339"/>
      <c r="E6" s="337"/>
      <c r="F6" s="338"/>
      <c r="G6" s="339"/>
      <c r="H6" s="337"/>
      <c r="I6" s="338"/>
      <c r="J6" s="339"/>
    </row>
    <row r="7" spans="1:30" x14ac:dyDescent="0.2">
      <c r="A7" s="188"/>
      <c r="B7" s="340" t="s">
        <v>58</v>
      </c>
      <c r="C7" s="341" t="s">
        <v>20</v>
      </c>
      <c r="D7" s="342" t="s">
        <v>20</v>
      </c>
      <c r="E7" s="340" t="s">
        <v>58</v>
      </c>
      <c r="F7" s="341" t="s">
        <v>20</v>
      </c>
      <c r="G7" s="342" t="s">
        <v>20</v>
      </c>
      <c r="H7" s="340" t="s">
        <v>58</v>
      </c>
      <c r="I7" s="341" t="s">
        <v>20</v>
      </c>
      <c r="J7" s="342" t="s">
        <v>20</v>
      </c>
    </row>
    <row r="8" spans="1:30" x14ac:dyDescent="0.2">
      <c r="A8" s="188" t="s">
        <v>364</v>
      </c>
      <c r="B8" s="340" t="s">
        <v>59</v>
      </c>
      <c r="C8" s="341" t="s">
        <v>262</v>
      </c>
      <c r="D8" s="342" t="s">
        <v>198</v>
      </c>
      <c r="E8" s="340" t="s">
        <v>59</v>
      </c>
      <c r="F8" s="341" t="s">
        <v>262</v>
      </c>
      <c r="G8" s="342" t="s">
        <v>198</v>
      </c>
      <c r="H8" s="340" t="s">
        <v>59</v>
      </c>
      <c r="I8" s="341" t="s">
        <v>262</v>
      </c>
      <c r="J8" s="342" t="s">
        <v>198</v>
      </c>
    </row>
    <row r="9" spans="1:30" ht="12.75" customHeight="1" x14ac:dyDescent="0.2">
      <c r="A9" s="188"/>
      <c r="B9" s="340" t="s">
        <v>93</v>
      </c>
      <c r="C9" s="341" t="s">
        <v>199</v>
      </c>
      <c r="D9" s="342" t="s">
        <v>260</v>
      </c>
      <c r="E9" s="340" t="s">
        <v>93</v>
      </c>
      <c r="F9" s="341" t="s">
        <v>199</v>
      </c>
      <c r="G9" s="342" t="s">
        <v>260</v>
      </c>
      <c r="H9" s="340" t="s">
        <v>93</v>
      </c>
      <c r="I9" s="341" t="s">
        <v>199</v>
      </c>
      <c r="J9" s="342" t="s">
        <v>260</v>
      </c>
    </row>
    <row r="10" spans="1:30" ht="12.75" customHeight="1" x14ac:dyDescent="0.2">
      <c r="A10" s="188"/>
      <c r="B10" s="340" t="s">
        <v>263</v>
      </c>
      <c r="C10" s="341" t="s">
        <v>60</v>
      </c>
      <c r="D10" s="342" t="s">
        <v>261</v>
      </c>
      <c r="E10" s="340" t="s">
        <v>263</v>
      </c>
      <c r="F10" s="341" t="s">
        <v>60</v>
      </c>
      <c r="G10" s="342" t="s">
        <v>261</v>
      </c>
      <c r="H10" s="340" t="s">
        <v>263</v>
      </c>
      <c r="I10" s="341" t="s">
        <v>60</v>
      </c>
      <c r="J10" s="342" t="s">
        <v>261</v>
      </c>
    </row>
    <row r="11" spans="1:30" ht="12.75" customHeight="1" x14ac:dyDescent="0.2">
      <c r="A11" s="189"/>
      <c r="B11" s="343"/>
      <c r="C11" s="344"/>
      <c r="D11" s="345"/>
      <c r="E11" s="343"/>
      <c r="F11" s="344"/>
      <c r="G11" s="345"/>
      <c r="H11" s="343"/>
      <c r="I11" s="344"/>
      <c r="J11" s="345"/>
    </row>
    <row r="12" spans="1:30" x14ac:dyDescent="0.2">
      <c r="A12" s="615" t="s">
        <v>454</v>
      </c>
      <c r="B12" s="616">
        <v>2</v>
      </c>
      <c r="C12" s="617">
        <v>18.14</v>
      </c>
      <c r="D12" s="655">
        <f t="shared" ref="D12:D20" si="0">C12*1000/B12</f>
        <v>9070</v>
      </c>
      <c r="E12" s="618">
        <v>344</v>
      </c>
      <c r="F12" s="619">
        <v>3204.5410000000002</v>
      </c>
      <c r="G12" s="620">
        <f>F12*1000/E12</f>
        <v>9315.5261627906984</v>
      </c>
      <c r="H12" s="621">
        <f>B12+E12</f>
        <v>346</v>
      </c>
      <c r="I12" s="619">
        <f>C12+F12</f>
        <v>3222.681</v>
      </c>
      <c r="J12" s="620">
        <f>I12*1000/H12</f>
        <v>9314.1069364161849</v>
      </c>
      <c r="M12" s="532"/>
      <c r="N12" s="172"/>
      <c r="O12" s="172"/>
    </row>
    <row r="13" spans="1:30" x14ac:dyDescent="0.2">
      <c r="A13" s="173" t="s">
        <v>455</v>
      </c>
      <c r="B13" s="721" t="s">
        <v>84</v>
      </c>
      <c r="C13" s="722" t="s">
        <v>84</v>
      </c>
      <c r="D13" s="287" t="s">
        <v>84</v>
      </c>
      <c r="E13" s="610">
        <v>434</v>
      </c>
      <c r="F13" s="288">
        <v>9496.2389999999996</v>
      </c>
      <c r="G13" s="287">
        <f t="shared" ref="G13:G20" si="1">F13*1000/E13</f>
        <v>21880.735023041474</v>
      </c>
      <c r="H13" s="289">
        <f>E13</f>
        <v>434</v>
      </c>
      <c r="I13" s="288">
        <f>F13</f>
        <v>9496.2389999999996</v>
      </c>
      <c r="J13" s="287">
        <f t="shared" ref="J13:J20" si="2">I13*1000/H13</f>
        <v>21880.735023041474</v>
      </c>
      <c r="M13" s="532"/>
      <c r="N13" s="172"/>
      <c r="O13" s="172"/>
    </row>
    <row r="14" spans="1:30" x14ac:dyDescent="0.2">
      <c r="A14" s="615" t="s">
        <v>456</v>
      </c>
      <c r="B14" s="618">
        <v>3</v>
      </c>
      <c r="C14" s="619">
        <v>92.066999999999993</v>
      </c>
      <c r="D14" s="620">
        <f t="shared" si="0"/>
        <v>30689</v>
      </c>
      <c r="E14" s="618">
        <v>188</v>
      </c>
      <c r="F14" s="619">
        <v>7270.0550000000003</v>
      </c>
      <c r="G14" s="620">
        <f t="shared" si="1"/>
        <v>38670.505319148935</v>
      </c>
      <c r="H14" s="621">
        <f t="shared" ref="H14:H20" si="3">B14+E14</f>
        <v>191</v>
      </c>
      <c r="I14" s="619">
        <f t="shared" ref="I14:I20" si="4">C14+F14</f>
        <v>7362.1220000000003</v>
      </c>
      <c r="J14" s="620">
        <f t="shared" si="2"/>
        <v>38545.141361256545</v>
      </c>
      <c r="M14" s="532"/>
      <c r="N14" s="172"/>
      <c r="O14" s="172"/>
    </row>
    <row r="15" spans="1:30" x14ac:dyDescent="0.2">
      <c r="A15" s="173" t="s">
        <v>257</v>
      </c>
      <c r="B15" s="286">
        <v>9</v>
      </c>
      <c r="C15" s="288">
        <v>675.70799999999997</v>
      </c>
      <c r="D15" s="287">
        <f t="shared" si="0"/>
        <v>75078.666666666672</v>
      </c>
      <c r="E15" s="286">
        <v>145</v>
      </c>
      <c r="F15" s="288">
        <v>9882.973</v>
      </c>
      <c r="G15" s="287">
        <f t="shared" si="1"/>
        <v>68158.434482758617</v>
      </c>
      <c r="H15" s="289">
        <f t="shared" si="3"/>
        <v>154</v>
      </c>
      <c r="I15" s="288">
        <f t="shared" si="4"/>
        <v>10558.681</v>
      </c>
      <c r="J15" s="287">
        <f t="shared" si="2"/>
        <v>68562.863636363632</v>
      </c>
      <c r="M15" s="532"/>
      <c r="N15" s="172"/>
      <c r="O15" s="172"/>
    </row>
    <row r="16" spans="1:30" s="170" customFormat="1" x14ac:dyDescent="0.2">
      <c r="A16" s="622" t="s">
        <v>255</v>
      </c>
      <c r="B16" s="623">
        <v>9</v>
      </c>
      <c r="C16" s="624">
        <v>1391.336</v>
      </c>
      <c r="D16" s="625">
        <f t="shared" si="0"/>
        <v>154592.88888888888</v>
      </c>
      <c r="E16" s="623">
        <v>96</v>
      </c>
      <c r="F16" s="624">
        <v>15275.752</v>
      </c>
      <c r="G16" s="625">
        <f t="shared" si="1"/>
        <v>159122.41666666666</v>
      </c>
      <c r="H16" s="626">
        <f t="shared" si="3"/>
        <v>105</v>
      </c>
      <c r="I16" s="624">
        <f t="shared" si="4"/>
        <v>16667.088</v>
      </c>
      <c r="J16" s="625">
        <f t="shared" si="2"/>
        <v>158734.17142857143</v>
      </c>
      <c r="K16"/>
      <c r="L16"/>
      <c r="M16" s="532"/>
      <c r="N16" s="172"/>
      <c r="O16" s="172"/>
      <c r="P16"/>
      <c r="Q16"/>
      <c r="R16"/>
      <c r="S16"/>
      <c r="T16"/>
      <c r="U16"/>
      <c r="V16"/>
      <c r="W16"/>
      <c r="X16"/>
      <c r="Y16"/>
      <c r="Z16"/>
      <c r="AA16"/>
      <c r="AB16"/>
      <c r="AC16"/>
      <c r="AD16"/>
    </row>
    <row r="17" spans="1:15" x14ac:dyDescent="0.2">
      <c r="A17" s="174" t="s">
        <v>256</v>
      </c>
      <c r="B17" s="290" t="s">
        <v>84</v>
      </c>
      <c r="C17" s="291" t="s">
        <v>84</v>
      </c>
      <c r="D17" s="642" t="s">
        <v>84</v>
      </c>
      <c r="E17" s="290">
        <v>25</v>
      </c>
      <c r="F17" s="291">
        <v>21178.822</v>
      </c>
      <c r="G17" s="292">
        <f t="shared" si="1"/>
        <v>847152.88</v>
      </c>
      <c r="H17" s="293">
        <f>E17</f>
        <v>25</v>
      </c>
      <c r="I17" s="291">
        <f>F17</f>
        <v>21178.822</v>
      </c>
      <c r="J17" s="292">
        <f t="shared" si="2"/>
        <v>847152.88</v>
      </c>
      <c r="M17" s="532"/>
      <c r="N17" s="172"/>
      <c r="O17" s="172"/>
    </row>
    <row r="18" spans="1:15" x14ac:dyDescent="0.2">
      <c r="A18" s="627" t="s">
        <v>258</v>
      </c>
      <c r="B18" s="628">
        <v>14</v>
      </c>
      <c r="C18" s="629">
        <v>785.91499999999996</v>
      </c>
      <c r="D18" s="630">
        <f t="shared" si="0"/>
        <v>56136.785714285717</v>
      </c>
      <c r="E18" s="628">
        <v>1111</v>
      </c>
      <c r="F18" s="629">
        <v>29853.808000000001</v>
      </c>
      <c r="G18" s="630">
        <f t="shared" si="1"/>
        <v>26871.114311431142</v>
      </c>
      <c r="H18" s="631">
        <f t="shared" si="3"/>
        <v>1125</v>
      </c>
      <c r="I18" s="629">
        <f t="shared" si="4"/>
        <v>30639.723000000002</v>
      </c>
      <c r="J18" s="630">
        <f t="shared" si="2"/>
        <v>27235.309333333335</v>
      </c>
      <c r="M18" s="532"/>
      <c r="N18" s="172"/>
      <c r="O18" s="172"/>
    </row>
    <row r="19" spans="1:15" x14ac:dyDescent="0.2">
      <c r="A19" s="644" t="s">
        <v>441</v>
      </c>
      <c r="B19" s="611">
        <v>9</v>
      </c>
      <c r="C19" s="612">
        <v>1391.336</v>
      </c>
      <c r="D19" s="613">
        <f t="shared" si="0"/>
        <v>154592.88888888888</v>
      </c>
      <c r="E19" s="611">
        <v>121</v>
      </c>
      <c r="F19" s="612">
        <v>36454.574000000001</v>
      </c>
      <c r="G19" s="613">
        <f t="shared" si="1"/>
        <v>301277.47107438016</v>
      </c>
      <c r="H19" s="614">
        <f t="shared" si="3"/>
        <v>130</v>
      </c>
      <c r="I19" s="612">
        <f t="shared" si="4"/>
        <v>37845.910000000003</v>
      </c>
      <c r="J19" s="613">
        <f t="shared" si="2"/>
        <v>291122.38461538462</v>
      </c>
      <c r="M19" s="532"/>
      <c r="N19" s="172"/>
      <c r="O19" s="172"/>
    </row>
    <row r="20" spans="1:15" ht="13.5" thickBot="1" x14ac:dyDescent="0.25">
      <c r="A20" s="632" t="s">
        <v>259</v>
      </c>
      <c r="B20" s="633">
        <v>23</v>
      </c>
      <c r="C20" s="634">
        <v>2177.2510000000002</v>
      </c>
      <c r="D20" s="635">
        <f t="shared" si="0"/>
        <v>94663.086956521744</v>
      </c>
      <c r="E20" s="633">
        <v>1232</v>
      </c>
      <c r="F20" s="634">
        <v>66308.381999999998</v>
      </c>
      <c r="G20" s="635">
        <f t="shared" si="1"/>
        <v>53821.73863636364</v>
      </c>
      <c r="H20" s="636">
        <f t="shared" si="3"/>
        <v>1255</v>
      </c>
      <c r="I20" s="634">
        <f t="shared" si="4"/>
        <v>68485.633000000002</v>
      </c>
      <c r="J20" s="635">
        <f t="shared" si="2"/>
        <v>54570.225498007967</v>
      </c>
      <c r="M20" s="532"/>
      <c r="N20" s="172"/>
      <c r="O20" s="172"/>
    </row>
    <row r="21" spans="1:15" x14ac:dyDescent="0.2">
      <c r="A21" s="171" t="s">
        <v>368</v>
      </c>
      <c r="B21" s="3"/>
      <c r="C21" s="3"/>
      <c r="D21" s="3"/>
      <c r="G21" s="163"/>
      <c r="J21" s="163"/>
      <c r="M21" s="532"/>
      <c r="N21" s="172"/>
    </row>
    <row r="22" spans="1:15" x14ac:dyDescent="0.2">
      <c r="A22" s="171" t="s">
        <v>402</v>
      </c>
      <c r="B22" s="3"/>
      <c r="C22" s="3"/>
      <c r="D22" s="3"/>
      <c r="G22" s="163"/>
      <c r="J22" s="163"/>
      <c r="M22" s="532"/>
      <c r="N22" s="172"/>
    </row>
    <row r="23" spans="1:15" x14ac:dyDescent="0.2">
      <c r="A23" s="171" t="s">
        <v>197</v>
      </c>
      <c r="B23" s="3"/>
      <c r="C23" s="3"/>
      <c r="D23" s="3"/>
      <c r="G23" s="163"/>
      <c r="I23" s="532"/>
      <c r="J23" s="163"/>
      <c r="M23" s="532"/>
      <c r="N23" s="172"/>
    </row>
    <row r="24" spans="1:15" x14ac:dyDescent="0.2">
      <c r="A24" s="8" t="s">
        <v>219</v>
      </c>
    </row>
    <row r="25" spans="1:15" x14ac:dyDescent="0.2">
      <c r="A25" s="175" t="s">
        <v>716</v>
      </c>
      <c r="B25" s="172"/>
      <c r="C25" s="172"/>
      <c r="D25" s="172"/>
      <c r="E25" s="172"/>
      <c r="F25" s="172"/>
      <c r="G25" s="172"/>
      <c r="H25" s="172"/>
      <c r="I25" s="172"/>
      <c r="J25" s="172"/>
    </row>
    <row r="26" spans="1:15" x14ac:dyDescent="0.2">
      <c r="A26" s="175" t="s">
        <v>704</v>
      </c>
    </row>
    <row r="27" spans="1:15" x14ac:dyDescent="0.2">
      <c r="A27" s="171"/>
    </row>
    <row r="28" spans="1:15" ht="21" x14ac:dyDescent="0.25">
      <c r="A28" s="9" t="s">
        <v>706</v>
      </c>
    </row>
    <row r="29" spans="1:15" ht="18" x14ac:dyDescent="0.25">
      <c r="A29" s="9"/>
    </row>
    <row r="30" spans="1:15" x14ac:dyDescent="0.2">
      <c r="A30" s="47"/>
      <c r="E30" s="532"/>
      <c r="F30" s="532"/>
    </row>
    <row r="31" spans="1:15" ht="13.5" thickBot="1" x14ac:dyDescent="0.25"/>
    <row r="32" spans="1:15" ht="14.25" x14ac:dyDescent="0.2">
      <c r="A32" s="187"/>
      <c r="B32" s="803" t="s">
        <v>243</v>
      </c>
      <c r="C32" s="804"/>
      <c r="D32" s="805"/>
      <c r="E32" s="800" t="s">
        <v>171</v>
      </c>
      <c r="F32" s="801"/>
      <c r="G32" s="802"/>
      <c r="H32" s="801" t="s">
        <v>244</v>
      </c>
      <c r="I32" s="801"/>
      <c r="J32" s="802"/>
    </row>
    <row r="33" spans="1:30" x14ac:dyDescent="0.2">
      <c r="A33" s="188"/>
      <c r="B33" s="337"/>
      <c r="C33" s="338"/>
      <c r="D33" s="339"/>
      <c r="E33" s="337"/>
      <c r="F33" s="338"/>
      <c r="G33" s="339"/>
      <c r="H33" s="337"/>
      <c r="I33" s="338"/>
      <c r="J33" s="339"/>
    </row>
    <row r="34" spans="1:30" x14ac:dyDescent="0.2">
      <c r="A34" s="188"/>
      <c r="B34" s="340" t="s">
        <v>58</v>
      </c>
      <c r="C34" s="341" t="s">
        <v>238</v>
      </c>
      <c r="D34" s="342" t="s">
        <v>58</v>
      </c>
      <c r="E34" s="340" t="s">
        <v>58</v>
      </c>
      <c r="F34" s="341" t="s">
        <v>238</v>
      </c>
      <c r="G34" s="342" t="s">
        <v>58</v>
      </c>
      <c r="H34" s="340" t="s">
        <v>58</v>
      </c>
      <c r="I34" s="341" t="s">
        <v>238</v>
      </c>
      <c r="J34" s="342" t="s">
        <v>58</v>
      </c>
    </row>
    <row r="35" spans="1:30" x14ac:dyDescent="0.2">
      <c r="A35" s="188" t="s">
        <v>364</v>
      </c>
      <c r="B35" s="340" t="s">
        <v>59</v>
      </c>
      <c r="C35" s="341" t="s">
        <v>362</v>
      </c>
      <c r="D35" s="342" t="s">
        <v>363</v>
      </c>
      <c r="E35" s="340" t="s">
        <v>59</v>
      </c>
      <c r="F35" s="341" t="s">
        <v>362</v>
      </c>
      <c r="G35" s="342" t="s">
        <v>363</v>
      </c>
      <c r="H35" s="340" t="s">
        <v>59</v>
      </c>
      <c r="I35" s="341" t="s">
        <v>362</v>
      </c>
      <c r="J35" s="342" t="s">
        <v>363</v>
      </c>
    </row>
    <row r="36" spans="1:30" ht="12.75" customHeight="1" x14ac:dyDescent="0.2">
      <c r="A36" s="188"/>
      <c r="B36" s="340" t="s">
        <v>93</v>
      </c>
      <c r="C36" s="341" t="s">
        <v>361</v>
      </c>
      <c r="D36" s="342" t="s">
        <v>367</v>
      </c>
      <c r="E36" s="340" t="s">
        <v>93</v>
      </c>
      <c r="F36" s="341" t="s">
        <v>361</v>
      </c>
      <c r="G36" s="342" t="s">
        <v>367</v>
      </c>
      <c r="H36" s="340" t="s">
        <v>93</v>
      </c>
      <c r="I36" s="341" t="s">
        <v>361</v>
      </c>
      <c r="J36" s="342" t="s">
        <v>367</v>
      </c>
    </row>
    <row r="37" spans="1:30" ht="12.75" customHeight="1" x14ac:dyDescent="0.2">
      <c r="A37" s="188"/>
      <c r="B37" s="340" t="s">
        <v>263</v>
      </c>
      <c r="C37" s="341" t="s">
        <v>365</v>
      </c>
      <c r="D37" s="342" t="s">
        <v>366</v>
      </c>
      <c r="E37" s="340" t="s">
        <v>263</v>
      </c>
      <c r="F37" s="341" t="s">
        <v>365</v>
      </c>
      <c r="G37" s="342" t="s">
        <v>366</v>
      </c>
      <c r="H37" s="340" t="s">
        <v>263</v>
      </c>
      <c r="I37" s="341" t="s">
        <v>365</v>
      </c>
      <c r="J37" s="342" t="s">
        <v>366</v>
      </c>
    </row>
    <row r="38" spans="1:30" ht="12.75" customHeight="1" x14ac:dyDescent="0.2">
      <c r="A38" s="189"/>
      <c r="B38" s="343"/>
      <c r="C38" s="344"/>
      <c r="D38" s="345"/>
      <c r="E38" s="343"/>
      <c r="F38" s="344"/>
      <c r="G38" s="345"/>
      <c r="H38" s="343"/>
      <c r="I38" s="344"/>
      <c r="J38" s="345"/>
    </row>
    <row r="39" spans="1:30" x14ac:dyDescent="0.2">
      <c r="A39" s="615" t="s">
        <v>454</v>
      </c>
      <c r="B39" s="616">
        <v>2</v>
      </c>
      <c r="C39" s="617">
        <v>7</v>
      </c>
      <c r="D39" s="656">
        <f t="shared" ref="D39:D43" si="5">C39/B39</f>
        <v>3.5</v>
      </c>
      <c r="E39" s="618">
        <v>344</v>
      </c>
      <c r="F39" s="619">
        <v>7372</v>
      </c>
      <c r="G39" s="637">
        <f>F39/E39</f>
        <v>21.430232558139537</v>
      </c>
      <c r="H39" s="621">
        <f>B39+E39</f>
        <v>346</v>
      </c>
      <c r="I39" s="619">
        <f>C39+F39</f>
        <v>7379</v>
      </c>
      <c r="J39" s="637">
        <f>I39/H39</f>
        <v>21.326589595375722</v>
      </c>
      <c r="N39" s="532"/>
    </row>
    <row r="40" spans="1:30" x14ac:dyDescent="0.2">
      <c r="A40" s="173" t="s">
        <v>455</v>
      </c>
      <c r="B40" s="721" t="s">
        <v>84</v>
      </c>
      <c r="C40" s="723" t="s">
        <v>715</v>
      </c>
      <c r="D40" s="609" t="s">
        <v>84</v>
      </c>
      <c r="E40" s="610">
        <v>434</v>
      </c>
      <c r="F40" s="608">
        <v>11612</v>
      </c>
      <c r="G40" s="609">
        <f t="shared" ref="G40:G47" si="6">F40/E40</f>
        <v>26.755760368663594</v>
      </c>
      <c r="H40" s="289">
        <f>E40</f>
        <v>434</v>
      </c>
      <c r="I40" s="608">
        <f>F40</f>
        <v>11612</v>
      </c>
      <c r="J40" s="609">
        <f t="shared" ref="J40:J47" si="7">I40/H40</f>
        <v>26.755760368663594</v>
      </c>
      <c r="N40" s="532"/>
    </row>
    <row r="41" spans="1:30" x14ac:dyDescent="0.2">
      <c r="A41" s="615" t="s">
        <v>456</v>
      </c>
      <c r="B41" s="618">
        <v>3</v>
      </c>
      <c r="C41" s="619">
        <v>10</v>
      </c>
      <c r="D41" s="637">
        <f t="shared" si="5"/>
        <v>3.3333333333333335</v>
      </c>
      <c r="E41" s="618">
        <v>188</v>
      </c>
      <c r="F41" s="619">
        <v>5900</v>
      </c>
      <c r="G41" s="637">
        <f t="shared" si="6"/>
        <v>31.382978723404257</v>
      </c>
      <c r="H41" s="621">
        <f t="shared" ref="H41:H43" si="8">B41+E41</f>
        <v>191</v>
      </c>
      <c r="I41" s="619">
        <f t="shared" ref="I41:I43" si="9">C41+F41</f>
        <v>5910</v>
      </c>
      <c r="J41" s="637">
        <f t="shared" si="7"/>
        <v>30.94240837696335</v>
      </c>
      <c r="N41" s="532"/>
    </row>
    <row r="42" spans="1:30" x14ac:dyDescent="0.2">
      <c r="A42" s="173" t="s">
        <v>257</v>
      </c>
      <c r="B42" s="286">
        <v>9</v>
      </c>
      <c r="C42" s="608">
        <v>63</v>
      </c>
      <c r="D42" s="609">
        <f t="shared" si="5"/>
        <v>7</v>
      </c>
      <c r="E42" s="286">
        <v>145</v>
      </c>
      <c r="F42" s="608">
        <v>4911</v>
      </c>
      <c r="G42" s="609">
        <f t="shared" si="6"/>
        <v>33.868965517241378</v>
      </c>
      <c r="H42" s="289">
        <f t="shared" si="8"/>
        <v>154</v>
      </c>
      <c r="I42" s="608">
        <f t="shared" si="9"/>
        <v>4974</v>
      </c>
      <c r="J42" s="609">
        <f t="shared" si="7"/>
        <v>32.298701298701296</v>
      </c>
      <c r="N42" s="532"/>
    </row>
    <row r="43" spans="1:30" s="170" customFormat="1" x14ac:dyDescent="0.2">
      <c r="A43" s="622" t="s">
        <v>255</v>
      </c>
      <c r="B43" s="623">
        <v>9</v>
      </c>
      <c r="C43" s="624">
        <v>49</v>
      </c>
      <c r="D43" s="638">
        <f t="shared" si="5"/>
        <v>5.4444444444444446</v>
      </c>
      <c r="E43" s="623">
        <v>96</v>
      </c>
      <c r="F43" s="624">
        <v>3661</v>
      </c>
      <c r="G43" s="638">
        <f t="shared" si="6"/>
        <v>38.135416666666664</v>
      </c>
      <c r="H43" s="626">
        <f t="shared" si="8"/>
        <v>105</v>
      </c>
      <c r="I43" s="624">
        <f t="shared" si="9"/>
        <v>3710</v>
      </c>
      <c r="J43" s="638">
        <f t="shared" si="7"/>
        <v>35.333333333333336</v>
      </c>
      <c r="K43"/>
      <c r="L43"/>
      <c r="M43"/>
      <c r="N43" s="532"/>
      <c r="O43"/>
      <c r="P43"/>
      <c r="Q43"/>
      <c r="R43"/>
      <c r="S43"/>
      <c r="T43"/>
      <c r="U43"/>
      <c r="V43"/>
      <c r="W43"/>
      <c r="X43"/>
      <c r="Y43"/>
      <c r="Z43"/>
      <c r="AA43"/>
      <c r="AB43"/>
      <c r="AC43"/>
      <c r="AD43"/>
    </row>
    <row r="44" spans="1:30" x14ac:dyDescent="0.2">
      <c r="A44" s="174" t="s">
        <v>256</v>
      </c>
      <c r="B44" s="290" t="s">
        <v>84</v>
      </c>
      <c r="C44" s="641" t="s">
        <v>715</v>
      </c>
      <c r="D44" s="642" t="s">
        <v>84</v>
      </c>
      <c r="E44" s="290">
        <v>25</v>
      </c>
      <c r="F44" s="641">
        <v>1366</v>
      </c>
      <c r="G44" s="643">
        <f t="shared" si="6"/>
        <v>54.64</v>
      </c>
      <c r="H44" s="293">
        <f>E44</f>
        <v>25</v>
      </c>
      <c r="I44" s="641">
        <f>F44</f>
        <v>1366</v>
      </c>
      <c r="J44" s="643">
        <f t="shared" si="7"/>
        <v>54.64</v>
      </c>
      <c r="N44" s="532"/>
    </row>
    <row r="45" spans="1:30" x14ac:dyDescent="0.2">
      <c r="A45" s="627" t="s">
        <v>258</v>
      </c>
      <c r="B45" s="628">
        <v>14</v>
      </c>
      <c r="C45" s="629">
        <v>80</v>
      </c>
      <c r="D45" s="639">
        <f t="shared" ref="D45:D47" si="10">C45/B45</f>
        <v>5.7142857142857144</v>
      </c>
      <c r="E45" s="628">
        <v>1111</v>
      </c>
      <c r="F45" s="629">
        <v>29795</v>
      </c>
      <c r="G45" s="639">
        <f t="shared" si="6"/>
        <v>26.818181818181817</v>
      </c>
      <c r="H45" s="631">
        <f t="shared" ref="H45:H47" si="11">B45+E45</f>
        <v>1125</v>
      </c>
      <c r="I45" s="629">
        <f t="shared" ref="I45:I47" si="12">C45+F45</f>
        <v>29875</v>
      </c>
      <c r="J45" s="639">
        <f t="shared" si="7"/>
        <v>26.555555555555557</v>
      </c>
      <c r="N45" s="532"/>
    </row>
    <row r="46" spans="1:30" x14ac:dyDescent="0.2">
      <c r="A46" s="644" t="s">
        <v>441</v>
      </c>
      <c r="B46" s="611">
        <v>9</v>
      </c>
      <c r="C46" s="645">
        <v>49</v>
      </c>
      <c r="D46" s="646">
        <f t="shared" si="10"/>
        <v>5.4444444444444446</v>
      </c>
      <c r="E46" s="611">
        <v>121</v>
      </c>
      <c r="F46" s="645">
        <v>5027</v>
      </c>
      <c r="G46" s="646">
        <f t="shared" si="6"/>
        <v>41.545454545454547</v>
      </c>
      <c r="H46" s="614">
        <f t="shared" si="11"/>
        <v>130</v>
      </c>
      <c r="I46" s="645">
        <f t="shared" si="12"/>
        <v>5076</v>
      </c>
      <c r="J46" s="646">
        <f t="shared" si="7"/>
        <v>39.04615384615385</v>
      </c>
      <c r="N46" s="532"/>
    </row>
    <row r="47" spans="1:30" ht="13.5" thickBot="1" x14ac:dyDescent="0.25">
      <c r="A47" s="632" t="s">
        <v>259</v>
      </c>
      <c r="B47" s="633">
        <v>23</v>
      </c>
      <c r="C47" s="634">
        <v>129</v>
      </c>
      <c r="D47" s="640">
        <f t="shared" si="10"/>
        <v>5.6086956521739131</v>
      </c>
      <c r="E47" s="633">
        <v>1232</v>
      </c>
      <c r="F47" s="634">
        <v>34822</v>
      </c>
      <c r="G47" s="640">
        <f t="shared" si="6"/>
        <v>28.26461038961039</v>
      </c>
      <c r="H47" s="636">
        <f t="shared" si="11"/>
        <v>1255</v>
      </c>
      <c r="I47" s="634">
        <f t="shared" si="12"/>
        <v>34951</v>
      </c>
      <c r="J47" s="640">
        <f t="shared" si="7"/>
        <v>27.849402390438247</v>
      </c>
      <c r="N47" s="532"/>
    </row>
    <row r="48" spans="1:30" x14ac:dyDescent="0.2">
      <c r="A48" s="171" t="s">
        <v>368</v>
      </c>
      <c r="B48" s="3"/>
      <c r="C48" s="3"/>
      <c r="D48" s="3"/>
      <c r="G48" s="163"/>
      <c r="J48" s="163"/>
    </row>
    <row r="49" spans="1:10" x14ac:dyDescent="0.2">
      <c r="A49" s="171" t="s">
        <v>402</v>
      </c>
      <c r="B49" s="3"/>
      <c r="C49" s="3"/>
      <c r="D49" s="3"/>
      <c r="G49" s="163"/>
      <c r="J49" s="163"/>
    </row>
    <row r="50" spans="1:10" x14ac:dyDescent="0.2">
      <c r="A50" s="171" t="s">
        <v>197</v>
      </c>
      <c r="B50" s="3"/>
      <c r="C50" s="3"/>
      <c r="D50" s="3"/>
      <c r="G50" s="163"/>
      <c r="I50" s="532"/>
      <c r="J50" s="163"/>
    </row>
    <row r="51" spans="1:10" x14ac:dyDescent="0.2">
      <c r="A51" s="8" t="s">
        <v>219</v>
      </c>
    </row>
    <row r="52" spans="1:10" x14ac:dyDescent="0.2">
      <c r="A52" s="175" t="s">
        <v>717</v>
      </c>
      <c r="B52" s="172"/>
      <c r="C52" s="172"/>
      <c r="D52" s="172"/>
      <c r="E52" s="172"/>
      <c r="F52" s="172"/>
      <c r="G52" s="172"/>
      <c r="H52" s="172"/>
      <c r="I52" s="172"/>
      <c r="J52" s="172"/>
    </row>
    <row r="53" spans="1:10" x14ac:dyDescent="0.2">
      <c r="A53" s="175" t="s">
        <v>704</v>
      </c>
    </row>
  </sheetData>
  <mergeCells count="6">
    <mergeCell ref="E5:G5"/>
    <mergeCell ref="B5:D5"/>
    <mergeCell ref="H5:J5"/>
    <mergeCell ref="B32:D32"/>
    <mergeCell ref="E32:G32"/>
    <mergeCell ref="H32:J32"/>
  </mergeCells>
  <phoneticPr fontId="3" type="noConversion"/>
  <pageMargins left="0.59055118110236227" right="0.59055118110236227" top="1.4173228346456694" bottom="0.98425196850393704" header="0.27559055118110237" footer="0.31496062992125984"/>
  <pageSetup paperSize="9" scale="61" firstPageNumber="2" orientation="landscape" useFirstPageNumber="1" r:id="rId1"/>
  <headerFooter alignWithMargins="0">
    <oddHeader>&amp;R&amp;12Les finances des groupements à fiscalité propre en 2022</oddHeader>
    <oddFooter>&amp;L&amp;12Direction Générale des Collectivités Locales / DESL&amp;C&amp;12&amp;P&amp;RMise en ligne : janvier 2024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election activeCell="A219" sqref="A219"/>
    </sheetView>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553</v>
      </c>
    </row>
    <row r="2" spans="1:10" ht="18" x14ac:dyDescent="0.25">
      <c r="A2" s="9"/>
    </row>
    <row r="3" spans="1:10" ht="16.5" x14ac:dyDescent="0.25">
      <c r="A3" s="88" t="s">
        <v>803</v>
      </c>
    </row>
    <row r="4" spans="1:10" ht="13.5" thickBot="1" x14ac:dyDescent="0.25">
      <c r="A4" s="205"/>
      <c r="J4" s="398" t="s">
        <v>337</v>
      </c>
    </row>
    <row r="5" spans="1:10" x14ac:dyDescent="0.2">
      <c r="A5" s="204" t="s">
        <v>649</v>
      </c>
      <c r="B5" s="480" t="s">
        <v>34</v>
      </c>
      <c r="C5" s="480" t="s">
        <v>458</v>
      </c>
      <c r="D5" s="480" t="s">
        <v>460</v>
      </c>
      <c r="E5" s="480" t="s">
        <v>97</v>
      </c>
      <c r="F5" s="480" t="s">
        <v>269</v>
      </c>
      <c r="G5" s="481">
        <v>300000</v>
      </c>
      <c r="H5" s="482" t="s">
        <v>345</v>
      </c>
      <c r="I5" s="482" t="s">
        <v>345</v>
      </c>
      <c r="J5" s="482" t="s">
        <v>343</v>
      </c>
    </row>
    <row r="6" spans="1:10" x14ac:dyDescent="0.2">
      <c r="A6" s="203"/>
      <c r="B6" s="483" t="s">
        <v>457</v>
      </c>
      <c r="C6" s="483" t="s">
        <v>35</v>
      </c>
      <c r="D6" s="483" t="s">
        <v>35</v>
      </c>
      <c r="E6" s="483" t="s">
        <v>35</v>
      </c>
      <c r="F6" s="483" t="s">
        <v>35</v>
      </c>
      <c r="G6" s="483" t="s">
        <v>36</v>
      </c>
      <c r="H6" s="484" t="s">
        <v>512</v>
      </c>
      <c r="I6" s="484" t="s">
        <v>284</v>
      </c>
      <c r="J6" s="484" t="s">
        <v>106</v>
      </c>
    </row>
    <row r="7" spans="1:10" ht="13.5" thickBot="1" x14ac:dyDescent="0.25">
      <c r="A7" s="206"/>
      <c r="B7" s="485" t="s">
        <v>36</v>
      </c>
      <c r="C7" s="485" t="s">
        <v>459</v>
      </c>
      <c r="D7" s="485" t="s">
        <v>99</v>
      </c>
      <c r="E7" s="485" t="s">
        <v>100</v>
      </c>
      <c r="F7" s="485" t="s">
        <v>270</v>
      </c>
      <c r="G7" s="485" t="s">
        <v>101</v>
      </c>
      <c r="H7" s="486" t="s">
        <v>284</v>
      </c>
      <c r="I7" s="486" t="s">
        <v>101</v>
      </c>
      <c r="J7" s="486" t="s">
        <v>346</v>
      </c>
    </row>
    <row r="9" spans="1:10" x14ac:dyDescent="0.2">
      <c r="A9" s="496" t="s">
        <v>601</v>
      </c>
      <c r="B9" s="497" t="s">
        <v>84</v>
      </c>
      <c r="C9" s="497">
        <f>'T 5.4'!C9+'T 5.5'!C9</f>
        <v>10.433477</v>
      </c>
      <c r="D9" s="497">
        <f>'T 5.4'!D9+'T 5.5'!D9</f>
        <v>120.641814</v>
      </c>
      <c r="E9" s="497">
        <f>'T 5.4'!E9+'T 5.5'!E9</f>
        <v>1138.127461</v>
      </c>
      <c r="F9" s="497">
        <f>'T 5.4'!F9+'T 5.5'!F9</f>
        <v>1652.7073250000001</v>
      </c>
      <c r="G9" s="497">
        <f>'T 5.4'!G9+'T 5.5'!G9</f>
        <v>124.236025</v>
      </c>
      <c r="H9" s="498">
        <f>'T 5.4'!H9+'T 5.5'!H9</f>
        <v>1269.2027519999999</v>
      </c>
      <c r="I9" s="498">
        <f>'T 5.4'!I9+'T 5.5'!I9</f>
        <v>1776.94335</v>
      </c>
      <c r="J9" s="498">
        <f>'T 5.4'!J9+'T 5.5'!J9</f>
        <v>3046.1461020000002</v>
      </c>
    </row>
    <row r="10" spans="1:10" x14ac:dyDescent="0.2">
      <c r="A10" s="476" t="s">
        <v>602</v>
      </c>
      <c r="B10" s="488" t="s">
        <v>84</v>
      </c>
      <c r="C10" s="488">
        <f>'T 5.4'!C10+'T 5.5'!C10</f>
        <v>1.473714</v>
      </c>
      <c r="D10" s="488">
        <f>'T 5.4'!D10+'T 5.5'!D10</f>
        <v>14.570259999999999</v>
      </c>
      <c r="E10" s="488">
        <f>'T 5.4'!E10+'T 5.5'!E10</f>
        <v>170.883646</v>
      </c>
      <c r="F10" s="488">
        <f>'T 5.4'!F10+'T 5.5'!F10</f>
        <v>117.674114</v>
      </c>
      <c r="G10" s="488">
        <f>'T 5.4'!G10+'T 5.5'!G10</f>
        <v>21.912863000000002</v>
      </c>
      <c r="H10" s="267">
        <f>'T 5.4'!H10+'T 5.5'!H10</f>
        <v>186.92761999999999</v>
      </c>
      <c r="I10" s="267">
        <f>'T 5.4'!I10+'T 5.5'!I10</f>
        <v>139.58697699999999</v>
      </c>
      <c r="J10" s="267">
        <f>'T 5.4'!J10+'T 5.5'!J10</f>
        <v>326.51459699999998</v>
      </c>
    </row>
    <row r="11" spans="1:10" x14ac:dyDescent="0.2">
      <c r="A11" s="477" t="s">
        <v>324</v>
      </c>
      <c r="B11" s="489" t="s">
        <v>84</v>
      </c>
      <c r="C11" s="489">
        <f>'T 5.4'!C11+'T 5.5'!C11</f>
        <v>8.3375789999999999</v>
      </c>
      <c r="D11" s="489">
        <f>'T 5.4'!D11+'T 5.5'!D11</f>
        <v>102.74208999999999</v>
      </c>
      <c r="E11" s="489">
        <f>'T 5.4'!E11+'T 5.5'!E11</f>
        <v>930.89623600000004</v>
      </c>
      <c r="F11" s="489">
        <f>'T 5.4'!F11+'T 5.5'!F11</f>
        <v>1473.2983250000002</v>
      </c>
      <c r="G11" s="489">
        <f>'T 5.4'!G11+'T 5.5'!G11</f>
        <v>97.090434999999985</v>
      </c>
      <c r="H11" s="490">
        <f>'T 5.4'!H11+'T 5.5'!H11</f>
        <v>1041.975905</v>
      </c>
      <c r="I11" s="490">
        <f>'T 5.4'!I11+'T 5.5'!I11</f>
        <v>1570.38876</v>
      </c>
      <c r="J11" s="490">
        <f>'T 5.4'!J11+'T 5.5'!J11</f>
        <v>2612.3646650000001</v>
      </c>
    </row>
    <row r="12" spans="1:10" x14ac:dyDescent="0.2">
      <c r="A12" s="476" t="s">
        <v>603</v>
      </c>
      <c r="B12" s="488" t="s">
        <v>84</v>
      </c>
      <c r="C12" s="488">
        <f>'T 5.4'!C12+'T 5.5'!C12</f>
        <v>0.62218399999999996</v>
      </c>
      <c r="D12" s="488">
        <f>'T 5.4'!D12+'T 5.5'!D12</f>
        <v>3.3294610000000002</v>
      </c>
      <c r="E12" s="488">
        <f>'T 5.4'!E12+'T 5.5'!E12</f>
        <v>36.002713</v>
      </c>
      <c r="F12" s="488">
        <f>'T 5.4'!F12+'T 5.5'!F12</f>
        <v>60.590510999999999</v>
      </c>
      <c r="G12" s="488">
        <f>'T 5.4'!G12+'T 5.5'!G12</f>
        <v>5.2327260000000004</v>
      </c>
      <c r="H12" s="267">
        <f>'T 5.4'!H12+'T 5.5'!H12</f>
        <v>39.954357999999999</v>
      </c>
      <c r="I12" s="267">
        <f>'T 5.4'!I12+'T 5.5'!I12</f>
        <v>65.823237000000006</v>
      </c>
      <c r="J12" s="267">
        <f>'T 5.4'!J12+'T 5.5'!J12</f>
        <v>105.77759500000001</v>
      </c>
    </row>
    <row r="13" spans="1:10" x14ac:dyDescent="0.2">
      <c r="A13" s="477" t="s">
        <v>604</v>
      </c>
      <c r="B13" s="489" t="s">
        <v>84</v>
      </c>
      <c r="C13" s="489">
        <f>'T 5.4'!C13+'T 5.5'!C13</f>
        <v>0</v>
      </c>
      <c r="D13" s="489">
        <f>'T 5.4'!D13+'T 5.5'!D13</f>
        <v>0</v>
      </c>
      <c r="E13" s="489">
        <f>'T 5.4'!E13+'T 5.5'!E13</f>
        <v>0.344864</v>
      </c>
      <c r="F13" s="489">
        <f>'T 5.4'!F13+'T 5.5'!F13</f>
        <v>1.1443719999999999</v>
      </c>
      <c r="G13" s="489">
        <f>'T 5.4'!G13+'T 5.5'!G13</f>
        <v>0</v>
      </c>
      <c r="H13" s="490">
        <f>'T 5.4'!H13+'T 5.5'!H13</f>
        <v>0.344864</v>
      </c>
      <c r="I13" s="490">
        <f>'T 5.4'!I13+'T 5.5'!I13</f>
        <v>1.1443719999999999</v>
      </c>
      <c r="J13" s="490">
        <f>'T 5.4'!J13+'T 5.5'!J13</f>
        <v>1.489236</v>
      </c>
    </row>
    <row r="14" spans="1:10" x14ac:dyDescent="0.2">
      <c r="A14" s="501" t="s">
        <v>325</v>
      </c>
      <c r="B14" s="502" t="s">
        <v>84</v>
      </c>
      <c r="C14" s="502">
        <f>'T 5.4'!C14+'T 5.5'!C14</f>
        <v>1.3617440000000001</v>
      </c>
      <c r="D14" s="502">
        <f>'T 5.4'!D14+'T 5.5'!D14</f>
        <v>16.096786999999999</v>
      </c>
      <c r="E14" s="502">
        <f>'T 5.4'!E14+'T 5.5'!E14</f>
        <v>163.70830599999999</v>
      </c>
      <c r="F14" s="502">
        <f>'T 5.4'!F14+'T 5.5'!F14</f>
        <v>320.566033</v>
      </c>
      <c r="G14" s="502">
        <f>'T 5.4'!G14+'T 5.5'!G14</f>
        <v>17.606047999999998</v>
      </c>
      <c r="H14" s="503">
        <f>'T 5.4'!H14+'T 5.5'!H14</f>
        <v>181.16683699999999</v>
      </c>
      <c r="I14" s="503">
        <f>'T 5.4'!I14+'T 5.5'!I14</f>
        <v>338.17208099999999</v>
      </c>
      <c r="J14" s="503">
        <f>'T 5.4'!J14+'T 5.5'!J14</f>
        <v>519.33891800000004</v>
      </c>
    </row>
    <row r="15" spans="1:10" x14ac:dyDescent="0.2">
      <c r="A15" s="477" t="s">
        <v>605</v>
      </c>
      <c r="B15" s="489" t="s">
        <v>84</v>
      </c>
      <c r="C15" s="489">
        <f>'T 5.4'!C15+'T 5.5'!C15</f>
        <v>0</v>
      </c>
      <c r="D15" s="489">
        <f>'T 5.4'!D15+'T 5.5'!D15</f>
        <v>3.3911999999999998E-2</v>
      </c>
      <c r="E15" s="489">
        <f>'T 5.4'!E15+'T 5.5'!E15</f>
        <v>1.9663360000000001</v>
      </c>
      <c r="F15" s="489">
        <f>'T 5.4'!F15+'T 5.5'!F15</f>
        <v>10.785250000000001</v>
      </c>
      <c r="G15" s="489">
        <f>'T 5.4'!G15+'T 5.5'!G15</f>
        <v>5.7921610000000001</v>
      </c>
      <c r="H15" s="490">
        <f>'T 5.4'!H15+'T 5.5'!H15</f>
        <v>2.000248</v>
      </c>
      <c r="I15" s="490">
        <f>'T 5.4'!I15+'T 5.5'!I15</f>
        <v>16.577410999999998</v>
      </c>
      <c r="J15" s="490">
        <f>'T 5.4'!J15+'T 5.5'!J15</f>
        <v>18.577659000000001</v>
      </c>
    </row>
    <row r="16" spans="1:10" x14ac:dyDescent="0.2">
      <c r="A16" s="476" t="s">
        <v>606</v>
      </c>
      <c r="B16" s="488" t="s">
        <v>84</v>
      </c>
      <c r="C16" s="488">
        <f>'T 5.4'!C16+'T 5.5'!C16</f>
        <v>0.16902300000000001</v>
      </c>
      <c r="D16" s="488">
        <f>'T 5.4'!D16+'T 5.5'!D16</f>
        <v>0</v>
      </c>
      <c r="E16" s="488">
        <f>'T 5.4'!E16+'T 5.5'!E16</f>
        <v>7.2496990000000006</v>
      </c>
      <c r="F16" s="488">
        <f>'T 5.4'!F16+'T 5.5'!F16</f>
        <v>29.585238999999998</v>
      </c>
      <c r="G16" s="488">
        <f>'T 5.4'!G16+'T 5.5'!G16</f>
        <v>2.2562869999999999</v>
      </c>
      <c r="H16" s="267">
        <f>'T 5.4'!H16+'T 5.5'!H16</f>
        <v>7.4187220000000007</v>
      </c>
      <c r="I16" s="267">
        <f>'T 5.4'!I16+'T 5.5'!I16</f>
        <v>31.841525999999998</v>
      </c>
      <c r="J16" s="267">
        <f>'T 5.4'!J16+'T 5.5'!J16</f>
        <v>39.260247999999997</v>
      </c>
    </row>
    <row r="17" spans="1:10" x14ac:dyDescent="0.2">
      <c r="A17" s="491" t="s">
        <v>607</v>
      </c>
      <c r="B17" s="489" t="s">
        <v>84</v>
      </c>
      <c r="C17" s="489">
        <f>'T 5.4'!C17+'T 5.5'!C17</f>
        <v>1.0685359999999999</v>
      </c>
      <c r="D17" s="489">
        <f>'T 5.4'!D17+'T 5.5'!D17</f>
        <v>15.910033</v>
      </c>
      <c r="E17" s="489">
        <f>'T 5.4'!E17+'T 5.5'!E17</f>
        <v>149.842782</v>
      </c>
      <c r="F17" s="489">
        <f>'T 5.4'!F17+'T 5.5'!F17</f>
        <v>265.11844100000002</v>
      </c>
      <c r="G17" s="489">
        <f>'T 5.4'!G17+'T 5.5'!G17</f>
        <v>9.5150260000000006</v>
      </c>
      <c r="H17" s="490">
        <f>'T 5.4'!H17+'T 5.5'!H17</f>
        <v>166.82135099999999</v>
      </c>
      <c r="I17" s="490">
        <f>'T 5.4'!I17+'T 5.5'!I17</f>
        <v>274.633467</v>
      </c>
      <c r="J17" s="490">
        <f>'T 5.4'!J17+'T 5.5'!J17</f>
        <v>441.45481799999993</v>
      </c>
    </row>
    <row r="18" spans="1:10" x14ac:dyDescent="0.2">
      <c r="A18" s="476" t="s">
        <v>326</v>
      </c>
      <c r="B18" s="488" t="s">
        <v>84</v>
      </c>
      <c r="C18" s="488">
        <f>'T 5.4'!C18+'T 5.5'!C18</f>
        <v>5.2769000000000003E-2</v>
      </c>
      <c r="D18" s="488">
        <f>'T 5.4'!D18+'T 5.5'!D18</f>
        <v>0.12986999999999999</v>
      </c>
      <c r="E18" s="488">
        <f>'T 5.4'!E18+'T 5.5'!E18</f>
        <v>1.760362</v>
      </c>
      <c r="F18" s="488">
        <f>'T 5.4'!F18+'T 5.5'!F18</f>
        <v>7.0144710000000003</v>
      </c>
      <c r="G18" s="488">
        <f>'T 5.4'!G18+'T 5.5'!G18</f>
        <v>4.2571999999999999E-2</v>
      </c>
      <c r="H18" s="267">
        <f>'T 5.4'!H18+'T 5.5'!H18</f>
        <v>1.943001</v>
      </c>
      <c r="I18" s="267">
        <f>'T 5.4'!I18+'T 5.5'!I18</f>
        <v>7.0570430000000002</v>
      </c>
      <c r="J18" s="267">
        <f>'T 5.4'!J18+'T 5.5'!J18</f>
        <v>9.000043999999999</v>
      </c>
    </row>
    <row r="19" spans="1:10" x14ac:dyDescent="0.2">
      <c r="A19" s="477" t="s">
        <v>608</v>
      </c>
      <c r="B19" s="489" t="s">
        <v>84</v>
      </c>
      <c r="C19" s="489">
        <f>'T 5.4'!C19+'T 5.5'!C19</f>
        <v>7.1415000000000006E-2</v>
      </c>
      <c r="D19" s="489">
        <f>'T 5.4'!D19+'T 5.5'!D19</f>
        <v>2.2969999999999997E-2</v>
      </c>
      <c r="E19" s="489">
        <f>'T 5.4'!E19+'T 5.5'!E19</f>
        <v>2.8891230000000001</v>
      </c>
      <c r="F19" s="489">
        <f>'T 5.4'!F19+'T 5.5'!F19</f>
        <v>8.0626300000000004</v>
      </c>
      <c r="G19" s="489">
        <f>'T 5.4'!G19+'T 5.5'!G19</f>
        <v>0</v>
      </c>
      <c r="H19" s="490">
        <f>'T 5.4'!H19+'T 5.5'!H19</f>
        <v>2.983508</v>
      </c>
      <c r="I19" s="490">
        <f>'T 5.4'!I19+'T 5.5'!I19</f>
        <v>8.0626300000000004</v>
      </c>
      <c r="J19" s="490">
        <f>'T 5.4'!J19+'T 5.5'!J19</f>
        <v>11.046137999999999</v>
      </c>
    </row>
    <row r="20" spans="1:10" x14ac:dyDescent="0.2">
      <c r="A20" s="501" t="s">
        <v>327</v>
      </c>
      <c r="B20" s="502" t="s">
        <v>84</v>
      </c>
      <c r="C20" s="502">
        <f>'T 5.4'!C20+'T 5.5'!C20</f>
        <v>5.1423079999999999</v>
      </c>
      <c r="D20" s="502">
        <f>'T 5.4'!D20+'T 5.5'!D20</f>
        <v>27.106681999999999</v>
      </c>
      <c r="E20" s="502">
        <f>'T 5.4'!E20+'T 5.5'!E20</f>
        <v>121.22393099999999</v>
      </c>
      <c r="F20" s="502">
        <f>'T 5.4'!F20+'T 5.5'!F20</f>
        <v>188.902558</v>
      </c>
      <c r="G20" s="502">
        <f>'T 5.4'!G20+'T 5.5'!G20</f>
        <v>28.746680000000001</v>
      </c>
      <c r="H20" s="503">
        <f>'T 5.4'!H20+'T 5.5'!H20</f>
        <v>153.47292099999999</v>
      </c>
      <c r="I20" s="503">
        <f>'T 5.4'!I20+'T 5.5'!I20</f>
        <v>217.64923799999997</v>
      </c>
      <c r="J20" s="503">
        <f>'T 5.4'!J20+'T 5.5'!J20</f>
        <v>371.12215900000001</v>
      </c>
    </row>
    <row r="21" spans="1:10" x14ac:dyDescent="0.2">
      <c r="A21" s="491" t="s">
        <v>609</v>
      </c>
      <c r="B21" s="489" t="s">
        <v>84</v>
      </c>
      <c r="C21" s="489">
        <f>'T 5.4'!C21+'T 5.5'!C21</f>
        <v>0.236598</v>
      </c>
      <c r="D21" s="489">
        <f>'T 5.4'!D21+'T 5.5'!D21</f>
        <v>0.81429699999999994</v>
      </c>
      <c r="E21" s="489">
        <f>'T 5.4'!E21+'T 5.5'!E21</f>
        <v>23.963919000000001</v>
      </c>
      <c r="F21" s="489">
        <f>'T 5.4'!F21+'T 5.5'!F21</f>
        <v>6.3841790000000005</v>
      </c>
      <c r="G21" s="489">
        <f>'T 5.4'!G21+'T 5.5'!G21</f>
        <v>0.27488800000000002</v>
      </c>
      <c r="H21" s="490">
        <f>'T 5.4'!H21+'T 5.5'!H21</f>
        <v>25.014814000000001</v>
      </c>
      <c r="I21" s="490">
        <f>'T 5.4'!I21+'T 5.5'!I21</f>
        <v>6.6590670000000003</v>
      </c>
      <c r="J21" s="490">
        <f>'T 5.4'!J21+'T 5.5'!J21</f>
        <v>31.673880999999998</v>
      </c>
    </row>
    <row r="22" spans="1:10" x14ac:dyDescent="0.2">
      <c r="A22" s="476" t="s">
        <v>328</v>
      </c>
      <c r="B22" s="488" t="s">
        <v>84</v>
      </c>
      <c r="C22" s="488">
        <f>'T 5.4'!C22+'T 5.5'!C22</f>
        <v>3.6762670000000002</v>
      </c>
      <c r="D22" s="488">
        <f>'T 5.4'!D22+'T 5.5'!D22</f>
        <v>10.728446</v>
      </c>
      <c r="E22" s="488">
        <f>'T 5.4'!E22+'T 5.5'!E22</f>
        <v>46.318356999999999</v>
      </c>
      <c r="F22" s="488">
        <f>'T 5.4'!F22+'T 5.5'!F22</f>
        <v>29.27373</v>
      </c>
      <c r="G22" s="488">
        <f>'T 5.4'!G22+'T 5.5'!G22</f>
        <v>0.45553499999999997</v>
      </c>
      <c r="H22" s="267">
        <f>'T 5.4'!H22+'T 5.5'!H22</f>
        <v>60.72307</v>
      </c>
      <c r="I22" s="267">
        <f>'T 5.4'!I22+'T 5.5'!I22</f>
        <v>29.729264999999998</v>
      </c>
      <c r="J22" s="267">
        <f>'T 5.4'!J22+'T 5.5'!J22</f>
        <v>90.452335000000005</v>
      </c>
    </row>
    <row r="23" spans="1:10" x14ac:dyDescent="0.2">
      <c r="A23" s="477" t="s">
        <v>329</v>
      </c>
      <c r="B23" s="489" t="s">
        <v>84</v>
      </c>
      <c r="C23" s="489">
        <f>'T 5.4'!C23+'T 5.5'!C23</f>
        <v>0</v>
      </c>
      <c r="D23" s="489">
        <f>'T 5.4'!D23+'T 5.5'!D23</f>
        <v>6.9300000000000004E-4</v>
      </c>
      <c r="E23" s="489">
        <f>'T 5.4'!E23+'T 5.5'!E23</f>
        <v>4.0134090000000002</v>
      </c>
      <c r="F23" s="489">
        <f>'T 5.4'!F23+'T 5.5'!F23</f>
        <v>2.72079</v>
      </c>
      <c r="G23" s="489">
        <f>'T 5.4'!G23+'T 5.5'!G23</f>
        <v>1.0756220000000001</v>
      </c>
      <c r="H23" s="490">
        <f>'T 5.4'!H23+'T 5.5'!H23</f>
        <v>4.0141020000000003</v>
      </c>
      <c r="I23" s="490">
        <f>'T 5.4'!I23+'T 5.5'!I23</f>
        <v>3.7964120000000001</v>
      </c>
      <c r="J23" s="490">
        <f>'T 5.4'!J23+'T 5.5'!J23</f>
        <v>7.8105140000000004</v>
      </c>
    </row>
    <row r="24" spans="1:10" x14ac:dyDescent="0.2">
      <c r="A24" s="476" t="s">
        <v>610</v>
      </c>
      <c r="B24" s="488" t="s">
        <v>84</v>
      </c>
      <c r="C24" s="488">
        <f>'T 5.4'!C24+'T 5.5'!C24</f>
        <v>0</v>
      </c>
      <c r="D24" s="488">
        <f>'T 5.4'!D24+'T 5.5'!D24</f>
        <v>1.6074630000000001</v>
      </c>
      <c r="E24" s="488">
        <f>'T 5.4'!E24+'T 5.5'!E24</f>
        <v>11.678733999999999</v>
      </c>
      <c r="F24" s="488">
        <f>'T 5.4'!F24+'T 5.5'!F24</f>
        <v>74.476416</v>
      </c>
      <c r="G24" s="488">
        <f>'T 5.4'!G24+'T 5.5'!G24</f>
        <v>19.606645999999998</v>
      </c>
      <c r="H24" s="267">
        <f>'T 5.4'!H24+'T 5.5'!H24</f>
        <v>13.286196999999998</v>
      </c>
      <c r="I24" s="267">
        <f>'T 5.4'!I24+'T 5.5'!I24</f>
        <v>94.083061999999998</v>
      </c>
      <c r="J24" s="267">
        <f>'T 5.4'!J24+'T 5.5'!J24</f>
        <v>107.369259</v>
      </c>
    </row>
    <row r="25" spans="1:10" x14ac:dyDescent="0.2">
      <c r="A25" s="477" t="s">
        <v>611</v>
      </c>
      <c r="B25" s="489" t="s">
        <v>84</v>
      </c>
      <c r="C25" s="489">
        <f>'T 5.4'!C25+'T 5.5'!C25</f>
        <v>1.1570279999999999</v>
      </c>
      <c r="D25" s="489">
        <f>'T 5.4'!D25+'T 5.5'!D25</f>
        <v>13.233971</v>
      </c>
      <c r="E25" s="489">
        <f>'T 5.4'!E25+'T 5.5'!E25</f>
        <v>15.123803000000001</v>
      </c>
      <c r="F25" s="489">
        <f>'T 5.4'!F25+'T 5.5'!F25</f>
        <v>62.341313999999997</v>
      </c>
      <c r="G25" s="489">
        <f>'T 5.4'!G25+'T 5.5'!G25</f>
        <v>7.1189629999999999</v>
      </c>
      <c r="H25" s="490">
        <f>'T 5.4'!H25+'T 5.5'!H25</f>
        <v>29.514802</v>
      </c>
      <c r="I25" s="490">
        <f>'T 5.4'!I25+'T 5.5'!I25</f>
        <v>69.460277000000005</v>
      </c>
      <c r="J25" s="490">
        <f>'T 5.4'!J25+'T 5.5'!J25</f>
        <v>98.975078999999994</v>
      </c>
    </row>
    <row r="26" spans="1:10" s="47" customFormat="1" x14ac:dyDescent="0.2">
      <c r="A26" s="479" t="s">
        <v>330</v>
      </c>
      <c r="B26" s="492" t="s">
        <v>84</v>
      </c>
      <c r="C26" s="492">
        <f>'T 5.4'!C26+'T 5.5'!C26</f>
        <v>7.2412000000000004E-2</v>
      </c>
      <c r="D26" s="492">
        <f>'T 5.4'!D26+'T 5.5'!D26</f>
        <v>0.72180800000000001</v>
      </c>
      <c r="E26" s="492">
        <f>'T 5.4'!E26+'T 5.5'!E26</f>
        <v>20.125702999999998</v>
      </c>
      <c r="F26" s="492">
        <f>'T 5.4'!F26+'T 5.5'!F26</f>
        <v>13.706123000000002</v>
      </c>
      <c r="G26" s="492">
        <f>'T 5.4'!G26+'T 5.5'!G26</f>
        <v>0.21502200000000002</v>
      </c>
      <c r="H26" s="493">
        <f>'T 5.4'!H26+'T 5.5'!H26</f>
        <v>20.919922999999997</v>
      </c>
      <c r="I26" s="493">
        <f>'T 5.4'!I26+'T 5.5'!I26</f>
        <v>13.921145000000001</v>
      </c>
      <c r="J26" s="493">
        <f>'T 5.4'!J26+'T 5.5'!J26</f>
        <v>34.841068</v>
      </c>
    </row>
    <row r="27" spans="1:10" s="7" customFormat="1" x14ac:dyDescent="0.2">
      <c r="A27" s="475" t="s">
        <v>612</v>
      </c>
      <c r="B27" s="499" t="s">
        <v>84</v>
      </c>
      <c r="C27" s="499">
        <f>'T 5.4'!C27+'T 5.5'!C27</f>
        <v>12.998529000000001</v>
      </c>
      <c r="D27" s="499">
        <f>'T 5.4'!D27+'T 5.5'!D27</f>
        <v>86.342647999999997</v>
      </c>
      <c r="E27" s="499">
        <f>'T 5.4'!E27+'T 5.5'!E27</f>
        <v>704.88763999999992</v>
      </c>
      <c r="F27" s="499">
        <f>'T 5.4'!F27+'T 5.5'!F27</f>
        <v>1166.0316659999999</v>
      </c>
      <c r="G27" s="499">
        <f>'T 5.4'!G27+'T 5.5'!G27</f>
        <v>135.39760200000001</v>
      </c>
      <c r="H27" s="500">
        <f>'T 5.4'!H27+'T 5.5'!H27</f>
        <v>804.22881700000005</v>
      </c>
      <c r="I27" s="500">
        <f>'T 5.4'!I27+'T 5.5'!I27</f>
        <v>1301.4292679999999</v>
      </c>
      <c r="J27" s="500">
        <f>'T 5.4'!J27+'T 5.5'!J27</f>
        <v>2105.658085</v>
      </c>
    </row>
    <row r="28" spans="1:10" x14ac:dyDescent="0.2">
      <c r="A28" s="479" t="s">
        <v>613</v>
      </c>
      <c r="B28" s="492" t="s">
        <v>84</v>
      </c>
      <c r="C28" s="492">
        <f>'T 5.4'!C28+'T 5.5'!C28</f>
        <v>0.16845599999999999</v>
      </c>
      <c r="D28" s="492">
        <f>'T 5.4'!D28+'T 5.5'!D28</f>
        <v>4.2631040000000002</v>
      </c>
      <c r="E28" s="492">
        <f>'T 5.4'!E28+'T 5.5'!E28</f>
        <v>19.846064999999999</v>
      </c>
      <c r="F28" s="492">
        <f>'T 5.4'!F28+'T 5.5'!F28</f>
        <v>55.592506</v>
      </c>
      <c r="G28" s="492">
        <f>'T 5.4'!G28+'T 5.5'!G28</f>
        <v>2.3862169999999998</v>
      </c>
      <c r="H28" s="493">
        <f>'T 5.4'!H28+'T 5.5'!H28</f>
        <v>24.277625</v>
      </c>
      <c r="I28" s="493">
        <f>'T 5.4'!I28+'T 5.5'!I28</f>
        <v>57.978723000000002</v>
      </c>
      <c r="J28" s="493">
        <f>'T 5.4'!J28+'T 5.5'!J28</f>
        <v>82.256348000000003</v>
      </c>
    </row>
    <row r="29" spans="1:10" s="47" customFormat="1" x14ac:dyDescent="0.2">
      <c r="A29" s="477" t="s">
        <v>331</v>
      </c>
      <c r="B29" s="489" t="s">
        <v>84</v>
      </c>
      <c r="C29" s="489">
        <f>'T 5.4'!C29+'T 5.5'!C29</f>
        <v>7.6165400000000005</v>
      </c>
      <c r="D29" s="489">
        <f>'T 5.4'!D29+'T 5.5'!D29</f>
        <v>37.425341000000003</v>
      </c>
      <c r="E29" s="489">
        <f>'T 5.4'!E29+'T 5.5'!E29</f>
        <v>264.148481</v>
      </c>
      <c r="F29" s="489">
        <f>'T 5.4'!F29+'T 5.5'!F29</f>
        <v>589.02302799999995</v>
      </c>
      <c r="G29" s="489">
        <f>'T 5.4'!G29+'T 5.5'!G29</f>
        <v>85.484039999999993</v>
      </c>
      <c r="H29" s="490">
        <f>'T 5.4'!H29+'T 5.5'!H29</f>
        <v>309.19036199999999</v>
      </c>
      <c r="I29" s="490">
        <f>'T 5.4'!I29+'T 5.5'!I29</f>
        <v>674.507068</v>
      </c>
      <c r="J29" s="490">
        <f>'T 5.4'!J29+'T 5.5'!J29</f>
        <v>983.69743000000005</v>
      </c>
    </row>
    <row r="30" spans="1:10" x14ac:dyDescent="0.2">
      <c r="A30" s="476" t="s">
        <v>614</v>
      </c>
      <c r="B30" s="488" t="s">
        <v>84</v>
      </c>
      <c r="C30" s="488">
        <f>'T 5.4'!C30+'T 5.5'!C30</f>
        <v>2.4810029999999998</v>
      </c>
      <c r="D30" s="488">
        <f>'T 5.4'!D30+'T 5.5'!D30</f>
        <v>24.694631000000001</v>
      </c>
      <c r="E30" s="488">
        <f>'T 5.4'!E30+'T 5.5'!E30</f>
        <v>155.44479799999999</v>
      </c>
      <c r="F30" s="488">
        <f>'T 5.4'!F30+'T 5.5'!F30</f>
        <v>397.685385</v>
      </c>
      <c r="G30" s="488">
        <f>'T 5.4'!G30+'T 5.5'!G30</f>
        <v>62.124121000000002</v>
      </c>
      <c r="H30" s="267">
        <f>'T 5.4'!H30+'T 5.5'!H30</f>
        <v>182.62043199999999</v>
      </c>
      <c r="I30" s="267">
        <f>'T 5.4'!I30+'T 5.5'!I30</f>
        <v>459.809506</v>
      </c>
      <c r="J30" s="267">
        <f>'T 5.4'!J30+'T 5.5'!J30</f>
        <v>642.42993799999999</v>
      </c>
    </row>
    <row r="31" spans="1:10" s="7" customFormat="1" x14ac:dyDescent="0.2">
      <c r="A31" s="477" t="s">
        <v>641</v>
      </c>
      <c r="B31" s="489" t="s">
        <v>84</v>
      </c>
      <c r="C31" s="489">
        <f>'T 5.4'!C31+'T 5.5'!C31</f>
        <v>5.1355360000000001</v>
      </c>
      <c r="D31" s="489">
        <f>'T 5.4'!D31+'T 5.5'!D31</f>
        <v>12.730708</v>
      </c>
      <c r="E31" s="489">
        <f>'T 5.4'!E31+'T 5.5'!E31</f>
        <v>108.703682</v>
      </c>
      <c r="F31" s="489">
        <f>'T 5.4'!F31+'T 5.5'!F31</f>
        <v>191.33764099999999</v>
      </c>
      <c r="G31" s="489">
        <f>'T 5.4'!G31+'T 5.5'!G31</f>
        <v>23.359918</v>
      </c>
      <c r="H31" s="490">
        <f>'T 5.4'!H31+'T 5.5'!H31</f>
        <v>126.569926</v>
      </c>
      <c r="I31" s="490">
        <f>'T 5.4'!I31+'T 5.5'!I31</f>
        <v>214.69755899999998</v>
      </c>
      <c r="J31" s="490">
        <f>'T 5.4'!J31+'T 5.5'!J31</f>
        <v>341.26748499999997</v>
      </c>
    </row>
    <row r="32" spans="1:10" s="47" customFormat="1" x14ac:dyDescent="0.2">
      <c r="A32" s="476" t="s">
        <v>332</v>
      </c>
      <c r="B32" s="488" t="s">
        <v>84</v>
      </c>
      <c r="C32" s="488">
        <f>'T 5.4'!C32+'T 5.5'!C32</f>
        <v>4.9505800000000004</v>
      </c>
      <c r="D32" s="488">
        <f>'T 5.4'!D32+'T 5.5'!D32</f>
        <v>25.987945</v>
      </c>
      <c r="E32" s="488">
        <f>'T 5.4'!E32+'T 5.5'!E32</f>
        <v>335.501712</v>
      </c>
      <c r="F32" s="488">
        <f>'T 5.4'!F32+'T 5.5'!F32</f>
        <v>464.69225799999998</v>
      </c>
      <c r="G32" s="488">
        <f>'T 5.4'!G32+'T 5.5'!G32</f>
        <v>44.785546000000004</v>
      </c>
      <c r="H32" s="267">
        <f>'T 5.4'!H32+'T 5.5'!H32</f>
        <v>366.44023700000002</v>
      </c>
      <c r="I32" s="267">
        <f>'T 5.4'!I32+'T 5.5'!I32</f>
        <v>509.47780399999999</v>
      </c>
      <c r="J32" s="267">
        <f>'T 5.4'!J32+'T 5.5'!J32</f>
        <v>875.91804100000002</v>
      </c>
    </row>
    <row r="33" spans="1:10" s="47" customFormat="1" x14ac:dyDescent="0.2">
      <c r="A33" s="477" t="s">
        <v>333</v>
      </c>
      <c r="B33" s="489" t="s">
        <v>84</v>
      </c>
      <c r="C33" s="489">
        <f>'T 5.4'!C33+'T 5.5'!C33</f>
        <v>0.26295099999999999</v>
      </c>
      <c r="D33" s="489">
        <f>'T 5.4'!D33+'T 5.5'!D33</f>
        <v>18.666256999999998</v>
      </c>
      <c r="E33" s="489">
        <f>'T 5.4'!E33+'T 5.5'!E33</f>
        <v>85.391379999999998</v>
      </c>
      <c r="F33" s="489">
        <f>'T 5.4'!F33+'T 5.5'!F33</f>
        <v>56.723872</v>
      </c>
      <c r="G33" s="489">
        <f>'T 5.4'!G33+'T 5.5'!G33</f>
        <v>2.7417959999999999</v>
      </c>
      <c r="H33" s="490">
        <f>'T 5.4'!H33+'T 5.5'!H33</f>
        <v>104.32058800000001</v>
      </c>
      <c r="I33" s="490">
        <f>'T 5.4'!I33+'T 5.5'!I33</f>
        <v>59.465668000000001</v>
      </c>
      <c r="J33" s="490">
        <f>'T 5.4'!J33+'T 5.5'!J33</f>
        <v>163.78625600000004</v>
      </c>
    </row>
    <row r="34" spans="1:10" s="7" customFormat="1" x14ac:dyDescent="0.2">
      <c r="A34" s="501" t="s">
        <v>615</v>
      </c>
      <c r="B34" s="502" t="s">
        <v>84</v>
      </c>
      <c r="C34" s="502">
        <f>'T 5.4'!C34+'T 5.5'!C34</f>
        <v>6.5793629999999999</v>
      </c>
      <c r="D34" s="502">
        <f>'T 5.4'!D34+'T 5.5'!D34</f>
        <v>47.481422000000002</v>
      </c>
      <c r="E34" s="502">
        <f>'T 5.4'!E34+'T 5.5'!E34</f>
        <v>322.16154799999998</v>
      </c>
      <c r="F34" s="502">
        <f>'T 5.4'!F34+'T 5.5'!F34</f>
        <v>368.637923</v>
      </c>
      <c r="G34" s="502">
        <f>'T 5.4'!G34+'T 5.5'!G34</f>
        <v>31.694219</v>
      </c>
      <c r="H34" s="503">
        <f>'T 5.4'!H34+'T 5.5'!H34</f>
        <v>376.22233299999999</v>
      </c>
      <c r="I34" s="503">
        <f>'T 5.4'!I34+'T 5.5'!I34</f>
        <v>400.33214200000003</v>
      </c>
      <c r="J34" s="503">
        <f>'T 5.4'!J34+'T 5.5'!J34</f>
        <v>776.55447500000002</v>
      </c>
    </row>
    <row r="35" spans="1:10" s="7" customFormat="1" x14ac:dyDescent="0.2">
      <c r="A35" s="477" t="s">
        <v>616</v>
      </c>
      <c r="B35" s="489" t="s">
        <v>84</v>
      </c>
      <c r="C35" s="489">
        <f>'T 5.4'!C35+'T 5.5'!C35</f>
        <v>0</v>
      </c>
      <c r="D35" s="489">
        <f>'T 5.4'!D35+'T 5.5'!D35</f>
        <v>3.3066999999999999E-2</v>
      </c>
      <c r="E35" s="489">
        <f>'T 5.4'!E35+'T 5.5'!E35</f>
        <v>0.95969700000000002</v>
      </c>
      <c r="F35" s="489">
        <f>'T 5.4'!F35+'T 5.5'!F35</f>
        <v>3.3443290000000001</v>
      </c>
      <c r="G35" s="489">
        <f>'T 5.4'!G35+'T 5.5'!G35</f>
        <v>0</v>
      </c>
      <c r="H35" s="490">
        <f>'T 5.4'!H35+'T 5.5'!H35</f>
        <v>0.99276399999999998</v>
      </c>
      <c r="I35" s="490">
        <f>'T 5.4'!I35+'T 5.5'!I35</f>
        <v>3.3443290000000001</v>
      </c>
      <c r="J35" s="490">
        <f>'T 5.4'!J35+'T 5.5'!J35</f>
        <v>4.3370929999999994</v>
      </c>
    </row>
    <row r="36" spans="1:10" x14ac:dyDescent="0.2">
      <c r="A36" s="479" t="s">
        <v>334</v>
      </c>
      <c r="B36" s="492" t="s">
        <v>84</v>
      </c>
      <c r="C36" s="492">
        <f>'T 5.4'!C36+'T 5.5'!C36</f>
        <v>8.1189999999999995E-3</v>
      </c>
      <c r="D36" s="492">
        <f>'T 5.4'!D36+'T 5.5'!D36</f>
        <v>1.515803</v>
      </c>
      <c r="E36" s="492">
        <f>'T 5.4'!E36+'T 5.5'!E36</f>
        <v>14.78669</v>
      </c>
      <c r="F36" s="492">
        <f>'T 5.4'!F36+'T 5.5'!F36</f>
        <v>15.322230000000001</v>
      </c>
      <c r="G36" s="492">
        <f>'T 5.4'!G36+'T 5.5'!G36</f>
        <v>2.0013649999999998</v>
      </c>
      <c r="H36" s="493">
        <f>'T 5.4'!H36+'T 5.5'!H36</f>
        <v>16.310611999999999</v>
      </c>
      <c r="I36" s="493">
        <f>'T 5.4'!I36+'T 5.5'!I36</f>
        <v>17.323595000000001</v>
      </c>
      <c r="J36" s="493">
        <f>'T 5.4'!J36+'T 5.5'!J36</f>
        <v>33.634207000000004</v>
      </c>
    </row>
    <row r="37" spans="1:10" x14ac:dyDescent="0.2">
      <c r="A37" s="478" t="s">
        <v>617</v>
      </c>
      <c r="B37" s="489" t="s">
        <v>84</v>
      </c>
      <c r="C37" s="489">
        <f>'T 5.4'!C37+'T 5.5'!C37</f>
        <v>6.5712440000000001</v>
      </c>
      <c r="D37" s="489">
        <f>'T 5.4'!D37+'T 5.5'!D37</f>
        <v>45.932549999999999</v>
      </c>
      <c r="E37" s="489">
        <f>'T 5.4'!E37+'T 5.5'!E37</f>
        <v>306.41515999999996</v>
      </c>
      <c r="F37" s="489">
        <f>'T 5.4'!F37+'T 5.5'!F37</f>
        <v>349.971361</v>
      </c>
      <c r="G37" s="489">
        <f>'T 5.4'!G37+'T 5.5'!G37</f>
        <v>29.692852999999999</v>
      </c>
      <c r="H37" s="490">
        <f>'T 5.4'!H37+'T 5.5'!H37</f>
        <v>358.91895399999999</v>
      </c>
      <c r="I37" s="490">
        <f>'T 5.4'!I37+'T 5.5'!I37</f>
        <v>379.66421400000002</v>
      </c>
      <c r="J37" s="490">
        <f>'T 5.4'!J37+'T 5.5'!J37</f>
        <v>738.583168</v>
      </c>
    </row>
    <row r="38" spans="1:10" x14ac:dyDescent="0.2">
      <c r="A38" s="479" t="s">
        <v>618</v>
      </c>
      <c r="B38" s="488" t="s">
        <v>84</v>
      </c>
      <c r="C38" s="488">
        <f>'T 5.4'!C38+'T 5.5'!C38</f>
        <v>0.61532299999999995</v>
      </c>
      <c r="D38" s="488">
        <f>'T 5.4'!D38+'T 5.5'!D38</f>
        <v>4.305841</v>
      </c>
      <c r="E38" s="488">
        <f>'T 5.4'!E38+'T 5.5'!E38</f>
        <v>33.643861999999999</v>
      </c>
      <c r="F38" s="488">
        <f>'T 5.4'!F38+'T 5.5'!F38</f>
        <v>52.614118999999995</v>
      </c>
      <c r="G38" s="488">
        <f>'T 5.4'!G38+'T 5.5'!G38</f>
        <v>3.0185689999999998</v>
      </c>
      <c r="H38" s="267">
        <f>'T 5.4'!H38+'T 5.5'!H38</f>
        <v>38.565026000000003</v>
      </c>
      <c r="I38" s="267">
        <f>'T 5.4'!I38+'T 5.5'!I38</f>
        <v>55.632687999999995</v>
      </c>
      <c r="J38" s="267">
        <f>'T 5.4'!J38+'T 5.5'!J38</f>
        <v>94.197713999999991</v>
      </c>
    </row>
    <row r="39" spans="1:10" x14ac:dyDescent="0.2">
      <c r="A39" s="478" t="s">
        <v>643</v>
      </c>
      <c r="B39" s="494" t="s">
        <v>84</v>
      </c>
      <c r="C39" s="494">
        <f>'T 5.4'!C39+'T 5.5'!C39</f>
        <v>5.6603460000000005</v>
      </c>
      <c r="D39" s="494">
        <f>'T 5.4'!D39+'T 5.5'!D39</f>
        <v>34.068043000000003</v>
      </c>
      <c r="E39" s="494">
        <f>'T 5.4'!E39+'T 5.5'!E39</f>
        <v>213.80917599999998</v>
      </c>
      <c r="F39" s="494">
        <f>'T 5.4'!F39+'T 5.5'!F39</f>
        <v>193.145161</v>
      </c>
      <c r="G39" s="494">
        <f>'T 5.4'!G39+'T 5.5'!G39</f>
        <v>15.88897</v>
      </c>
      <c r="H39" s="495">
        <f>'T 5.4'!H39+'T 5.5'!H39</f>
        <v>253.537565</v>
      </c>
      <c r="I39" s="495">
        <f>'T 5.4'!I39+'T 5.5'!I39</f>
        <v>209.034131</v>
      </c>
      <c r="J39" s="495">
        <f>'T 5.4'!J39+'T 5.5'!J39</f>
        <v>462.57169600000003</v>
      </c>
    </row>
    <row r="40" spans="1:10" s="47" customFormat="1" x14ac:dyDescent="0.2">
      <c r="A40" s="479" t="s">
        <v>642</v>
      </c>
      <c r="B40" s="492" t="s">
        <v>84</v>
      </c>
      <c r="C40" s="492">
        <f>'T 5.4'!C40+'T 5.5'!C40</f>
        <v>8.6812E-2</v>
      </c>
      <c r="D40" s="492">
        <f>'T 5.4'!D40+'T 5.5'!D40</f>
        <v>2.559971</v>
      </c>
      <c r="E40" s="492">
        <f>'T 5.4'!E40+'T 5.5'!E40</f>
        <v>10.642985999999999</v>
      </c>
      <c r="F40" s="492">
        <f>'T 5.4'!F40+'T 5.5'!F40</f>
        <v>46.281722000000002</v>
      </c>
      <c r="G40" s="492">
        <f>'T 5.4'!G40+'T 5.5'!G40</f>
        <v>1.743717</v>
      </c>
      <c r="H40" s="493">
        <f>'T 5.4'!H40+'T 5.5'!H40</f>
        <v>13.289769</v>
      </c>
      <c r="I40" s="493">
        <f>'T 5.4'!I40+'T 5.5'!I40</f>
        <v>48.025439000000006</v>
      </c>
      <c r="J40" s="493">
        <f>'T 5.4'!J40+'T 5.5'!J40</f>
        <v>61.315207999999998</v>
      </c>
    </row>
    <row r="41" spans="1:10" s="7" customFormat="1" x14ac:dyDescent="0.2">
      <c r="A41" s="478" t="s">
        <v>644</v>
      </c>
      <c r="B41" s="494" t="s">
        <v>84</v>
      </c>
      <c r="C41" s="494">
        <f>'T 5.4'!C41+'T 5.5'!C41</f>
        <v>0</v>
      </c>
      <c r="D41" s="494">
        <f>'T 5.4'!D41+'T 5.5'!D41</f>
        <v>0</v>
      </c>
      <c r="E41" s="494">
        <f>'T 5.4'!E41+'T 5.5'!E41</f>
        <v>1.5278299999999998</v>
      </c>
      <c r="F41" s="494">
        <f>'T 5.4'!F41+'T 5.5'!F41</f>
        <v>0.55388400000000004</v>
      </c>
      <c r="G41" s="494">
        <f>'T 5.4'!G41+'T 5.5'!G41</f>
        <v>0.57508999999999999</v>
      </c>
      <c r="H41" s="495">
        <f>'T 5.4'!H41+'T 5.5'!H41</f>
        <v>1.5278299999999998</v>
      </c>
      <c r="I41" s="495">
        <f>'T 5.4'!I41+'T 5.5'!I41</f>
        <v>1.1289739999999999</v>
      </c>
      <c r="J41" s="495">
        <f>'T 5.4'!J41+'T 5.5'!J41</f>
        <v>2.6568040000000002</v>
      </c>
    </row>
    <row r="42" spans="1:10" x14ac:dyDescent="0.2">
      <c r="A42" s="479" t="s">
        <v>645</v>
      </c>
      <c r="B42" s="492" t="s">
        <v>84</v>
      </c>
      <c r="C42" s="492">
        <f>'T 5.4'!C42+'T 5.5'!C42</f>
        <v>0.20876</v>
      </c>
      <c r="D42" s="492">
        <f>'T 5.4'!D42+'T 5.5'!D42</f>
        <v>4.9986929999999994</v>
      </c>
      <c r="E42" s="492">
        <f>'T 5.4'!E42+'T 5.5'!E42</f>
        <v>46.791302999999999</v>
      </c>
      <c r="F42" s="492">
        <f>'T 5.4'!F42+'T 5.5'!F42</f>
        <v>57.376469999999998</v>
      </c>
      <c r="G42" s="492">
        <f>'T 5.4'!G42+'T 5.5'!G42</f>
        <v>8.4665020000000002</v>
      </c>
      <c r="H42" s="493">
        <f>'T 5.4'!H42+'T 5.5'!H42</f>
        <v>51.998756</v>
      </c>
      <c r="I42" s="493">
        <f>'T 5.4'!I42+'T 5.5'!I42</f>
        <v>65.842972000000003</v>
      </c>
      <c r="J42" s="493">
        <f>'T 5.4'!J42+'T 5.5'!J42</f>
        <v>117.84172799999999</v>
      </c>
    </row>
    <row r="43" spans="1:10" s="47" customFormat="1" x14ac:dyDescent="0.2">
      <c r="A43" s="504" t="s">
        <v>619</v>
      </c>
      <c r="B43" s="505" t="s">
        <v>84</v>
      </c>
      <c r="C43" s="505">
        <f>'T 5.4'!C43+'T 5.5'!C43</f>
        <v>3.1323840000000001</v>
      </c>
      <c r="D43" s="505">
        <f>'T 5.4'!D43+'T 5.5'!D43</f>
        <v>11.857925999999999</v>
      </c>
      <c r="E43" s="505">
        <f>'T 5.4'!E43+'T 5.5'!E43</f>
        <v>215.27283199999999</v>
      </c>
      <c r="F43" s="505">
        <f>'T 5.4'!F43+'T 5.5'!F43</f>
        <v>506.39315899999997</v>
      </c>
      <c r="G43" s="505">
        <f>'T 5.4'!G43+'T 5.5'!G43</f>
        <v>47.988153999999994</v>
      </c>
      <c r="H43" s="506">
        <f>'T 5.4'!H43+'T 5.5'!H43</f>
        <v>230.26314200000002</v>
      </c>
      <c r="I43" s="506">
        <f>'T 5.4'!I43+'T 5.5'!I43</f>
        <v>554.38131299999998</v>
      </c>
      <c r="J43" s="506">
        <f>'T 5.4'!J43+'T 5.5'!J43</f>
        <v>784.64445499999988</v>
      </c>
    </row>
    <row r="44" spans="1:10" s="7" customFormat="1" x14ac:dyDescent="0.2">
      <c r="A44" s="479" t="s">
        <v>620</v>
      </c>
      <c r="B44" s="492" t="s">
        <v>84</v>
      </c>
      <c r="C44" s="492">
        <f>'T 5.4'!C44+'T 5.5'!C44</f>
        <v>0</v>
      </c>
      <c r="D44" s="492">
        <f>'T 5.4'!D44+'T 5.5'!D44</f>
        <v>0</v>
      </c>
      <c r="E44" s="492">
        <f>'T 5.4'!E44+'T 5.5'!E44</f>
        <v>7.1351709999999997</v>
      </c>
      <c r="F44" s="492">
        <f>'T 5.4'!F44+'T 5.5'!F44</f>
        <v>10.766736</v>
      </c>
      <c r="G44" s="492">
        <f>'T 5.4'!G44+'T 5.5'!G44</f>
        <v>0</v>
      </c>
      <c r="H44" s="493">
        <f>'T 5.4'!H44+'T 5.5'!H44</f>
        <v>7.1351709999999997</v>
      </c>
      <c r="I44" s="493">
        <f>'T 5.4'!I44+'T 5.5'!I44</f>
        <v>10.766736</v>
      </c>
      <c r="J44" s="493">
        <f>'T 5.4'!J44+'T 5.5'!J44</f>
        <v>17.901907000000001</v>
      </c>
    </row>
    <row r="45" spans="1:10" x14ac:dyDescent="0.2">
      <c r="A45" s="478" t="s">
        <v>621</v>
      </c>
      <c r="B45" s="494" t="s">
        <v>84</v>
      </c>
      <c r="C45" s="494">
        <f>'T 5.4'!C45+'T 5.5'!C45</f>
        <v>2.5995370000000002</v>
      </c>
      <c r="D45" s="494">
        <f>'T 5.4'!D45+'T 5.5'!D45</f>
        <v>5.3901050000000001</v>
      </c>
      <c r="E45" s="494">
        <f>'T 5.4'!E45+'T 5.5'!E45</f>
        <v>128.35583199999999</v>
      </c>
      <c r="F45" s="494">
        <f>'T 5.4'!F45+'T 5.5'!F45</f>
        <v>295.00783200000001</v>
      </c>
      <c r="G45" s="494">
        <f>'T 5.4'!G45+'T 5.5'!G45</f>
        <v>33.990746000000001</v>
      </c>
      <c r="H45" s="495">
        <f>'T 5.4'!H45+'T 5.5'!H45</f>
        <v>136.34547400000002</v>
      </c>
      <c r="I45" s="495">
        <f>'T 5.4'!I45+'T 5.5'!I45</f>
        <v>328.99857799999995</v>
      </c>
      <c r="J45" s="495">
        <f>'T 5.4'!J45+'T 5.5'!J45</f>
        <v>465.34405200000003</v>
      </c>
    </row>
    <row r="46" spans="1:10" s="7" customFormat="1" x14ac:dyDescent="0.2">
      <c r="A46" s="479" t="s">
        <v>622</v>
      </c>
      <c r="B46" s="492" t="s">
        <v>84</v>
      </c>
      <c r="C46" s="492">
        <f>'T 5.4'!C46+'T 5.5'!C46</f>
        <v>0.68169299999999999</v>
      </c>
      <c r="D46" s="492">
        <f>'T 5.4'!D46+'T 5.5'!D46</f>
        <v>1.2645840000000002</v>
      </c>
      <c r="E46" s="492">
        <f>'T 5.4'!E46+'T 5.5'!E46</f>
        <v>36.344568000000002</v>
      </c>
      <c r="F46" s="492">
        <f>'T 5.4'!F46+'T 5.5'!F46</f>
        <v>40.343966000000002</v>
      </c>
      <c r="G46" s="492">
        <f>'T 5.4'!G46+'T 5.5'!G46</f>
        <v>12.831869000000001</v>
      </c>
      <c r="H46" s="493">
        <f>'T 5.4'!H46+'T 5.5'!H46</f>
        <v>38.290844999999997</v>
      </c>
      <c r="I46" s="493">
        <f>'T 5.4'!I46+'T 5.5'!I46</f>
        <v>53.175835000000006</v>
      </c>
      <c r="J46" s="493">
        <f>'T 5.4'!J46+'T 5.5'!J46</f>
        <v>91.466679999999997</v>
      </c>
    </row>
    <row r="47" spans="1:10" x14ac:dyDescent="0.2">
      <c r="A47" s="478" t="s">
        <v>651</v>
      </c>
      <c r="B47" s="494" t="s">
        <v>84</v>
      </c>
      <c r="C47" s="494">
        <f>'T 5.4'!C47+'T 5.5'!C47</f>
        <v>1.047272</v>
      </c>
      <c r="D47" s="494">
        <f>'T 5.4'!D47+'T 5.5'!D47</f>
        <v>1.0733220000000001</v>
      </c>
      <c r="E47" s="494">
        <f>'T 5.4'!E47+'T 5.5'!E47</f>
        <v>17.936534000000002</v>
      </c>
      <c r="F47" s="494">
        <f>'T 5.4'!F47+'T 5.5'!F47</f>
        <v>63.551868999999996</v>
      </c>
      <c r="G47" s="494">
        <f>'T 5.4'!G47+'T 5.5'!G47</f>
        <v>20.732521999999999</v>
      </c>
      <c r="H47" s="495">
        <f>'T 5.4'!H47+'T 5.5'!H47</f>
        <v>20.057127999999999</v>
      </c>
      <c r="I47" s="495">
        <f>'T 5.4'!I47+'T 5.5'!I47</f>
        <v>84.284390999999999</v>
      </c>
      <c r="J47" s="495">
        <f>'T 5.4'!J47+'T 5.5'!J47</f>
        <v>104.34151900000001</v>
      </c>
    </row>
    <row r="48" spans="1:10" s="47" customFormat="1" x14ac:dyDescent="0.2">
      <c r="A48" s="476" t="s">
        <v>652</v>
      </c>
      <c r="B48" s="488" t="s">
        <v>84</v>
      </c>
      <c r="C48" s="488">
        <f>'T 5.4'!C48+'T 5.5'!C48</f>
        <v>0.87057000000000007</v>
      </c>
      <c r="D48" s="488">
        <f>'T 5.4'!D48+'T 5.5'!D48</f>
        <v>3.0521980000000002</v>
      </c>
      <c r="E48" s="488">
        <f>'T 5.4'!E48+'T 5.5'!E48</f>
        <v>74.074728999999991</v>
      </c>
      <c r="F48" s="488">
        <f>'T 5.4'!F48+'T 5.5'!F48</f>
        <v>191.111996</v>
      </c>
      <c r="G48" s="488">
        <f>'T 5.4'!G48+'T 5.5'!G48</f>
        <v>0.42635400000000001</v>
      </c>
      <c r="H48" s="267">
        <f>'T 5.4'!H48+'T 5.5'!H48</f>
        <v>77.99749700000001</v>
      </c>
      <c r="I48" s="267">
        <f>'T 5.4'!I48+'T 5.5'!I48</f>
        <v>191.53835000000001</v>
      </c>
      <c r="J48" s="267">
        <f>'T 5.4'!J48+'T 5.5'!J48</f>
        <v>269.53584699999999</v>
      </c>
    </row>
    <row r="49" spans="1:10" s="47" customFormat="1" x14ac:dyDescent="0.2">
      <c r="A49" s="477" t="s">
        <v>623</v>
      </c>
      <c r="B49" s="489" t="s">
        <v>84</v>
      </c>
      <c r="C49" s="489">
        <f>'T 5.4'!C49+'T 5.5'!C49</f>
        <v>0.53284700000000007</v>
      </c>
      <c r="D49" s="489">
        <f>'T 5.4'!D49+'T 5.5'!D49</f>
        <v>6.4678209999999998</v>
      </c>
      <c r="E49" s="489">
        <f>'T 5.4'!E49+'T 5.5'!E49</f>
        <v>79.781826999999993</v>
      </c>
      <c r="F49" s="489">
        <f>'T 5.4'!F49+'T 5.5'!F49</f>
        <v>200.61858799999999</v>
      </c>
      <c r="G49" s="489">
        <f>'T 5.4'!G49+'T 5.5'!G49</f>
        <v>13.997408</v>
      </c>
      <c r="H49" s="490">
        <f>'T 5.4'!H49+'T 5.5'!H49</f>
        <v>86.782494999999997</v>
      </c>
      <c r="I49" s="490">
        <f>'T 5.4'!I49+'T 5.5'!I49</f>
        <v>214.61599599999997</v>
      </c>
      <c r="J49" s="490">
        <f>'T 5.4'!J49+'T 5.5'!J49</f>
        <v>301.39849099999998</v>
      </c>
    </row>
    <row r="50" spans="1:10" s="47" customFormat="1" x14ac:dyDescent="0.2">
      <c r="A50" s="501" t="s">
        <v>624</v>
      </c>
      <c r="B50" s="502" t="s">
        <v>84</v>
      </c>
      <c r="C50" s="502">
        <f>'T 5.4'!C50+'T 5.5'!C50</f>
        <v>9.3659019999999984</v>
      </c>
      <c r="D50" s="502">
        <f>'T 5.4'!D50+'T 5.5'!D50</f>
        <v>97.921647000000007</v>
      </c>
      <c r="E50" s="502">
        <f>'T 5.4'!E50+'T 5.5'!E50</f>
        <v>935.89283799999998</v>
      </c>
      <c r="F50" s="502">
        <f>'T 5.4'!F50+'T 5.5'!F50</f>
        <v>1744.013854</v>
      </c>
      <c r="G50" s="502">
        <f>'T 5.4'!G50+'T 5.5'!G50</f>
        <v>209.03440600000002</v>
      </c>
      <c r="H50" s="503">
        <f>'T 5.4'!H50+'T 5.5'!H50</f>
        <v>1043.1803869999999</v>
      </c>
      <c r="I50" s="503">
        <f>'T 5.4'!I50+'T 5.5'!I50</f>
        <v>1953.04826</v>
      </c>
      <c r="J50" s="503">
        <f>'T 5.4'!J50+'T 5.5'!J50</f>
        <v>2996.2286469999999</v>
      </c>
    </row>
    <row r="51" spans="1:10" s="7" customFormat="1" x14ac:dyDescent="0.2">
      <c r="A51" s="477" t="s">
        <v>625</v>
      </c>
      <c r="B51" s="489" t="s">
        <v>84</v>
      </c>
      <c r="C51" s="489">
        <f>'T 5.4'!C51+'T 5.5'!C51</f>
        <v>0.20776800000000001</v>
      </c>
      <c r="D51" s="489">
        <f>'T 5.4'!D51+'T 5.5'!D51</f>
        <v>4.3344959999999997</v>
      </c>
      <c r="E51" s="489">
        <f>'T 5.4'!E51+'T 5.5'!E51</f>
        <v>34.964747000000003</v>
      </c>
      <c r="F51" s="489">
        <f>'T 5.4'!F51+'T 5.5'!F51</f>
        <v>77.605065999999994</v>
      </c>
      <c r="G51" s="489">
        <f>'T 5.4'!G51+'T 5.5'!G51</f>
        <v>4.9532050000000005</v>
      </c>
      <c r="H51" s="490">
        <f>'T 5.4'!H51+'T 5.5'!H51</f>
        <v>39.507010999999999</v>
      </c>
      <c r="I51" s="490">
        <f>'T 5.4'!I51+'T 5.5'!I51</f>
        <v>82.558271000000005</v>
      </c>
      <c r="J51" s="490">
        <f>'T 5.4'!J51+'T 5.5'!J51</f>
        <v>122.06528200000001</v>
      </c>
    </row>
    <row r="52" spans="1:10" s="7" customFormat="1" x14ac:dyDescent="0.2">
      <c r="A52" s="476" t="s">
        <v>626</v>
      </c>
      <c r="B52" s="488" t="s">
        <v>84</v>
      </c>
      <c r="C52" s="488">
        <f>'T 5.4'!C52+'T 5.5'!C52</f>
        <v>7.2926549999999999</v>
      </c>
      <c r="D52" s="488">
        <f>'T 5.4'!D52+'T 5.5'!D52</f>
        <v>72.996033000000011</v>
      </c>
      <c r="E52" s="488">
        <f>'T 5.4'!E52+'T 5.5'!E52</f>
        <v>693.74363100000005</v>
      </c>
      <c r="F52" s="488">
        <f>'T 5.4'!F52+'T 5.5'!F52</f>
        <v>1262.6754659999999</v>
      </c>
      <c r="G52" s="488">
        <f>'T 5.4'!G52+'T 5.5'!G52</f>
        <v>142.52981700000001</v>
      </c>
      <c r="H52" s="267">
        <f>'T 5.4'!H52+'T 5.5'!H52</f>
        <v>774.03231900000003</v>
      </c>
      <c r="I52" s="267">
        <f>'T 5.4'!I52+'T 5.5'!I52</f>
        <v>1405.205283</v>
      </c>
      <c r="J52" s="267">
        <f>'T 5.4'!J52+'T 5.5'!J52</f>
        <v>2179.2376020000002</v>
      </c>
    </row>
    <row r="53" spans="1:10" x14ac:dyDescent="0.2">
      <c r="A53" s="477" t="s">
        <v>627</v>
      </c>
      <c r="B53" s="489" t="s">
        <v>84</v>
      </c>
      <c r="C53" s="489">
        <f>'T 5.4'!C53+'T 5.5'!C53</f>
        <v>0.55837499999999995</v>
      </c>
      <c r="D53" s="489">
        <f>'T 5.4'!D53+'T 5.5'!D53</f>
        <v>0.12970300000000001</v>
      </c>
      <c r="E53" s="489">
        <f>'T 5.4'!E53+'T 5.5'!E53</f>
        <v>19.104068000000002</v>
      </c>
      <c r="F53" s="489">
        <f>'T 5.4'!F53+'T 5.5'!F53</f>
        <v>46.586434000000004</v>
      </c>
      <c r="G53" s="489">
        <f>'T 5.4'!G53+'T 5.5'!G53</f>
        <v>7.7347130000000002</v>
      </c>
      <c r="H53" s="490">
        <f>'T 5.4'!H53+'T 5.5'!H53</f>
        <v>19.792146000000002</v>
      </c>
      <c r="I53" s="490">
        <f>'T 5.4'!I53+'T 5.5'!I53</f>
        <v>54.321147000000003</v>
      </c>
      <c r="J53" s="490">
        <f>'T 5.4'!J53+'T 5.5'!J53</f>
        <v>74.113292999999999</v>
      </c>
    </row>
    <row r="54" spans="1:10" s="47" customFormat="1" x14ac:dyDescent="0.2">
      <c r="A54" s="476" t="s">
        <v>628</v>
      </c>
      <c r="B54" s="488" t="s">
        <v>84</v>
      </c>
      <c r="C54" s="488">
        <f>'T 5.4'!C54+'T 5.5'!C54</f>
        <v>1.292605</v>
      </c>
      <c r="D54" s="488">
        <f>'T 5.4'!D54+'T 5.5'!D54</f>
        <v>14.187632000000001</v>
      </c>
      <c r="E54" s="488">
        <f>'T 5.4'!E54+'T 5.5'!E54</f>
        <v>137.01947899999999</v>
      </c>
      <c r="F54" s="488">
        <f>'T 5.4'!F54+'T 5.5'!F54</f>
        <v>265.49585400000001</v>
      </c>
      <c r="G54" s="488">
        <f>'T 5.4'!G54+'T 5.5'!G54</f>
        <v>48.431470000000004</v>
      </c>
      <c r="H54" s="267">
        <f>'T 5.4'!H54+'T 5.5'!H54</f>
        <v>152.49971599999998</v>
      </c>
      <c r="I54" s="267">
        <f>'T 5.4'!I54+'T 5.5'!I54</f>
        <v>313.927324</v>
      </c>
      <c r="J54" s="267">
        <f>'T 5.4'!J54+'T 5.5'!J54</f>
        <v>466.42703999999998</v>
      </c>
    </row>
    <row r="55" spans="1:10" s="47" customFormat="1" x14ac:dyDescent="0.2">
      <c r="A55" s="478" t="s">
        <v>629</v>
      </c>
      <c r="B55" s="494" t="s">
        <v>84</v>
      </c>
      <c r="C55" s="494">
        <f>'T 5.4'!C55+'T 5.5'!C55</f>
        <v>1.4496E-2</v>
      </c>
      <c r="D55" s="494">
        <f>'T 5.4'!D55+'T 5.5'!D55</f>
        <v>6.2737800000000004</v>
      </c>
      <c r="E55" s="494">
        <f>'T 5.4'!E55+'T 5.5'!E55</f>
        <v>51.060909000000002</v>
      </c>
      <c r="F55" s="494">
        <f>'T 5.4'!F55+'T 5.5'!F55</f>
        <v>91.651030000000006</v>
      </c>
      <c r="G55" s="494">
        <f>'T 5.4'!G55+'T 5.5'!G55</f>
        <v>5.3851959999999996</v>
      </c>
      <c r="H55" s="495">
        <f>'T 5.4'!H55+'T 5.5'!H55</f>
        <v>57.349185000000006</v>
      </c>
      <c r="I55" s="495">
        <f>'T 5.4'!I55+'T 5.5'!I55</f>
        <v>97.036225999999999</v>
      </c>
      <c r="J55" s="495">
        <f>'T 5.4'!J55+'T 5.5'!J55</f>
        <v>154.385411</v>
      </c>
    </row>
    <row r="56" spans="1:10" s="47" customFormat="1" x14ac:dyDescent="0.2">
      <c r="A56" s="507" t="s">
        <v>630</v>
      </c>
      <c r="B56" s="508" t="s">
        <v>84</v>
      </c>
      <c r="C56" s="508">
        <f>'T 5.4'!C56+'T 5.5'!C56</f>
        <v>11.396528</v>
      </c>
      <c r="D56" s="508">
        <f>'T 5.4'!D56+'T 5.5'!D56</f>
        <v>54.382384000000002</v>
      </c>
      <c r="E56" s="508">
        <f>'T 5.4'!E56+'T 5.5'!E56</f>
        <v>542.28785300000004</v>
      </c>
      <c r="F56" s="508">
        <f>'T 5.4'!F56+'T 5.5'!F56</f>
        <v>980.78377099999989</v>
      </c>
      <c r="G56" s="508">
        <f>'T 5.4'!G56+'T 5.5'!G56</f>
        <v>123.79608999999999</v>
      </c>
      <c r="H56" s="509">
        <f>'T 5.4'!H56+'T 5.5'!H56</f>
        <v>608.06676500000003</v>
      </c>
      <c r="I56" s="509">
        <f>'T 5.4'!I56+'T 5.5'!I56</f>
        <v>1104.5798609999999</v>
      </c>
      <c r="J56" s="509">
        <f>'T 5.4'!J56+'T 5.5'!J56</f>
        <v>1712.646626</v>
      </c>
    </row>
    <row r="57" spans="1:10" x14ac:dyDescent="0.2">
      <c r="A57" s="478" t="s">
        <v>631</v>
      </c>
      <c r="B57" s="494" t="s">
        <v>84</v>
      </c>
      <c r="C57" s="494">
        <f>'T 5.4'!C57+'T 5.5'!C57</f>
        <v>1.6720549999999998</v>
      </c>
      <c r="D57" s="494">
        <f>'T 5.4'!D57+'T 5.5'!D57</f>
        <v>5.4548230000000002</v>
      </c>
      <c r="E57" s="494">
        <f>'T 5.4'!E57+'T 5.5'!E57</f>
        <v>65.694391999999993</v>
      </c>
      <c r="F57" s="494">
        <f>'T 5.4'!F57+'T 5.5'!F57</f>
        <v>119.94267300000001</v>
      </c>
      <c r="G57" s="494">
        <f>'T 5.4'!G57+'T 5.5'!G57</f>
        <v>24.324877999999998</v>
      </c>
      <c r="H57" s="495">
        <f>'T 5.4'!H57+'T 5.5'!H57</f>
        <v>72.821269999999998</v>
      </c>
      <c r="I57" s="495">
        <f>'T 5.4'!I57+'T 5.5'!I57</f>
        <v>144.267551</v>
      </c>
      <c r="J57" s="495">
        <f>'T 5.4'!J57+'T 5.5'!J57</f>
        <v>217.088821</v>
      </c>
    </row>
    <row r="58" spans="1:10" s="7" customFormat="1" x14ac:dyDescent="0.2">
      <c r="A58" s="479" t="s">
        <v>335</v>
      </c>
      <c r="B58" s="492" t="s">
        <v>84</v>
      </c>
      <c r="C58" s="492">
        <f>'T 5.4'!C58+'T 5.5'!C58</f>
        <v>0.14413300000000001</v>
      </c>
      <c r="D58" s="492">
        <f>'T 5.4'!D58+'T 5.5'!D58</f>
        <v>4.9067020000000001</v>
      </c>
      <c r="E58" s="492">
        <f>'T 5.4'!E58+'T 5.5'!E58</f>
        <v>49.942864</v>
      </c>
      <c r="F58" s="492">
        <f>'T 5.4'!F58+'T 5.5'!F58</f>
        <v>52.691876999999998</v>
      </c>
      <c r="G58" s="492">
        <f>'T 5.4'!G58+'T 5.5'!G58</f>
        <v>0</v>
      </c>
      <c r="H58" s="493">
        <f>'T 5.4'!H58+'T 5.5'!H58</f>
        <v>54.993699000000007</v>
      </c>
      <c r="I58" s="493">
        <f>'T 5.4'!I58+'T 5.5'!I58</f>
        <v>52.691876999999998</v>
      </c>
      <c r="J58" s="493">
        <f>'T 5.4'!J58+'T 5.5'!J58</f>
        <v>107.68557600000001</v>
      </c>
    </row>
    <row r="59" spans="1:10" s="7" customFormat="1" x14ac:dyDescent="0.2">
      <c r="A59" s="745" t="s">
        <v>632</v>
      </c>
      <c r="B59" s="489" t="s">
        <v>84</v>
      </c>
      <c r="C59" s="489">
        <f>'T 5.4'!C59+'T 5.5'!C59</f>
        <v>5.8840999999999997E-2</v>
      </c>
      <c r="D59" s="489">
        <f>'T 5.4'!D59+'T 5.5'!D59</f>
        <v>7.5120089999999999</v>
      </c>
      <c r="E59" s="489">
        <f>'T 5.4'!E59+'T 5.5'!E59</f>
        <v>162.42701099999999</v>
      </c>
      <c r="F59" s="489">
        <f>'T 5.4'!F59+'T 5.5'!F59</f>
        <v>389.42368599999998</v>
      </c>
      <c r="G59" s="489">
        <f>'T 5.4'!G59+'T 5.5'!G59</f>
        <v>38.402169999999998</v>
      </c>
      <c r="H59" s="490">
        <f>'T 5.4'!H59+'T 5.5'!H59</f>
        <v>169.997861</v>
      </c>
      <c r="I59" s="490">
        <f>'T 5.4'!I59+'T 5.5'!I59</f>
        <v>427.82585599999999</v>
      </c>
      <c r="J59" s="490">
        <f>'T 5.4'!J59+'T 5.5'!J59</f>
        <v>597.82371699999999</v>
      </c>
    </row>
    <row r="60" spans="1:10" s="7" customFormat="1" x14ac:dyDescent="0.2">
      <c r="A60" s="476" t="s">
        <v>633</v>
      </c>
      <c r="B60" s="488" t="s">
        <v>84</v>
      </c>
      <c r="C60" s="488">
        <f>'T 5.4'!C60+'T 5.5'!C60</f>
        <v>5.4677679999999995</v>
      </c>
      <c r="D60" s="488">
        <f>'T 5.4'!D60+'T 5.5'!D60</f>
        <v>28.955893000000003</v>
      </c>
      <c r="E60" s="488">
        <f>'T 5.4'!E60+'T 5.5'!E60</f>
        <v>151.76562899999999</v>
      </c>
      <c r="F60" s="488">
        <f>'T 5.4'!F60+'T 5.5'!F60</f>
        <v>264.53597000000002</v>
      </c>
      <c r="G60" s="488">
        <f>'T 5.4'!G60+'T 5.5'!G60</f>
        <v>38.768031000000001</v>
      </c>
      <c r="H60" s="267">
        <f>'T 5.4'!H60+'T 5.5'!H60</f>
        <v>186.18929000000003</v>
      </c>
      <c r="I60" s="267">
        <f>'T 5.4'!I60+'T 5.5'!I60</f>
        <v>303.30400099999997</v>
      </c>
      <c r="J60" s="267">
        <f>'T 5.4'!J60+'T 5.5'!J60</f>
        <v>489.493291</v>
      </c>
    </row>
    <row r="61" spans="1:10" s="7" customFormat="1" x14ac:dyDescent="0.2">
      <c r="A61" s="477" t="s">
        <v>634</v>
      </c>
      <c r="B61" s="494" t="s">
        <v>84</v>
      </c>
      <c r="C61" s="494">
        <f>'T 5.4'!C61+'T 5.5'!C61</f>
        <v>4.0537290000000006</v>
      </c>
      <c r="D61" s="494">
        <f>'T 5.4'!D61+'T 5.5'!D61</f>
        <v>7.5529539999999997</v>
      </c>
      <c r="E61" s="494">
        <f>'T 5.4'!E61+'T 5.5'!E61</f>
        <v>112.457954</v>
      </c>
      <c r="F61" s="494">
        <f>'T 5.4'!F61+'T 5.5'!F61</f>
        <v>154.189562</v>
      </c>
      <c r="G61" s="494">
        <f>'T 5.4'!G61+'T 5.5'!G61</f>
        <v>22.301007999999999</v>
      </c>
      <c r="H61" s="495">
        <f>'T 5.4'!H61+'T 5.5'!H61</f>
        <v>124.06463699999999</v>
      </c>
      <c r="I61" s="495">
        <f>'T 5.4'!I61+'T 5.5'!I61</f>
        <v>176.49056999999999</v>
      </c>
      <c r="J61" s="495">
        <f>'T 5.4'!J61+'T 5.5'!J61</f>
        <v>300.555207</v>
      </c>
    </row>
    <row r="62" spans="1:10" s="7" customFormat="1" x14ac:dyDescent="0.2">
      <c r="A62" s="501" t="s">
        <v>635</v>
      </c>
      <c r="B62" s="508" t="s">
        <v>84</v>
      </c>
      <c r="C62" s="508">
        <f>'T 5.4'!C62+'T 5.5'!C62</f>
        <v>3.1936439999999999</v>
      </c>
      <c r="D62" s="508">
        <f>'T 5.4'!D62+'T 5.5'!D62</f>
        <v>27.499903000000003</v>
      </c>
      <c r="E62" s="508">
        <f>'T 5.4'!E62+'T 5.5'!E62</f>
        <v>352.83429899999999</v>
      </c>
      <c r="F62" s="508">
        <f>'T 5.4'!F62+'T 5.5'!F62</f>
        <v>558.69466899999998</v>
      </c>
      <c r="G62" s="508">
        <f>'T 5.4'!G62+'T 5.5'!G62</f>
        <v>46.892482000000001</v>
      </c>
      <c r="H62" s="509">
        <f>'T 5.4'!H62+'T 5.5'!H62</f>
        <v>383.52784599999995</v>
      </c>
      <c r="I62" s="509">
        <f>'T 5.4'!I62+'T 5.5'!I62</f>
        <v>605.58715099999995</v>
      </c>
      <c r="J62" s="509">
        <f>'T 5.4'!J62+'T 5.5'!J62</f>
        <v>989.11499700000002</v>
      </c>
    </row>
    <row r="63" spans="1:10" s="7" customFormat="1" x14ac:dyDescent="0.2">
      <c r="A63" s="478" t="s">
        <v>636</v>
      </c>
      <c r="B63" s="494" t="s">
        <v>84</v>
      </c>
      <c r="C63" s="494">
        <f>'T 5.4'!C63+'T 5.5'!C63</f>
        <v>1.972502</v>
      </c>
      <c r="D63" s="494">
        <f>'T 5.4'!D63+'T 5.5'!D63</f>
        <v>16.145948999999998</v>
      </c>
      <c r="E63" s="494">
        <f>'T 5.4'!E63+'T 5.5'!E63</f>
        <v>223.52492699999999</v>
      </c>
      <c r="F63" s="494">
        <f>'T 5.4'!F63+'T 5.5'!F63</f>
        <v>402.72337199999998</v>
      </c>
      <c r="G63" s="494">
        <f>'T 5.4'!G63+'T 5.5'!G63</f>
        <v>39.158045000000001</v>
      </c>
      <c r="H63" s="495">
        <f>'T 5.4'!H63+'T 5.5'!H63</f>
        <v>241.64337799999998</v>
      </c>
      <c r="I63" s="495">
        <f>'T 5.4'!I63+'T 5.5'!I63</f>
        <v>441.88141699999994</v>
      </c>
      <c r="J63" s="495">
        <f>'T 5.4'!J63+'T 5.5'!J63</f>
        <v>683.52479500000004</v>
      </c>
    </row>
    <row r="64" spans="1:10" s="7" customFormat="1" x14ac:dyDescent="0.2">
      <c r="A64" s="479" t="s">
        <v>336</v>
      </c>
      <c r="B64" s="492" t="s">
        <v>84</v>
      </c>
      <c r="C64" s="492">
        <f>'T 5.4'!C64+'T 5.5'!C64</f>
        <v>8.1574999999999995E-2</v>
      </c>
      <c r="D64" s="492">
        <f>'T 5.4'!D64+'T 5.5'!D64</f>
        <v>0.377749</v>
      </c>
      <c r="E64" s="492">
        <f>'T 5.4'!E64+'T 5.5'!E64</f>
        <v>3.3380830000000001</v>
      </c>
      <c r="F64" s="492">
        <f>'T 5.4'!F64+'T 5.5'!F64</f>
        <v>7.3276520000000005</v>
      </c>
      <c r="G64" s="492">
        <f>'T 5.4'!G64+'T 5.5'!G64</f>
        <v>0</v>
      </c>
      <c r="H64" s="493">
        <f>'T 5.4'!H64+'T 5.5'!H64</f>
        <v>3.7974070000000002</v>
      </c>
      <c r="I64" s="493">
        <f>'T 5.4'!I64+'T 5.5'!I64</f>
        <v>7.3276520000000005</v>
      </c>
      <c r="J64" s="493">
        <f>'T 5.4'!J64+'T 5.5'!J64</f>
        <v>11.125059</v>
      </c>
    </row>
    <row r="65" spans="1:12" x14ac:dyDescent="0.2">
      <c r="A65" s="478" t="s">
        <v>637</v>
      </c>
      <c r="B65" s="533" t="s">
        <v>84</v>
      </c>
      <c r="C65" s="533">
        <f>'T 5.4'!C65+'T 5.5'!C65</f>
        <v>4.4999999999999997E-3</v>
      </c>
      <c r="D65" s="489">
        <f>'T 5.4'!D65+'T 5.5'!D65</f>
        <v>0.115922</v>
      </c>
      <c r="E65" s="489">
        <f>'T 5.4'!E65+'T 5.5'!E65</f>
        <v>4.0477740000000004</v>
      </c>
      <c r="F65" s="489">
        <f>'T 5.4'!F65+'T 5.5'!F65</f>
        <v>8.8107480000000002</v>
      </c>
      <c r="G65" s="489">
        <f>'T 5.4'!G65+'T 5.5'!G65</f>
        <v>4.0957550000000005</v>
      </c>
      <c r="H65" s="490">
        <f>'T 5.4'!H65+'T 5.5'!H65</f>
        <v>4.168196</v>
      </c>
      <c r="I65" s="490">
        <f>'T 5.4'!I65+'T 5.5'!I65</f>
        <v>12.906503000000001</v>
      </c>
      <c r="J65" s="490">
        <f>'T 5.4'!J65+'T 5.5'!J65</f>
        <v>17.074699000000003</v>
      </c>
    </row>
    <row r="66" spans="1:12" x14ac:dyDescent="0.2">
      <c r="A66" s="479" t="s">
        <v>638</v>
      </c>
      <c r="B66" s="492" t="s">
        <v>84</v>
      </c>
      <c r="C66" s="492">
        <f>'T 5.4'!C66+'T 5.5'!C66</f>
        <v>0.17715900000000001</v>
      </c>
      <c r="D66" s="492">
        <f>'T 5.4'!D66+'T 5.5'!D66</f>
        <v>1.713279</v>
      </c>
      <c r="E66" s="492">
        <f>'T 5.4'!E66+'T 5.5'!E66</f>
        <v>7.9178639999999998</v>
      </c>
      <c r="F66" s="492">
        <f>'T 5.4'!F66+'T 5.5'!F66</f>
        <v>21.810938999999998</v>
      </c>
      <c r="G66" s="492">
        <f>'T 5.4'!G66+'T 5.5'!G66</f>
        <v>0.142315</v>
      </c>
      <c r="H66" s="493">
        <f>'T 5.4'!H66+'T 5.5'!H66</f>
        <v>9.8083020000000012</v>
      </c>
      <c r="I66" s="493">
        <f>'T 5.4'!I66+'T 5.5'!I66</f>
        <v>21.953254000000001</v>
      </c>
      <c r="J66" s="493">
        <f>'T 5.4'!J66+'T 5.5'!J66</f>
        <v>31.761555999999999</v>
      </c>
    </row>
    <row r="67" spans="1:12" x14ac:dyDescent="0.2">
      <c r="A67" s="745" t="s">
        <v>639</v>
      </c>
      <c r="B67" s="751" t="s">
        <v>84</v>
      </c>
      <c r="C67" s="751">
        <f>'T 5.4'!C67+'T 5.5'!C67</f>
        <v>0.95790600000000004</v>
      </c>
      <c r="D67" s="751">
        <f>'T 5.4'!D67+'T 5.5'!D67</f>
        <v>9.1470009999999995</v>
      </c>
      <c r="E67" s="751">
        <f>'T 5.4'!E67+'T 5.5'!E67</f>
        <v>114.00564900000001</v>
      </c>
      <c r="F67" s="751">
        <f>'T 5.4'!F67+'T 5.5'!F67</f>
        <v>118.021952</v>
      </c>
      <c r="G67" s="751">
        <f>'T 5.4'!G67+'T 5.5'!G67</f>
        <v>3.4963639999999998</v>
      </c>
      <c r="H67" s="751">
        <f>'T 5.4'!H67+'T 5.5'!H67</f>
        <v>124.110556</v>
      </c>
      <c r="I67" s="751">
        <f>'T 5.4'!I67+'T 5.5'!I67</f>
        <v>121.51831600000001</v>
      </c>
      <c r="J67" s="751">
        <f>'T 5.4'!J67+'T 5.5'!J67</f>
        <v>245.62887200000003</v>
      </c>
    </row>
    <row r="68" spans="1:12" x14ac:dyDescent="0.2">
      <c r="A68" s="742" t="s">
        <v>640</v>
      </c>
      <c r="B68" s="748" t="s">
        <v>84</v>
      </c>
      <c r="C68" s="748">
        <f>'T 5.4'!C68+'T 5.5'!C68</f>
        <v>0</v>
      </c>
      <c r="D68" s="748">
        <f>'T 5.4'!D68+'T 5.5'!D68</f>
        <v>0</v>
      </c>
      <c r="E68" s="748">
        <f>'T 5.4'!E68+'T 5.5'!E68</f>
        <v>0.39969299999999996</v>
      </c>
      <c r="F68" s="748">
        <f>'T 5.4'!F68+'T 5.5'!F68</f>
        <v>2.4458880000000001</v>
      </c>
      <c r="G68" s="748">
        <f>'T 5.4'!G68+'T 5.5'!G68</f>
        <v>0</v>
      </c>
      <c r="H68" s="748">
        <f>'T 5.4'!H68+'T 5.5'!H68</f>
        <v>0.39969299999999996</v>
      </c>
      <c r="I68" s="748">
        <f>'T 5.4'!I68+'T 5.5'!I68</f>
        <v>2.4458880000000001</v>
      </c>
      <c r="J68" s="748">
        <f>'T 5.4'!J68+'T 5.5'!J68</f>
        <v>2.8455810000000001</v>
      </c>
    </row>
    <row r="69" spans="1:12" x14ac:dyDescent="0.2">
      <c r="A69" s="746" t="s">
        <v>654</v>
      </c>
      <c r="B69" s="739" t="s">
        <v>84</v>
      </c>
      <c r="C69" s="739">
        <f>'T 5.4'!C69+'T 5.5'!C69</f>
        <v>63.603887</v>
      </c>
      <c r="D69" s="739">
        <f>'T 5.4'!D69+'T 5.5'!D69</f>
        <v>489.33121999999997</v>
      </c>
      <c r="E69" s="739">
        <f>'T 5.4'!E69+'T 5.5'!E69</f>
        <v>4496.7964119999997</v>
      </c>
      <c r="F69" s="739">
        <f>'T 5.4'!F69+'T 5.5'!F69</f>
        <v>7489.1768539999994</v>
      </c>
      <c r="G69" s="739">
        <f>'T 5.4'!G69+'T 5.5'!G69</f>
        <v>765.39171400000009</v>
      </c>
      <c r="H69" s="739">
        <f>'T 5.4'!H69+'T 5.5'!H69</f>
        <v>5049.7315189999999</v>
      </c>
      <c r="I69" s="739">
        <f>'T 5.4'!I69+'T 5.5'!I69</f>
        <v>8254.5685679999988</v>
      </c>
      <c r="J69" s="739">
        <f>'T 5.4'!J69+'T 5.5'!J69</f>
        <v>13304.300087</v>
      </c>
    </row>
    <row r="70" spans="1:12" x14ac:dyDescent="0.2">
      <c r="A70" s="747" t="s">
        <v>118</v>
      </c>
      <c r="B70" s="752" t="s">
        <v>84</v>
      </c>
      <c r="C70" s="752">
        <f>'T 5.4'!C70</f>
        <v>0.69332499999999997</v>
      </c>
      <c r="D70" s="752">
        <f>'T 5.4'!D70</f>
        <v>5.8023809999999996</v>
      </c>
      <c r="E70" s="752">
        <f>'T 5.4'!E70</f>
        <v>43.357841999999998</v>
      </c>
      <c r="F70" s="752">
        <f>'T 5.4'!F70</f>
        <v>110.322473</v>
      </c>
      <c r="G70" s="752">
        <f>'T 5.4'!G70</f>
        <v>15.954858</v>
      </c>
      <c r="H70" s="752">
        <f>'T 5.4'!H70</f>
        <v>49.853547999999996</v>
      </c>
      <c r="I70" s="752">
        <f>'T 5.4'!I70</f>
        <v>126.277331</v>
      </c>
      <c r="J70" s="752">
        <f>'T 5.4'!J70</f>
        <v>176.13087899999999</v>
      </c>
      <c r="L70" s="532"/>
    </row>
    <row r="71" spans="1:12" x14ac:dyDescent="0.2">
      <c r="A71" s="511" t="s">
        <v>653</v>
      </c>
      <c r="B71" s="3"/>
      <c r="C71" s="3"/>
      <c r="D71" s="212"/>
      <c r="E71" s="3"/>
      <c r="F71" s="3"/>
      <c r="G71" s="212"/>
      <c r="H71" s="3"/>
      <c r="I71" s="3"/>
      <c r="J71" s="3"/>
    </row>
    <row r="72" spans="1:12" x14ac:dyDescent="0.2">
      <c r="A72" s="38" t="s">
        <v>352</v>
      </c>
      <c r="B72" s="3"/>
      <c r="C72" s="3"/>
      <c r="D72" s="212"/>
      <c r="E72" s="3"/>
      <c r="F72" s="3"/>
      <c r="G72" s="212"/>
      <c r="H72" s="3"/>
      <c r="I72" s="3"/>
      <c r="J72" s="3"/>
    </row>
    <row r="73" spans="1:12" x14ac:dyDescent="0.2">
      <c r="A73" s="242" t="s">
        <v>739</v>
      </c>
      <c r="B73" s="3"/>
      <c r="C73" s="3"/>
      <c r="D73" s="212"/>
      <c r="E73" s="3"/>
      <c r="F73" s="3"/>
      <c r="G73" s="212"/>
      <c r="H73" s="3"/>
      <c r="I73" s="3"/>
      <c r="J73" s="3"/>
    </row>
    <row r="76" spans="1:12" ht="16.5" x14ac:dyDescent="0.25">
      <c r="A76" s="88" t="s">
        <v>804</v>
      </c>
    </row>
    <row r="77" spans="1:12" ht="13.5" thickBot="1" x14ac:dyDescent="0.25">
      <c r="A77" s="205"/>
      <c r="J77" s="398" t="s">
        <v>24</v>
      </c>
    </row>
    <row r="78" spans="1:12" x14ac:dyDescent="0.2">
      <c r="A78" s="204" t="s">
        <v>649</v>
      </c>
      <c r="B78" s="480" t="s">
        <v>34</v>
      </c>
      <c r="C78" s="480" t="s">
        <v>458</v>
      </c>
      <c r="D78" s="480" t="s">
        <v>460</v>
      </c>
      <c r="E78" s="480" t="s">
        <v>97</v>
      </c>
      <c r="F78" s="480" t="s">
        <v>269</v>
      </c>
      <c r="G78" s="481">
        <v>300000</v>
      </c>
      <c r="H78" s="482" t="s">
        <v>345</v>
      </c>
      <c r="I78" s="482" t="s">
        <v>345</v>
      </c>
      <c r="J78" s="482" t="s">
        <v>343</v>
      </c>
    </row>
    <row r="79" spans="1:12" x14ac:dyDescent="0.2">
      <c r="A79" s="203"/>
      <c r="B79" s="483" t="s">
        <v>457</v>
      </c>
      <c r="C79" s="483" t="s">
        <v>35</v>
      </c>
      <c r="D79" s="483" t="s">
        <v>35</v>
      </c>
      <c r="E79" s="483" t="s">
        <v>35</v>
      </c>
      <c r="F79" s="483" t="s">
        <v>35</v>
      </c>
      <c r="G79" s="483" t="s">
        <v>36</v>
      </c>
      <c r="H79" s="484" t="s">
        <v>512</v>
      </c>
      <c r="I79" s="484" t="s">
        <v>284</v>
      </c>
      <c r="J79" s="484" t="s">
        <v>106</v>
      </c>
    </row>
    <row r="80" spans="1:12" ht="13.5" thickBot="1" x14ac:dyDescent="0.25">
      <c r="A80" s="206"/>
      <c r="B80" s="485" t="s">
        <v>36</v>
      </c>
      <c r="C80" s="485" t="s">
        <v>459</v>
      </c>
      <c r="D80" s="485" t="s">
        <v>99</v>
      </c>
      <c r="E80" s="485" t="s">
        <v>100</v>
      </c>
      <c r="F80" s="485" t="s">
        <v>270</v>
      </c>
      <c r="G80" s="485" t="s">
        <v>101</v>
      </c>
      <c r="H80" s="486" t="s">
        <v>284</v>
      </c>
      <c r="I80" s="486" t="s">
        <v>101</v>
      </c>
      <c r="J80" s="486" t="s">
        <v>346</v>
      </c>
    </row>
    <row r="82" spans="1:10" x14ac:dyDescent="0.2">
      <c r="A82" s="496" t="s">
        <v>601</v>
      </c>
      <c r="B82" s="497" t="s">
        <v>84</v>
      </c>
      <c r="C82" s="512">
        <f>C9/C$69</f>
        <v>0.16403835507726122</v>
      </c>
      <c r="D82" s="512">
        <f t="shared" ref="D82:J82" si="0">D9/D$69</f>
        <v>0.24654428139696463</v>
      </c>
      <c r="E82" s="512">
        <f t="shared" si="0"/>
        <v>0.25309739572884182</v>
      </c>
      <c r="F82" s="512">
        <f t="shared" si="0"/>
        <v>0.22067943610081561</v>
      </c>
      <c r="G82" s="512">
        <f t="shared" si="0"/>
        <v>0.1623169192030213</v>
      </c>
      <c r="H82" s="513">
        <f t="shared" si="0"/>
        <v>0.25134064003690648</v>
      </c>
      <c r="I82" s="513">
        <f t="shared" si="0"/>
        <v>0.21526786474202564</v>
      </c>
      <c r="J82" s="513">
        <f t="shared" si="0"/>
        <v>0.22895951550104271</v>
      </c>
    </row>
    <row r="83" spans="1:10" x14ac:dyDescent="0.2">
      <c r="A83" s="476" t="s">
        <v>602</v>
      </c>
      <c r="B83" s="488" t="s">
        <v>84</v>
      </c>
      <c r="C83" s="514">
        <f t="shared" ref="C83:J83" si="1">C10/C$69</f>
        <v>2.3170187696233094E-2</v>
      </c>
      <c r="D83" s="514">
        <f t="shared" si="1"/>
        <v>2.9775864290858042E-2</v>
      </c>
      <c r="E83" s="514">
        <f t="shared" si="1"/>
        <v>3.8001196928547989E-2</v>
      </c>
      <c r="F83" s="514">
        <f t="shared" si="1"/>
        <v>1.5712556438982981E-2</v>
      </c>
      <c r="G83" s="514">
        <f t="shared" si="1"/>
        <v>2.8629605728916995E-2</v>
      </c>
      <c r="H83" s="515">
        <f t="shared" si="1"/>
        <v>3.7017338307327938E-2</v>
      </c>
      <c r="I83" s="515">
        <f t="shared" si="1"/>
        <v>1.6910269246672518E-2</v>
      </c>
      <c r="J83" s="515">
        <f t="shared" si="1"/>
        <v>2.4542034895848934E-2</v>
      </c>
    </row>
    <row r="84" spans="1:10" x14ac:dyDescent="0.2">
      <c r="A84" s="477" t="s">
        <v>324</v>
      </c>
      <c r="B84" s="489" t="s">
        <v>84</v>
      </c>
      <c r="C84" s="516">
        <f t="shared" ref="C84:J84" si="2">C11/C$69</f>
        <v>0.13108599793594375</v>
      </c>
      <c r="D84" s="516">
        <f t="shared" si="2"/>
        <v>0.20996430597663479</v>
      </c>
      <c r="E84" s="516">
        <f t="shared" si="2"/>
        <v>0.20701320467073886</v>
      </c>
      <c r="F84" s="516">
        <f t="shared" si="2"/>
        <v>0.19672366586096918</v>
      </c>
      <c r="G84" s="516">
        <f t="shared" si="2"/>
        <v>0.12685064813753649</v>
      </c>
      <c r="H84" s="517">
        <f t="shared" si="2"/>
        <v>0.20634283250099261</v>
      </c>
      <c r="I84" s="517">
        <f t="shared" si="2"/>
        <v>0.19024480165902721</v>
      </c>
      <c r="J84" s="517">
        <f t="shared" si="2"/>
        <v>0.19635491141338687</v>
      </c>
    </row>
    <row r="85" spans="1:10" x14ac:dyDescent="0.2">
      <c r="A85" s="476" t="s">
        <v>603</v>
      </c>
      <c r="B85" s="488" t="s">
        <v>84</v>
      </c>
      <c r="C85" s="514">
        <f t="shared" ref="C85:J85" si="3">C12/C$69</f>
        <v>9.7821694450843863E-3</v>
      </c>
      <c r="D85" s="514">
        <f t="shared" si="3"/>
        <v>6.804104998655104E-3</v>
      </c>
      <c r="E85" s="514">
        <f t="shared" si="3"/>
        <v>8.0063026433494673E-3</v>
      </c>
      <c r="F85" s="514">
        <f t="shared" si="3"/>
        <v>8.0904099584239841E-3</v>
      </c>
      <c r="G85" s="514">
        <f t="shared" si="3"/>
        <v>6.8366640300472339E-3</v>
      </c>
      <c r="H85" s="515">
        <f t="shared" si="3"/>
        <v>7.9121747066489938E-3</v>
      </c>
      <c r="I85" s="515">
        <f t="shared" si="3"/>
        <v>7.9741583654866083E-3</v>
      </c>
      <c r="J85" s="515">
        <f t="shared" si="3"/>
        <v>7.9506320744642724E-3</v>
      </c>
    </row>
    <row r="86" spans="1:10" x14ac:dyDescent="0.2">
      <c r="A86" s="477" t="s">
        <v>604</v>
      </c>
      <c r="B86" s="489" t="s">
        <v>84</v>
      </c>
      <c r="C86" s="516">
        <f t="shared" ref="C86:J86" si="4">C13/C$69</f>
        <v>0</v>
      </c>
      <c r="D86" s="516">
        <f t="shared" si="4"/>
        <v>0</v>
      </c>
      <c r="E86" s="516">
        <f t="shared" si="4"/>
        <v>7.6691041444461999E-5</v>
      </c>
      <c r="F86" s="516">
        <f t="shared" si="4"/>
        <v>1.5280344186140914E-4</v>
      </c>
      <c r="G86" s="516">
        <f t="shared" si="4"/>
        <v>0</v>
      </c>
      <c r="H86" s="517">
        <f t="shared" si="4"/>
        <v>6.8293531785288566E-5</v>
      </c>
      <c r="I86" s="517">
        <f t="shared" si="4"/>
        <v>1.3863498625916315E-4</v>
      </c>
      <c r="J86" s="517">
        <f t="shared" si="4"/>
        <v>1.119364408696083E-4</v>
      </c>
    </row>
    <row r="87" spans="1:10" x14ac:dyDescent="0.2">
      <c r="A87" s="501" t="s">
        <v>325</v>
      </c>
      <c r="B87" s="502" t="s">
        <v>84</v>
      </c>
      <c r="C87" s="520">
        <f t="shared" ref="C87:J87" si="5">C14/C$69</f>
        <v>2.1409760695914701E-2</v>
      </c>
      <c r="D87" s="520">
        <f t="shared" si="5"/>
        <v>3.2895483349703297E-2</v>
      </c>
      <c r="E87" s="520">
        <f t="shared" si="5"/>
        <v>3.6405540967594956E-2</v>
      </c>
      <c r="F87" s="520">
        <f t="shared" si="5"/>
        <v>4.2803907458639386E-2</v>
      </c>
      <c r="G87" s="520">
        <f t="shared" si="5"/>
        <v>2.3002663444041407E-2</v>
      </c>
      <c r="H87" s="521">
        <f t="shared" si="5"/>
        <v>3.5876528547774462E-2</v>
      </c>
      <c r="I87" s="521">
        <f t="shared" si="5"/>
        <v>4.0967868667415502E-2</v>
      </c>
      <c r="J87" s="521">
        <f t="shared" si="5"/>
        <v>3.903541821846461E-2</v>
      </c>
    </row>
    <row r="88" spans="1:10" x14ac:dyDescent="0.2">
      <c r="A88" s="477" t="s">
        <v>605</v>
      </c>
      <c r="B88" s="489" t="s">
        <v>84</v>
      </c>
      <c r="C88" s="516">
        <f t="shared" ref="C88:J88" si="6">C15/C$69</f>
        <v>0</v>
      </c>
      <c r="D88" s="516">
        <f t="shared" si="6"/>
        <v>6.9302751620875532E-5</v>
      </c>
      <c r="E88" s="516">
        <f t="shared" si="6"/>
        <v>4.3727485521752817E-4</v>
      </c>
      <c r="F88" s="516">
        <f t="shared" si="6"/>
        <v>1.4401115383247435E-3</v>
      </c>
      <c r="G88" s="516">
        <f t="shared" si="6"/>
        <v>7.5675773516408872E-3</v>
      </c>
      <c r="H88" s="517">
        <f t="shared" si="6"/>
        <v>3.961097718708241E-4</v>
      </c>
      <c r="I88" s="517">
        <f t="shared" si="6"/>
        <v>2.0082710396597436E-3</v>
      </c>
      <c r="J88" s="517">
        <f t="shared" si="6"/>
        <v>1.3963650006776941E-3</v>
      </c>
    </row>
    <row r="89" spans="1:10" x14ac:dyDescent="0.2">
      <c r="A89" s="476" t="s">
        <v>606</v>
      </c>
      <c r="B89" s="488" t="s">
        <v>84</v>
      </c>
      <c r="C89" s="514">
        <f t="shared" ref="C89:J89" si="7">C16/C$69</f>
        <v>2.6574319270770354E-3</v>
      </c>
      <c r="D89" s="514">
        <f t="shared" si="7"/>
        <v>0</v>
      </c>
      <c r="E89" s="514">
        <f t="shared" si="7"/>
        <v>1.6121919552892583E-3</v>
      </c>
      <c r="F89" s="514">
        <f t="shared" si="7"/>
        <v>3.9503992997839818E-3</v>
      </c>
      <c r="G89" s="514">
        <f t="shared" si="7"/>
        <v>2.9478853229393592E-3</v>
      </c>
      <c r="H89" s="515">
        <f t="shared" si="7"/>
        <v>1.4691319671326075E-3</v>
      </c>
      <c r="I89" s="515">
        <f t="shared" si="7"/>
        <v>3.8574427891286981E-3</v>
      </c>
      <c r="J89" s="515">
        <f t="shared" si="7"/>
        <v>2.9509442618753223E-3</v>
      </c>
    </row>
    <row r="90" spans="1:10" x14ac:dyDescent="0.2">
      <c r="A90" s="491" t="s">
        <v>607</v>
      </c>
      <c r="B90" s="489" t="s">
        <v>84</v>
      </c>
      <c r="C90" s="516">
        <f t="shared" ref="C90:J90" si="8">C17/C$69</f>
        <v>1.679985375736549E-2</v>
      </c>
      <c r="D90" s="516">
        <f t="shared" si="8"/>
        <v>3.251383183766611E-2</v>
      </c>
      <c r="E90" s="516">
        <f t="shared" si="8"/>
        <v>3.3322118297402697E-2</v>
      </c>
      <c r="F90" s="516">
        <f t="shared" si="8"/>
        <v>3.5400211020307153E-2</v>
      </c>
      <c r="G90" s="516">
        <f t="shared" si="8"/>
        <v>1.2431576963740164E-2</v>
      </c>
      <c r="H90" s="517">
        <f t="shared" si="8"/>
        <v>3.303568721868122E-2</v>
      </c>
      <c r="I90" s="517">
        <f t="shared" si="8"/>
        <v>3.3270481035757027E-2</v>
      </c>
      <c r="J90" s="517">
        <f t="shared" si="8"/>
        <v>3.3181363552627442E-2</v>
      </c>
    </row>
    <row r="91" spans="1:10" x14ac:dyDescent="0.2">
      <c r="A91" s="476" t="s">
        <v>326</v>
      </c>
      <c r="B91" s="488" t="s">
        <v>84</v>
      </c>
      <c r="C91" s="514">
        <f t="shared" ref="C91:J91" si="9">C18/C$69</f>
        <v>8.2965055264625583E-4</v>
      </c>
      <c r="D91" s="514">
        <f t="shared" si="9"/>
        <v>2.6540305357994527E-4</v>
      </c>
      <c r="E91" s="514">
        <f t="shared" si="9"/>
        <v>3.9147024652980887E-4</v>
      </c>
      <c r="F91" s="514">
        <f t="shared" si="9"/>
        <v>9.3661441527496351E-4</v>
      </c>
      <c r="G91" s="514">
        <f t="shared" si="9"/>
        <v>5.5621192679909247E-5</v>
      </c>
      <c r="H91" s="515">
        <f t="shared" si="9"/>
        <v>3.847731295593262E-4</v>
      </c>
      <c r="I91" s="515">
        <f t="shared" si="9"/>
        <v>8.5492572287274038E-4</v>
      </c>
      <c r="J91" s="515">
        <f t="shared" si="9"/>
        <v>6.764763227788429E-4</v>
      </c>
    </row>
    <row r="92" spans="1:10" x14ac:dyDescent="0.2">
      <c r="A92" s="477" t="s">
        <v>608</v>
      </c>
      <c r="B92" s="489" t="s">
        <v>84</v>
      </c>
      <c r="C92" s="516">
        <f t="shared" ref="C92:J92" si="10">C19/C$69</f>
        <v>1.1228087365163706E-3</v>
      </c>
      <c r="D92" s="516">
        <f t="shared" si="10"/>
        <v>4.6941619625250967E-5</v>
      </c>
      <c r="E92" s="516">
        <f t="shared" si="10"/>
        <v>6.4248472363351468E-4</v>
      </c>
      <c r="F92" s="516">
        <f t="shared" si="10"/>
        <v>1.0765709178964999E-3</v>
      </c>
      <c r="G92" s="516">
        <f t="shared" si="10"/>
        <v>0</v>
      </c>
      <c r="H92" s="517">
        <f t="shared" si="10"/>
        <v>5.9082507431817391E-4</v>
      </c>
      <c r="I92" s="517">
        <f t="shared" si="10"/>
        <v>9.7674759541715181E-4</v>
      </c>
      <c r="J92" s="517">
        <f t="shared" si="10"/>
        <v>8.3026825370494215E-4</v>
      </c>
    </row>
    <row r="93" spans="1:10" x14ac:dyDescent="0.2">
      <c r="A93" s="501" t="s">
        <v>327</v>
      </c>
      <c r="B93" s="502" t="s">
        <v>84</v>
      </c>
      <c r="C93" s="520">
        <f t="shared" ref="C93:J93" si="11">C20/C$69</f>
        <v>8.0848958177666089E-2</v>
      </c>
      <c r="D93" s="520">
        <f t="shared" si="11"/>
        <v>5.5395365944564096E-2</v>
      </c>
      <c r="E93" s="520">
        <f t="shared" si="11"/>
        <v>2.6957842849301757E-2</v>
      </c>
      <c r="F93" s="520">
        <f t="shared" si="11"/>
        <v>2.52234072826183E-2</v>
      </c>
      <c r="G93" s="520">
        <f t="shared" si="11"/>
        <v>3.755812804631433E-2</v>
      </c>
      <c r="H93" s="521">
        <f t="shared" si="11"/>
        <v>3.0392293218470413E-2</v>
      </c>
      <c r="I93" s="521">
        <f t="shared" si="11"/>
        <v>2.6367124605851357E-2</v>
      </c>
      <c r="J93" s="521">
        <f t="shared" si="11"/>
        <v>2.7894902894037527E-2</v>
      </c>
    </row>
    <row r="94" spans="1:10" x14ac:dyDescent="0.2">
      <c r="A94" s="491" t="s">
        <v>609</v>
      </c>
      <c r="B94" s="489" t="s">
        <v>84</v>
      </c>
      <c r="C94" s="516">
        <f t="shared" ref="C94:J94" si="12">C21/C$69</f>
        <v>3.7198669949212379E-3</v>
      </c>
      <c r="D94" s="516">
        <f t="shared" si="12"/>
        <v>1.6641018735734866E-3</v>
      </c>
      <c r="E94" s="516">
        <f t="shared" si="12"/>
        <v>5.3291091711536445E-3</v>
      </c>
      <c r="F94" s="516">
        <f t="shared" si="12"/>
        <v>8.5245403125848006E-4</v>
      </c>
      <c r="G94" s="516">
        <f t="shared" si="12"/>
        <v>3.5914681982041942E-4</v>
      </c>
      <c r="H94" s="517">
        <f t="shared" si="12"/>
        <v>4.9536918756729652E-3</v>
      </c>
      <c r="I94" s="517">
        <f t="shared" si="12"/>
        <v>8.0671290633102424E-4</v>
      </c>
      <c r="J94" s="517">
        <f t="shared" si="12"/>
        <v>2.3807250883456413E-3</v>
      </c>
    </row>
    <row r="95" spans="1:10" x14ac:dyDescent="0.2">
      <c r="A95" s="476" t="s">
        <v>328</v>
      </c>
      <c r="B95" s="488" t="s">
        <v>84</v>
      </c>
      <c r="C95" s="514">
        <f t="shared" ref="C95:J95" si="13">C22/C$69</f>
        <v>5.7799407762610486E-2</v>
      </c>
      <c r="D95" s="514">
        <f t="shared" si="13"/>
        <v>2.1924711854681988E-2</v>
      </c>
      <c r="E95" s="514">
        <f t="shared" si="13"/>
        <v>1.0300301093551041E-2</v>
      </c>
      <c r="F95" s="514">
        <f t="shared" si="13"/>
        <v>3.9088047419209744E-3</v>
      </c>
      <c r="G95" s="514">
        <f t="shared" si="13"/>
        <v>5.9516583687499903E-4</v>
      </c>
      <c r="H95" s="515">
        <f t="shared" si="13"/>
        <v>1.2025009601307479E-2</v>
      </c>
      <c r="I95" s="515">
        <f t="shared" si="13"/>
        <v>3.6015528558633208E-3</v>
      </c>
      <c r="J95" s="515">
        <f t="shared" si="13"/>
        <v>6.7987293137189144E-3</v>
      </c>
    </row>
    <row r="96" spans="1:10" x14ac:dyDescent="0.2">
      <c r="A96" s="477" t="s">
        <v>329</v>
      </c>
      <c r="B96" s="489" t="s">
        <v>84</v>
      </c>
      <c r="C96" s="516">
        <f t="shared" ref="C96:J96" si="14">C23/C$69</f>
        <v>0</v>
      </c>
      <c r="D96" s="516">
        <f t="shared" si="14"/>
        <v>1.4162186504265967E-6</v>
      </c>
      <c r="E96" s="516">
        <f t="shared" si="14"/>
        <v>8.9250404783502134E-4</v>
      </c>
      <c r="F96" s="516">
        <f t="shared" si="14"/>
        <v>3.6329626780636317E-4</v>
      </c>
      <c r="G96" s="516">
        <f t="shared" si="14"/>
        <v>1.4053222426183725E-3</v>
      </c>
      <c r="H96" s="517">
        <f t="shared" si="14"/>
        <v>7.9491394441400204E-4</v>
      </c>
      <c r="I96" s="517">
        <f t="shared" si="14"/>
        <v>4.5991646549734016E-4</v>
      </c>
      <c r="J96" s="517">
        <f t="shared" si="14"/>
        <v>5.8706688430997358E-4</v>
      </c>
    </row>
    <row r="97" spans="1:10" x14ac:dyDescent="0.2">
      <c r="A97" s="476" t="s">
        <v>610</v>
      </c>
      <c r="B97" s="488" t="s">
        <v>84</v>
      </c>
      <c r="C97" s="514">
        <f t="shared" ref="C97:J97" si="15">C24/C$69</f>
        <v>0</v>
      </c>
      <c r="D97" s="514">
        <f t="shared" si="15"/>
        <v>3.2850203181395213E-3</v>
      </c>
      <c r="E97" s="514">
        <f t="shared" si="15"/>
        <v>2.5971231361140838E-3</v>
      </c>
      <c r="F97" s="514">
        <f t="shared" si="15"/>
        <v>9.9445396272384527E-3</v>
      </c>
      <c r="G97" s="514">
        <f t="shared" si="15"/>
        <v>2.5616485835121015E-2</v>
      </c>
      <c r="H97" s="515">
        <f t="shared" si="15"/>
        <v>2.6310699786730577E-3</v>
      </c>
      <c r="I97" s="515">
        <f t="shared" si="15"/>
        <v>1.1397695860777785E-2</v>
      </c>
      <c r="J97" s="515">
        <f t="shared" si="15"/>
        <v>8.0702673795604984E-3</v>
      </c>
    </row>
    <row r="98" spans="1:10" x14ac:dyDescent="0.2">
      <c r="A98" s="477" t="s">
        <v>611</v>
      </c>
      <c r="B98" s="489" t="s">
        <v>84</v>
      </c>
      <c r="C98" s="516">
        <f t="shared" ref="C98:J98" si="16">C25/C$69</f>
        <v>1.8191152374067956E-2</v>
      </c>
      <c r="D98" s="516">
        <f t="shared" si="16"/>
        <v>2.7045016665807674E-2</v>
      </c>
      <c r="E98" s="516">
        <f t="shared" si="16"/>
        <v>3.3632394296617763E-3</v>
      </c>
      <c r="F98" s="516">
        <f t="shared" si="16"/>
        <v>8.3241877198698081E-3</v>
      </c>
      <c r="G98" s="516">
        <f t="shared" si="16"/>
        <v>9.3010714249775629E-3</v>
      </c>
      <c r="H98" s="517">
        <f t="shared" si="16"/>
        <v>5.8448259850941197E-3</v>
      </c>
      <c r="I98" s="517">
        <f t="shared" si="16"/>
        <v>8.4147677044288643E-3</v>
      </c>
      <c r="J98" s="517">
        <f t="shared" si="16"/>
        <v>7.4393300175716335E-3</v>
      </c>
    </row>
    <row r="99" spans="1:10" x14ac:dyDescent="0.2">
      <c r="A99" s="479" t="s">
        <v>330</v>
      </c>
      <c r="B99" s="492" t="s">
        <v>84</v>
      </c>
      <c r="C99" s="522">
        <f t="shared" ref="C99:J99" si="17">C26/C$69</f>
        <v>1.1384838791377641E-3</v>
      </c>
      <c r="D99" s="522">
        <f t="shared" si="17"/>
        <v>1.4750908392887746E-3</v>
      </c>
      <c r="E99" s="522">
        <f t="shared" si="17"/>
        <v>4.4755646367029703E-3</v>
      </c>
      <c r="F99" s="522">
        <f t="shared" si="17"/>
        <v>1.8301240933680859E-3</v>
      </c>
      <c r="G99" s="522">
        <f t="shared" si="17"/>
        <v>2.809306608197747E-4</v>
      </c>
      <c r="H99" s="523">
        <f t="shared" si="17"/>
        <v>4.1427792589144967E-3</v>
      </c>
      <c r="I99" s="523">
        <f t="shared" si="17"/>
        <v>1.6864776015026741E-3</v>
      </c>
      <c r="J99" s="523">
        <f t="shared" si="17"/>
        <v>2.6187824817664909E-3</v>
      </c>
    </row>
    <row r="100" spans="1:10" x14ac:dyDescent="0.2">
      <c r="A100" s="475" t="s">
        <v>612</v>
      </c>
      <c r="B100" s="499" t="s">
        <v>84</v>
      </c>
      <c r="C100" s="518">
        <f t="shared" ref="C100:J100" si="18">C27/C$69</f>
        <v>0.20436689663321994</v>
      </c>
      <c r="D100" s="518">
        <f t="shared" si="18"/>
        <v>0.17645031518732854</v>
      </c>
      <c r="E100" s="518">
        <f t="shared" si="18"/>
        <v>0.1567532917698832</v>
      </c>
      <c r="F100" s="518">
        <f t="shared" si="18"/>
        <v>0.15569557091941522</v>
      </c>
      <c r="G100" s="518">
        <f t="shared" si="18"/>
        <v>0.17689974887812804</v>
      </c>
      <c r="H100" s="519">
        <f t="shared" si="18"/>
        <v>0.15926169816633376</v>
      </c>
      <c r="I100" s="519">
        <f t="shared" si="18"/>
        <v>0.15766169452455386</v>
      </c>
      <c r="J100" s="519">
        <f t="shared" si="18"/>
        <v>0.15826898605943931</v>
      </c>
    </row>
    <row r="101" spans="1:10" x14ac:dyDescent="0.2">
      <c r="A101" s="479" t="s">
        <v>613</v>
      </c>
      <c r="B101" s="492" t="s">
        <v>84</v>
      </c>
      <c r="C101" s="522">
        <f t="shared" ref="C101:J101" si="19">C28/C$69</f>
        <v>2.6485173775621603E-3</v>
      </c>
      <c r="D101" s="522">
        <f t="shared" si="19"/>
        <v>8.7121030209353911E-3</v>
      </c>
      <c r="E101" s="522">
        <f t="shared" si="19"/>
        <v>4.4133785881521025E-3</v>
      </c>
      <c r="F101" s="522">
        <f t="shared" si="19"/>
        <v>7.4230462284126482E-3</v>
      </c>
      <c r="G101" s="522">
        <f t="shared" si="19"/>
        <v>3.1176415374677018E-3</v>
      </c>
      <c r="H101" s="523">
        <f t="shared" si="19"/>
        <v>4.8077060946019774E-3</v>
      </c>
      <c r="I101" s="523">
        <f t="shared" si="19"/>
        <v>7.0238344405742434E-3</v>
      </c>
      <c r="J101" s="523">
        <f t="shared" si="19"/>
        <v>6.182688864660754E-3</v>
      </c>
    </row>
    <row r="102" spans="1:10" x14ac:dyDescent="0.2">
      <c r="A102" s="477" t="s">
        <v>331</v>
      </c>
      <c r="B102" s="489" t="s">
        <v>84</v>
      </c>
      <c r="C102" s="516">
        <f t="shared" ref="C102:J102" si="20">C29/C$69</f>
        <v>0.11974959958028981</v>
      </c>
      <c r="D102" s="516">
        <f t="shared" si="20"/>
        <v>7.6482634809199396E-2</v>
      </c>
      <c r="E102" s="516">
        <f t="shared" si="20"/>
        <v>5.8741481000808095E-2</v>
      </c>
      <c r="F102" s="516">
        <f t="shared" si="20"/>
        <v>7.8649902316754658E-2</v>
      </c>
      <c r="G102" s="516">
        <f t="shared" si="20"/>
        <v>0.11168665460624516</v>
      </c>
      <c r="H102" s="517">
        <f t="shared" si="20"/>
        <v>6.1229069473624026E-2</v>
      </c>
      <c r="I102" s="517">
        <f t="shared" si="20"/>
        <v>8.1713182517475461E-2</v>
      </c>
      <c r="J102" s="517">
        <f t="shared" si="20"/>
        <v>7.3938307431985706E-2</v>
      </c>
    </row>
    <row r="103" spans="1:10" x14ac:dyDescent="0.2">
      <c r="A103" s="476" t="s">
        <v>614</v>
      </c>
      <c r="B103" s="488" t="s">
        <v>84</v>
      </c>
      <c r="C103" s="514">
        <f t="shared" ref="C103:J103" si="21">C30/C$69</f>
        <v>3.9007097160587055E-2</v>
      </c>
      <c r="D103" s="514">
        <f t="shared" si="21"/>
        <v>5.0466085119195953E-2</v>
      </c>
      <c r="E103" s="514">
        <f t="shared" si="21"/>
        <v>3.4567897622668715E-2</v>
      </c>
      <c r="F103" s="514">
        <f t="shared" si="21"/>
        <v>5.3101347818698477E-2</v>
      </c>
      <c r="G103" s="514">
        <f t="shared" si="21"/>
        <v>8.1166440482265262E-2</v>
      </c>
      <c r="H103" s="515">
        <f t="shared" si="21"/>
        <v>3.616438444556442E-2</v>
      </c>
      <c r="I103" s="515">
        <f t="shared" si="21"/>
        <v>5.570363880463923E-2</v>
      </c>
      <c r="J103" s="515">
        <f t="shared" si="21"/>
        <v>4.8287390828453736E-2</v>
      </c>
    </row>
    <row r="104" spans="1:10" x14ac:dyDescent="0.2">
      <c r="A104" s="477" t="s">
        <v>641</v>
      </c>
      <c r="B104" s="489" t="s">
        <v>84</v>
      </c>
      <c r="C104" s="516">
        <f t="shared" ref="C104:J104" si="22">C31/C$69</f>
        <v>8.0742486697393201E-2</v>
      </c>
      <c r="D104" s="516">
        <f t="shared" si="22"/>
        <v>2.6016545602792318E-2</v>
      </c>
      <c r="E104" s="516">
        <f t="shared" si="22"/>
        <v>2.4173583155758845E-2</v>
      </c>
      <c r="F104" s="516">
        <f t="shared" si="22"/>
        <v>2.5548554231004144E-2</v>
      </c>
      <c r="G104" s="516">
        <f t="shared" si="22"/>
        <v>3.0520212817459372E-2</v>
      </c>
      <c r="H104" s="517">
        <f t="shared" si="22"/>
        <v>2.5064684235938287E-2</v>
      </c>
      <c r="I104" s="517">
        <f t="shared" si="22"/>
        <v>2.6009543349401129E-2</v>
      </c>
      <c r="J104" s="517">
        <f t="shared" si="22"/>
        <v>2.5650916077386281E-2</v>
      </c>
    </row>
    <row r="105" spans="1:10" x14ac:dyDescent="0.2">
      <c r="A105" s="476" t="s">
        <v>332</v>
      </c>
      <c r="B105" s="488" t="s">
        <v>84</v>
      </c>
      <c r="C105" s="514">
        <f t="shared" ref="C105:J105" si="23">C32/C$69</f>
        <v>7.7834551212255326E-2</v>
      </c>
      <c r="D105" s="514">
        <f t="shared" si="23"/>
        <v>5.3109108795469866E-2</v>
      </c>
      <c r="E105" s="514">
        <f t="shared" si="23"/>
        <v>7.4609050813305988E-2</v>
      </c>
      <c r="F105" s="514">
        <f t="shared" si="23"/>
        <v>6.2048509076375463E-2</v>
      </c>
      <c r="G105" s="514">
        <f t="shared" si="23"/>
        <v>5.8513236008196447E-2</v>
      </c>
      <c r="H105" s="515">
        <f t="shared" si="23"/>
        <v>7.2566281122321191E-2</v>
      </c>
      <c r="I105" s="515">
        <f t="shared" si="23"/>
        <v>6.1720706515790862E-2</v>
      </c>
      <c r="J105" s="515">
        <f t="shared" si="23"/>
        <v>6.5837213177105336E-2</v>
      </c>
    </row>
    <row r="106" spans="1:10" x14ac:dyDescent="0.2">
      <c r="A106" s="477" t="s">
        <v>333</v>
      </c>
      <c r="B106" s="489" t="s">
        <v>84</v>
      </c>
      <c r="C106" s="516">
        <f t="shared" ref="C106:J106" si="24">C33/C$69</f>
        <v>4.1341970184935392E-3</v>
      </c>
      <c r="D106" s="516">
        <f t="shared" si="24"/>
        <v>3.8146466518118337E-2</v>
      </c>
      <c r="E106" s="516">
        <f t="shared" si="24"/>
        <v>1.8989380922855976E-2</v>
      </c>
      <c r="F106" s="516">
        <f t="shared" si="24"/>
        <v>7.57411303082041E-3</v>
      </c>
      <c r="G106" s="516">
        <f t="shared" si="24"/>
        <v>3.5822128066570623E-3</v>
      </c>
      <c r="H106" s="517">
        <f t="shared" si="24"/>
        <v>2.0658640485634899E-2</v>
      </c>
      <c r="I106" s="517">
        <f t="shared" si="24"/>
        <v>7.2039704449881319E-3</v>
      </c>
      <c r="J106" s="517">
        <f t="shared" si="24"/>
        <v>1.2310775834050837E-2</v>
      </c>
    </row>
    <row r="107" spans="1:10" x14ac:dyDescent="0.2">
      <c r="A107" s="501" t="s">
        <v>615</v>
      </c>
      <c r="B107" s="502" t="s">
        <v>84</v>
      </c>
      <c r="C107" s="520">
        <f t="shared" ref="C107:J107" si="25">C34/C$69</f>
        <v>0.10344278172810413</v>
      </c>
      <c r="D107" s="520">
        <f t="shared" si="25"/>
        <v>9.703329781410637E-2</v>
      </c>
      <c r="E107" s="520">
        <f t="shared" si="25"/>
        <v>7.1642457981929197E-2</v>
      </c>
      <c r="F107" s="520">
        <f t="shared" si="25"/>
        <v>4.9222755742923736E-2</v>
      </c>
      <c r="G107" s="520">
        <f t="shared" si="25"/>
        <v>4.1409148309645795E-2</v>
      </c>
      <c r="H107" s="521">
        <f t="shared" si="25"/>
        <v>7.4503432822999552E-2</v>
      </c>
      <c r="I107" s="521">
        <f t="shared" si="25"/>
        <v>4.8498251447319021E-2</v>
      </c>
      <c r="J107" s="521">
        <f t="shared" si="25"/>
        <v>5.8368683051488963E-2</v>
      </c>
    </row>
    <row r="108" spans="1:10" x14ac:dyDescent="0.2">
      <c r="A108" s="477" t="s">
        <v>616</v>
      </c>
      <c r="B108" s="489" t="s">
        <v>84</v>
      </c>
      <c r="C108" s="516">
        <f t="shared" ref="C108:J108" si="26">C35/C$69</f>
        <v>0</v>
      </c>
      <c r="D108" s="516">
        <f t="shared" si="26"/>
        <v>6.7575904925910928E-5</v>
      </c>
      <c r="E108" s="516">
        <f t="shared" si="26"/>
        <v>2.1341793402943147E-4</v>
      </c>
      <c r="F108" s="516">
        <f t="shared" si="26"/>
        <v>4.4655495059030162E-4</v>
      </c>
      <c r="G108" s="516">
        <f t="shared" si="26"/>
        <v>0</v>
      </c>
      <c r="H108" s="517">
        <f t="shared" si="26"/>
        <v>1.9659738270532795E-4</v>
      </c>
      <c r="I108" s="517">
        <f t="shared" si="26"/>
        <v>4.0514885453429557E-4</v>
      </c>
      <c r="J108" s="517">
        <f t="shared" si="26"/>
        <v>3.2599182006108634E-4</v>
      </c>
    </row>
    <row r="109" spans="1:10" x14ac:dyDescent="0.2">
      <c r="A109" s="479" t="s">
        <v>334</v>
      </c>
      <c r="B109" s="492" t="s">
        <v>84</v>
      </c>
      <c r="C109" s="522">
        <f t="shared" ref="C109:J109" si="27">C36/C$69</f>
        <v>1.2764943123680475E-4</v>
      </c>
      <c r="D109" s="522">
        <f t="shared" si="27"/>
        <v>3.097703432860875E-3</v>
      </c>
      <c r="E109" s="522">
        <f t="shared" si="27"/>
        <v>3.288272059758084E-3</v>
      </c>
      <c r="F109" s="522">
        <f t="shared" si="27"/>
        <v>2.0459164336353382E-3</v>
      </c>
      <c r="G109" s="522">
        <f t="shared" si="27"/>
        <v>2.6148244923383107E-3</v>
      </c>
      <c r="H109" s="523">
        <f t="shared" si="27"/>
        <v>3.2299958797076789E-3</v>
      </c>
      <c r="I109" s="523">
        <f t="shared" si="27"/>
        <v>2.0986675266297218E-3</v>
      </c>
      <c r="J109" s="523">
        <f t="shared" si="27"/>
        <v>2.5280703817606247E-3</v>
      </c>
    </row>
    <row r="110" spans="1:10" x14ac:dyDescent="0.2">
      <c r="A110" s="478" t="s">
        <v>617</v>
      </c>
      <c r="B110" s="489" t="s">
        <v>84</v>
      </c>
      <c r="C110" s="516">
        <f t="shared" ref="C110:J110" si="28">C37/C$69</f>
        <v>0.10331513229686733</v>
      </c>
      <c r="D110" s="516">
        <f t="shared" si="28"/>
        <v>9.3868014389108467E-2</v>
      </c>
      <c r="E110" s="516">
        <f t="shared" si="28"/>
        <v>6.814076776576114E-2</v>
      </c>
      <c r="F110" s="516">
        <f t="shared" si="28"/>
        <v>4.6730283958120032E-2</v>
      </c>
      <c r="G110" s="516">
        <f t="shared" si="28"/>
        <v>3.8794322510786933E-2</v>
      </c>
      <c r="H110" s="517">
        <f t="shared" si="28"/>
        <v>7.1076838966495554E-2</v>
      </c>
      <c r="I110" s="517">
        <f t="shared" si="28"/>
        <v>4.5994434581574858E-2</v>
      </c>
      <c r="J110" s="517">
        <f t="shared" si="28"/>
        <v>5.5514620323521571E-2</v>
      </c>
    </row>
    <row r="111" spans="1:10" x14ac:dyDescent="0.2">
      <c r="A111" s="479" t="s">
        <v>618</v>
      </c>
      <c r="B111" s="488" t="s">
        <v>84</v>
      </c>
      <c r="C111" s="514">
        <f t="shared" ref="C111:J111" si="29">C38/C$69</f>
        <v>9.6742986792615355E-3</v>
      </c>
      <c r="D111" s="514">
        <f t="shared" si="29"/>
        <v>8.7994405915894757E-3</v>
      </c>
      <c r="E111" s="514">
        <f t="shared" si="29"/>
        <v>7.4817400917282176E-3</v>
      </c>
      <c r="F111" s="514">
        <f t="shared" si="29"/>
        <v>7.025354057689075E-3</v>
      </c>
      <c r="G111" s="514">
        <f t="shared" si="29"/>
        <v>3.9438224177064966E-3</v>
      </c>
      <c r="H111" s="515">
        <f t="shared" si="29"/>
        <v>7.6370448319670369E-3</v>
      </c>
      <c r="I111" s="515">
        <f t="shared" si="29"/>
        <v>6.7396239478424071E-3</v>
      </c>
      <c r="J111" s="515">
        <f t="shared" si="29"/>
        <v>7.0802457388978463E-3</v>
      </c>
    </row>
    <row r="112" spans="1:10" x14ac:dyDescent="0.2">
      <c r="A112" s="478" t="s">
        <v>643</v>
      </c>
      <c r="B112" s="494" t="s">
        <v>84</v>
      </c>
      <c r="C112" s="526">
        <f t="shared" ref="C112:J112" si="30">C39/C$69</f>
        <v>8.8993711972351633E-2</v>
      </c>
      <c r="D112" s="526">
        <f t="shared" si="30"/>
        <v>6.9621641962677144E-2</v>
      </c>
      <c r="E112" s="526">
        <f t="shared" si="30"/>
        <v>4.7546999332555059E-2</v>
      </c>
      <c r="F112" s="526">
        <f t="shared" si="30"/>
        <v>2.5789905187889962E-2</v>
      </c>
      <c r="G112" s="526">
        <f t="shared" si="30"/>
        <v>2.0759265758134401E-2</v>
      </c>
      <c r="H112" s="527">
        <f t="shared" si="30"/>
        <v>5.0208127708581254E-2</v>
      </c>
      <c r="I112" s="527">
        <f t="shared" si="30"/>
        <v>2.5323447164804027E-2</v>
      </c>
      <c r="J112" s="527">
        <f t="shared" si="30"/>
        <v>3.4768585568209762E-2</v>
      </c>
    </row>
    <row r="113" spans="1:12" s="7" customFormat="1" x14ac:dyDescent="0.2">
      <c r="A113" s="479" t="s">
        <v>642</v>
      </c>
      <c r="B113" s="492" t="s">
        <v>84</v>
      </c>
      <c r="C113" s="522">
        <f t="shared" ref="C113:J113" si="31">C40/C$69</f>
        <v>1.3648851366583933E-3</v>
      </c>
      <c r="D113" s="522">
        <f t="shared" si="31"/>
        <v>5.2315709592369768E-3</v>
      </c>
      <c r="E113" s="522">
        <f t="shared" si="31"/>
        <v>2.3667929398801519E-3</v>
      </c>
      <c r="F113" s="522">
        <f t="shared" si="31"/>
        <v>6.1798142709476476E-3</v>
      </c>
      <c r="G113" s="522">
        <f t="shared" si="31"/>
        <v>2.2782020867291486E-3</v>
      </c>
      <c r="H113" s="523">
        <f t="shared" si="31"/>
        <v>2.6317773430124414E-3</v>
      </c>
      <c r="I113" s="523">
        <f t="shared" si="31"/>
        <v>5.8180434997144983E-3</v>
      </c>
      <c r="J113" s="523">
        <f t="shared" si="31"/>
        <v>4.6086759618352855E-3</v>
      </c>
    </row>
    <row r="114" spans="1:12" x14ac:dyDescent="0.2">
      <c r="A114" s="478" t="s">
        <v>644</v>
      </c>
      <c r="B114" s="494" t="s">
        <v>84</v>
      </c>
      <c r="C114" s="526">
        <f t="shared" ref="C114:J114" si="32">C41/C$69</f>
        <v>0</v>
      </c>
      <c r="D114" s="526">
        <f t="shared" si="32"/>
        <v>0</v>
      </c>
      <c r="E114" s="526">
        <f t="shared" si="32"/>
        <v>3.3975965554564221E-4</v>
      </c>
      <c r="F114" s="526">
        <f t="shared" si="32"/>
        <v>7.3957927659856019E-5</v>
      </c>
      <c r="G114" s="526">
        <f t="shared" si="32"/>
        <v>7.5136690073966477E-4</v>
      </c>
      <c r="H114" s="527">
        <f t="shared" si="32"/>
        <v>3.0255667935046108E-4</v>
      </c>
      <c r="I114" s="527">
        <f t="shared" si="32"/>
        <v>1.3676959500665209E-4</v>
      </c>
      <c r="J114" s="527">
        <f t="shared" si="32"/>
        <v>1.9969513485313195E-4</v>
      </c>
    </row>
    <row r="115" spans="1:12" x14ac:dyDescent="0.2">
      <c r="A115" s="479" t="s">
        <v>645</v>
      </c>
      <c r="B115" s="492" t="s">
        <v>84</v>
      </c>
      <c r="C115" s="522">
        <f t="shared" ref="C115:J115" si="33">C42/C$69</f>
        <v>3.2821893416671217E-3</v>
      </c>
      <c r="D115" s="522">
        <f t="shared" si="33"/>
        <v>1.0215356788393758E-2</v>
      </c>
      <c r="E115" s="522">
        <f t="shared" si="33"/>
        <v>1.0405475078910466E-2</v>
      </c>
      <c r="F115" s="522">
        <f t="shared" si="33"/>
        <v>7.6612518463033755E-3</v>
      </c>
      <c r="G115" s="522">
        <f t="shared" si="33"/>
        <v>1.1061658814874496E-2</v>
      </c>
      <c r="H115" s="523">
        <f t="shared" si="33"/>
        <v>1.0297330819341725E-2</v>
      </c>
      <c r="I115" s="523">
        <f t="shared" si="33"/>
        <v>7.9765491627569237E-3</v>
      </c>
      <c r="J115" s="523">
        <f t="shared" si="33"/>
        <v>8.8574165667795191E-3</v>
      </c>
    </row>
    <row r="116" spans="1:12" x14ac:dyDescent="0.2">
      <c r="A116" s="504" t="s">
        <v>619</v>
      </c>
      <c r="B116" s="505" t="s">
        <v>84</v>
      </c>
      <c r="C116" s="528">
        <f t="shared" ref="C116:J116" si="34">C43/C$69</f>
        <v>4.9248310877604069E-2</v>
      </c>
      <c r="D116" s="528">
        <f t="shared" si="34"/>
        <v>2.4232923458266161E-2</v>
      </c>
      <c r="E116" s="528">
        <f t="shared" si="34"/>
        <v>4.7872487939531833E-2</v>
      </c>
      <c r="F116" s="528">
        <f t="shared" si="34"/>
        <v>6.7616664537643187E-2</v>
      </c>
      <c r="G116" s="528">
        <f t="shared" si="34"/>
        <v>6.2697509160649201E-2</v>
      </c>
      <c r="H116" s="529">
        <f t="shared" si="34"/>
        <v>4.5599086037270968E-2</v>
      </c>
      <c r="I116" s="529">
        <f t="shared" si="34"/>
        <v>6.7160543695661754E-2</v>
      </c>
      <c r="J116" s="529">
        <f t="shared" si="34"/>
        <v>5.8976755625551297E-2</v>
      </c>
    </row>
    <row r="117" spans="1:12" x14ac:dyDescent="0.2">
      <c r="A117" s="479" t="s">
        <v>620</v>
      </c>
      <c r="B117" s="492" t="s">
        <v>84</v>
      </c>
      <c r="C117" s="522">
        <f t="shared" ref="C117:J117" si="35">C44/C$69</f>
        <v>0</v>
      </c>
      <c r="D117" s="522">
        <f t="shared" si="35"/>
        <v>0</v>
      </c>
      <c r="E117" s="522">
        <f t="shared" si="35"/>
        <v>1.5867231571701406E-3</v>
      </c>
      <c r="F117" s="522">
        <f t="shared" si="35"/>
        <v>1.4376394375370429E-3</v>
      </c>
      <c r="G117" s="522">
        <f t="shared" si="35"/>
        <v>0</v>
      </c>
      <c r="H117" s="523">
        <f t="shared" si="35"/>
        <v>1.4129802689813061E-3</v>
      </c>
      <c r="I117" s="523">
        <f t="shared" si="35"/>
        <v>1.3043366120597474E-3</v>
      </c>
      <c r="J117" s="523">
        <f t="shared" si="35"/>
        <v>1.3455730014307519E-3</v>
      </c>
    </row>
    <row r="118" spans="1:12" x14ac:dyDescent="0.2">
      <c r="A118" s="478" t="s">
        <v>621</v>
      </c>
      <c r="B118" s="494" t="s">
        <v>84</v>
      </c>
      <c r="C118" s="526">
        <f t="shared" ref="C118:J118" si="36">C45/C$69</f>
        <v>4.0870725400791938E-2</v>
      </c>
      <c r="D118" s="526">
        <f t="shared" si="36"/>
        <v>1.1015248526345816E-2</v>
      </c>
      <c r="E118" s="526">
        <f t="shared" si="36"/>
        <v>2.8543838822116547E-2</v>
      </c>
      <c r="F118" s="526">
        <f t="shared" si="36"/>
        <v>3.9391222527003771E-2</v>
      </c>
      <c r="G118" s="526">
        <f t="shared" si="36"/>
        <v>4.440960801935203E-2</v>
      </c>
      <c r="H118" s="527">
        <f t="shared" si="36"/>
        <v>2.7000539234014676E-2</v>
      </c>
      <c r="I118" s="527">
        <f t="shared" si="36"/>
        <v>3.9856544323274436E-2</v>
      </c>
      <c r="J118" s="527">
        <f t="shared" si="36"/>
        <v>3.4976966015273558E-2</v>
      </c>
    </row>
    <row r="119" spans="1:12" x14ac:dyDescent="0.2">
      <c r="A119" s="479" t="s">
        <v>622</v>
      </c>
      <c r="B119" s="492" t="s">
        <v>84</v>
      </c>
      <c r="C119" s="522">
        <f t="shared" ref="C119:J119" si="37">C46/C$69</f>
        <v>1.0717788364097936E-2</v>
      </c>
      <c r="D119" s="522">
        <f t="shared" si="37"/>
        <v>2.5843108886451191E-3</v>
      </c>
      <c r="E119" s="522">
        <f t="shared" si="37"/>
        <v>8.0823245417586866E-3</v>
      </c>
      <c r="F119" s="522">
        <f t="shared" si="37"/>
        <v>5.3869693274037353E-3</v>
      </c>
      <c r="G119" s="522">
        <f t="shared" si="37"/>
        <v>1.6765100490753419E-2</v>
      </c>
      <c r="H119" s="523">
        <f t="shared" si="37"/>
        <v>7.5827486780094691E-3</v>
      </c>
      <c r="I119" s="523">
        <f t="shared" si="37"/>
        <v>6.44198840459617E-3</v>
      </c>
      <c r="J119" s="523">
        <f t="shared" si="37"/>
        <v>6.8749712049395685E-3</v>
      </c>
    </row>
    <row r="120" spans="1:12" x14ac:dyDescent="0.2">
      <c r="A120" s="478" t="s">
        <v>651</v>
      </c>
      <c r="B120" s="494" t="s">
        <v>84</v>
      </c>
      <c r="C120" s="526">
        <f t="shared" ref="C120:J120" si="38">C47/C$69</f>
        <v>1.6465534567093359E-2</v>
      </c>
      <c r="D120" s="526">
        <f t="shared" si="38"/>
        <v>2.1934468027607155E-3</v>
      </c>
      <c r="E120" s="526">
        <f t="shared" si="38"/>
        <v>3.9887360593277403E-3</v>
      </c>
      <c r="F120" s="526">
        <f t="shared" si="38"/>
        <v>8.4858283145038422E-3</v>
      </c>
      <c r="G120" s="526">
        <f t="shared" si="38"/>
        <v>2.7087465961252877E-2</v>
      </c>
      <c r="H120" s="527">
        <f t="shared" si="38"/>
        <v>3.9719196801916148E-3</v>
      </c>
      <c r="I120" s="527">
        <f t="shared" si="38"/>
        <v>1.0210635517250453E-2</v>
      </c>
      <c r="J120" s="527">
        <f t="shared" si="38"/>
        <v>7.8426913342066751E-3</v>
      </c>
    </row>
    <row r="121" spans="1:12" x14ac:dyDescent="0.2">
      <c r="A121" s="476" t="s">
        <v>652</v>
      </c>
      <c r="B121" s="488" t="s">
        <v>84</v>
      </c>
      <c r="C121" s="514">
        <f t="shared" ref="C121:J121" si="39">C48/C$69</f>
        <v>1.368737102498154E-2</v>
      </c>
      <c r="D121" s="514">
        <f t="shared" si="39"/>
        <v>6.2374887913344262E-3</v>
      </c>
      <c r="E121" s="514">
        <f t="shared" si="39"/>
        <v>1.6472777998649584E-2</v>
      </c>
      <c r="F121" s="514">
        <f t="shared" si="39"/>
        <v>2.5518424751570172E-2</v>
      </c>
      <c r="G121" s="514">
        <f t="shared" si="39"/>
        <v>5.5704026082519095E-4</v>
      </c>
      <c r="H121" s="515">
        <f t="shared" si="39"/>
        <v>1.5445870083692267E-2</v>
      </c>
      <c r="I121" s="515">
        <f t="shared" si="39"/>
        <v>2.3203920159137751E-2</v>
      </c>
      <c r="J121" s="515">
        <f t="shared" si="39"/>
        <v>2.0259303025145302E-2</v>
      </c>
      <c r="L121" s="267"/>
    </row>
    <row r="122" spans="1:12" s="47" customFormat="1" x14ac:dyDescent="0.2">
      <c r="A122" s="477" t="s">
        <v>623</v>
      </c>
      <c r="B122" s="489" t="s">
        <v>84</v>
      </c>
      <c r="C122" s="516">
        <f t="shared" ref="C122:J122" si="40">C49/C$69</f>
        <v>8.3775854768121331E-3</v>
      </c>
      <c r="D122" s="516">
        <f t="shared" si="40"/>
        <v>1.3217674931920347E-2</v>
      </c>
      <c r="E122" s="516">
        <f t="shared" si="40"/>
        <v>1.7741925515484067E-2</v>
      </c>
      <c r="F122" s="516">
        <f t="shared" si="40"/>
        <v>2.6787802172524314E-2</v>
      </c>
      <c r="G122" s="516">
        <f t="shared" si="40"/>
        <v>1.8287901141297171E-2</v>
      </c>
      <c r="H122" s="517">
        <f t="shared" si="40"/>
        <v>1.7185566138214328E-2</v>
      </c>
      <c r="I122" s="517">
        <f t="shared" si="40"/>
        <v>2.5999662396892456E-2</v>
      </c>
      <c r="J122" s="517">
        <f t="shared" si="40"/>
        <v>2.2654216233028657E-2</v>
      </c>
    </row>
    <row r="123" spans="1:12" s="7" customFormat="1" x14ac:dyDescent="0.2">
      <c r="A123" s="501" t="s">
        <v>624</v>
      </c>
      <c r="B123" s="502" t="s">
        <v>84</v>
      </c>
      <c r="C123" s="520">
        <f t="shared" ref="C123:J123" si="41">C50/C$69</f>
        <v>0.14725361045937332</v>
      </c>
      <c r="D123" s="520">
        <f t="shared" si="41"/>
        <v>0.20011322187862857</v>
      </c>
      <c r="E123" s="520">
        <f t="shared" si="41"/>
        <v>0.20812435170569604</v>
      </c>
      <c r="F123" s="520">
        <f t="shared" si="41"/>
        <v>0.23287123378165589</v>
      </c>
      <c r="G123" s="520">
        <f t="shared" si="41"/>
        <v>0.2731077462382876</v>
      </c>
      <c r="H123" s="521">
        <f t="shared" si="41"/>
        <v>0.2065813564691418</v>
      </c>
      <c r="I123" s="521">
        <f t="shared" si="41"/>
        <v>0.23660210026860368</v>
      </c>
      <c r="J123" s="521">
        <f t="shared" si="41"/>
        <v>0.22520753646617592</v>
      </c>
    </row>
    <row r="124" spans="1:12" x14ac:dyDescent="0.2">
      <c r="A124" s="477" t="s">
        <v>625</v>
      </c>
      <c r="B124" s="489" t="s">
        <v>84</v>
      </c>
      <c r="C124" s="516">
        <f t="shared" ref="C124:J124" si="42">C51/C$69</f>
        <v>3.2665928105934786E-3</v>
      </c>
      <c r="D124" s="516">
        <f t="shared" si="42"/>
        <v>8.8580001088015593E-3</v>
      </c>
      <c r="E124" s="516">
        <f t="shared" si="42"/>
        <v>7.7754792070849049E-3</v>
      </c>
      <c r="F124" s="516">
        <f t="shared" si="42"/>
        <v>1.0362295818738853E-2</v>
      </c>
      <c r="G124" s="516">
        <f t="shared" si="42"/>
        <v>6.471464100537676E-3</v>
      </c>
      <c r="H124" s="517">
        <f t="shared" si="42"/>
        <v>7.8235864325364342E-3</v>
      </c>
      <c r="I124" s="517">
        <f t="shared" si="42"/>
        <v>1.0001524649034815E-2</v>
      </c>
      <c r="J124" s="517">
        <f t="shared" si="42"/>
        <v>9.1748743790944238E-3</v>
      </c>
    </row>
    <row r="125" spans="1:12" x14ac:dyDescent="0.2">
      <c r="A125" s="476" t="s">
        <v>626</v>
      </c>
      <c r="B125" s="488" t="s">
        <v>84</v>
      </c>
      <c r="C125" s="514">
        <f t="shared" ref="C125:J125" si="43">C52/C$69</f>
        <v>0.1146573793516739</v>
      </c>
      <c r="D125" s="514">
        <f t="shared" si="43"/>
        <v>0.14917509861725156</v>
      </c>
      <c r="E125" s="514">
        <f t="shared" si="43"/>
        <v>0.15427508106631183</v>
      </c>
      <c r="F125" s="514">
        <f t="shared" si="43"/>
        <v>0.16860003316994709</v>
      </c>
      <c r="G125" s="514">
        <f t="shared" si="43"/>
        <v>0.18621813431337983</v>
      </c>
      <c r="H125" s="515">
        <f t="shared" si="43"/>
        <v>0.15328187569728102</v>
      </c>
      <c r="I125" s="515">
        <f t="shared" si="43"/>
        <v>0.17023364351802428</v>
      </c>
      <c r="J125" s="515">
        <f t="shared" si="43"/>
        <v>0.16379949247607498</v>
      </c>
    </row>
    <row r="126" spans="1:12" x14ac:dyDescent="0.2">
      <c r="A126" s="477" t="s">
        <v>627</v>
      </c>
      <c r="B126" s="489" t="s">
        <v>84</v>
      </c>
      <c r="C126" s="516">
        <f t="shared" ref="C126:J126" si="44">C53/C$69</f>
        <v>8.7789445950056475E-3</v>
      </c>
      <c r="D126" s="516">
        <f t="shared" si="44"/>
        <v>2.6506177145206475E-4</v>
      </c>
      <c r="E126" s="516">
        <f t="shared" si="44"/>
        <v>4.2483728969849579E-3</v>
      </c>
      <c r="F126" s="516">
        <f t="shared" si="44"/>
        <v>6.2205012524331029E-3</v>
      </c>
      <c r="G126" s="516">
        <f t="shared" si="44"/>
        <v>1.0105561451113384E-2</v>
      </c>
      <c r="H126" s="517">
        <f t="shared" si="44"/>
        <v>3.9194452072413245E-3</v>
      </c>
      <c r="I126" s="517">
        <f t="shared" si="44"/>
        <v>6.5807372671884516E-3</v>
      </c>
      <c r="J126" s="517">
        <f t="shared" si="44"/>
        <v>5.5706269788982103E-3</v>
      </c>
    </row>
    <row r="127" spans="1:12" x14ac:dyDescent="0.2">
      <c r="A127" s="476" t="s">
        <v>628</v>
      </c>
      <c r="B127" s="488" t="s">
        <v>84</v>
      </c>
      <c r="C127" s="514">
        <f t="shared" ref="C127:J127" si="45">C54/C$69</f>
        <v>2.0322735935934231E-2</v>
      </c>
      <c r="D127" s="514">
        <f t="shared" si="45"/>
        <v>2.8993923584111396E-2</v>
      </c>
      <c r="E127" s="514">
        <f t="shared" si="45"/>
        <v>3.0470465292659107E-2</v>
      </c>
      <c r="F127" s="514">
        <f t="shared" si="45"/>
        <v>3.5450605477182394E-2</v>
      </c>
      <c r="G127" s="514">
        <f t="shared" si="45"/>
        <v>6.3276710622973895E-2</v>
      </c>
      <c r="H127" s="515">
        <f t="shared" si="45"/>
        <v>3.0199569110992964E-2</v>
      </c>
      <c r="I127" s="515">
        <f t="shared" si="45"/>
        <v>3.8030736726445476E-2</v>
      </c>
      <c r="J127" s="515">
        <f t="shared" si="45"/>
        <v>3.5058367366184021E-2</v>
      </c>
    </row>
    <row r="128" spans="1:12" s="7" customFormat="1" x14ac:dyDescent="0.2">
      <c r="A128" s="478" t="s">
        <v>629</v>
      </c>
      <c r="B128" s="494" t="s">
        <v>84</v>
      </c>
      <c r="C128" s="526">
        <f t="shared" ref="C128:J128" si="46">C55/C$69</f>
        <v>2.2791059923743339E-4</v>
      </c>
      <c r="D128" s="516">
        <f t="shared" si="46"/>
        <v>1.2821131666195345E-2</v>
      </c>
      <c r="E128" s="516">
        <f t="shared" si="46"/>
        <v>1.1354952353133128E-2</v>
      </c>
      <c r="F128" s="516">
        <f t="shared" si="46"/>
        <v>1.2237797529250338E-2</v>
      </c>
      <c r="G128" s="516">
        <f t="shared" si="46"/>
        <v>7.0358692176800842E-3</v>
      </c>
      <c r="H128" s="517">
        <f t="shared" si="46"/>
        <v>1.1356878040786788E-2</v>
      </c>
      <c r="I128" s="517">
        <f t="shared" si="46"/>
        <v>1.1755457017605334E-2</v>
      </c>
      <c r="J128" s="517">
        <f t="shared" si="46"/>
        <v>1.1604173837814608E-2</v>
      </c>
    </row>
    <row r="129" spans="1:10" s="47" customFormat="1" x14ac:dyDescent="0.2">
      <c r="A129" s="507" t="s">
        <v>630</v>
      </c>
      <c r="B129" s="508" t="s">
        <v>84</v>
      </c>
      <c r="C129" s="524">
        <f t="shared" ref="C129:J129" si="47">C56/C$69</f>
        <v>0.17917974101174036</v>
      </c>
      <c r="D129" s="520">
        <f t="shared" si="47"/>
        <v>0.11113614210023225</v>
      </c>
      <c r="E129" s="520">
        <f t="shared" si="47"/>
        <v>0.120594263852566</v>
      </c>
      <c r="F129" s="520">
        <f t="shared" si="47"/>
        <v>0.13096015625217333</v>
      </c>
      <c r="G129" s="520">
        <f t="shared" si="47"/>
        <v>0.16174213508666227</v>
      </c>
      <c r="H129" s="521">
        <f t="shared" si="47"/>
        <v>0.12041566224107211</v>
      </c>
      <c r="I129" s="521">
        <f t="shared" si="47"/>
        <v>0.13381436617802894</v>
      </c>
      <c r="J129" s="521">
        <f t="shared" si="47"/>
        <v>0.12872880307874854</v>
      </c>
    </row>
    <row r="130" spans="1:10" x14ac:dyDescent="0.2">
      <c r="A130" s="478" t="s">
        <v>631</v>
      </c>
      <c r="B130" s="494" t="s">
        <v>84</v>
      </c>
      <c r="C130" s="526">
        <f t="shared" ref="C130:J130" si="48">C57/C$69</f>
        <v>2.6288566294698307E-2</v>
      </c>
      <c r="D130" s="516">
        <f t="shared" si="48"/>
        <v>1.11475065907301E-2</v>
      </c>
      <c r="E130" s="516">
        <f t="shared" si="48"/>
        <v>1.4609154157989041E-2</v>
      </c>
      <c r="F130" s="516">
        <f t="shared" si="48"/>
        <v>1.6015468099933861E-2</v>
      </c>
      <c r="G130" s="516">
        <f t="shared" si="48"/>
        <v>3.1780952883427735E-2</v>
      </c>
      <c r="H130" s="517">
        <f t="shared" si="48"/>
        <v>1.4420820141824256E-2</v>
      </c>
      <c r="I130" s="517">
        <f t="shared" si="48"/>
        <v>1.7477297548811156E-2</v>
      </c>
      <c r="J130" s="517">
        <f t="shared" si="48"/>
        <v>1.631719215444663E-2</v>
      </c>
    </row>
    <row r="131" spans="1:10" x14ac:dyDescent="0.2">
      <c r="A131" s="479" t="s">
        <v>335</v>
      </c>
      <c r="B131" s="492" t="s">
        <v>84</v>
      </c>
      <c r="C131" s="522">
        <f t="shared" ref="C131:J131" si="49">C58/C$69</f>
        <v>2.2661036423764478E-3</v>
      </c>
      <c r="D131" s="514">
        <f t="shared" si="49"/>
        <v>1.0027363469676021E-2</v>
      </c>
      <c r="E131" s="514">
        <f t="shared" si="49"/>
        <v>1.1106320905861816E-2</v>
      </c>
      <c r="F131" s="514">
        <f t="shared" si="49"/>
        <v>7.0357367741765977E-3</v>
      </c>
      <c r="G131" s="514">
        <f t="shared" si="49"/>
        <v>0</v>
      </c>
      <c r="H131" s="515">
        <f t="shared" si="49"/>
        <v>1.0890420370485444E-2</v>
      </c>
      <c r="I131" s="515">
        <f t="shared" si="49"/>
        <v>6.3833592956350866E-3</v>
      </c>
      <c r="J131" s="515">
        <f t="shared" si="49"/>
        <v>8.0940429256569895E-3</v>
      </c>
    </row>
    <row r="132" spans="1:10" x14ac:dyDescent="0.2">
      <c r="A132" s="745" t="s">
        <v>632</v>
      </c>
      <c r="B132" s="489" t="s">
        <v>84</v>
      </c>
      <c r="C132" s="516">
        <f t="shared" ref="C132:J132" si="50">C59/C$69</f>
        <v>9.2511641623412098E-4</v>
      </c>
      <c r="D132" s="526">
        <f t="shared" si="50"/>
        <v>1.5351583330407571E-2</v>
      </c>
      <c r="E132" s="526">
        <f t="shared" si="50"/>
        <v>3.6120605897690353E-2</v>
      </c>
      <c r="F132" s="526">
        <f t="shared" si="50"/>
        <v>5.1998196008952204E-2</v>
      </c>
      <c r="G132" s="526">
        <f t="shared" si="50"/>
        <v>5.0173224112013311E-2</v>
      </c>
      <c r="H132" s="527">
        <f t="shared" si="50"/>
        <v>3.366473254278373E-2</v>
      </c>
      <c r="I132" s="527">
        <f t="shared" si="50"/>
        <v>5.1828978398523136E-2</v>
      </c>
      <c r="J132" s="527">
        <f t="shared" si="50"/>
        <v>4.4934623624744464E-2</v>
      </c>
    </row>
    <row r="133" spans="1:10" x14ac:dyDescent="0.2">
      <c r="A133" s="476" t="s">
        <v>633</v>
      </c>
      <c r="B133" s="488" t="s">
        <v>84</v>
      </c>
      <c r="C133" s="514">
        <f t="shared" ref="C133:J133" si="51">C60/C$69</f>
        <v>8.596594104382331E-2</v>
      </c>
      <c r="D133" s="522">
        <f t="shared" si="51"/>
        <v>5.9174423818696885E-2</v>
      </c>
      <c r="E133" s="522">
        <f t="shared" si="51"/>
        <v>3.3749722045455142E-2</v>
      </c>
      <c r="F133" s="522">
        <f t="shared" si="51"/>
        <v>3.5322435984231071E-2</v>
      </c>
      <c r="G133" s="522">
        <f t="shared" si="51"/>
        <v>5.0651229025455581E-2</v>
      </c>
      <c r="H133" s="523">
        <f t="shared" si="51"/>
        <v>3.6871126573650229E-2</v>
      </c>
      <c r="I133" s="523">
        <f t="shared" si="51"/>
        <v>3.6743773887323534E-2</v>
      </c>
      <c r="J133" s="523">
        <f t="shared" si="51"/>
        <v>3.6792111407521352E-2</v>
      </c>
    </row>
    <row r="134" spans="1:10" x14ac:dyDescent="0.2">
      <c r="A134" s="477" t="s">
        <v>634</v>
      </c>
      <c r="B134" s="494" t="s">
        <v>84</v>
      </c>
      <c r="C134" s="526">
        <f t="shared" ref="C134:J134" si="52">C61/C$69</f>
        <v>6.3733982169989087E-2</v>
      </c>
      <c r="D134" s="526">
        <f t="shared" si="52"/>
        <v>1.5435258759904999E-2</v>
      </c>
      <c r="E134" s="526">
        <f t="shared" si="52"/>
        <v>2.5008460178428022E-2</v>
      </c>
      <c r="F134" s="526">
        <f t="shared" si="52"/>
        <v>2.0588318984301558E-2</v>
      </c>
      <c r="G134" s="526">
        <f t="shared" si="52"/>
        <v>2.9136725146204023E-2</v>
      </c>
      <c r="H134" s="527">
        <f t="shared" si="52"/>
        <v>2.4568561028085818E-2</v>
      </c>
      <c r="I134" s="527">
        <f t="shared" si="52"/>
        <v>2.138095632086583E-2</v>
      </c>
      <c r="J134" s="527">
        <f t="shared" si="52"/>
        <v>2.2590831914087749E-2</v>
      </c>
    </row>
    <row r="135" spans="1:10" x14ac:dyDescent="0.2">
      <c r="A135" s="501" t="s">
        <v>635</v>
      </c>
      <c r="B135" s="508" t="s">
        <v>84</v>
      </c>
      <c r="C135" s="524">
        <f t="shared" ref="C135:J135" si="53">C62/C$69</f>
        <v>5.0211459560639743E-2</v>
      </c>
      <c r="D135" s="524">
        <f t="shared" si="53"/>
        <v>5.619895456496727E-2</v>
      </c>
      <c r="E135" s="524">
        <f t="shared" si="53"/>
        <v>7.8463480814572398E-2</v>
      </c>
      <c r="F135" s="524">
        <f t="shared" si="53"/>
        <v>7.4600277158844083E-2</v>
      </c>
      <c r="G135" s="524">
        <f t="shared" si="53"/>
        <v>6.1265991181085604E-2</v>
      </c>
      <c r="H135" s="525">
        <f t="shared" si="53"/>
        <v>7.5950145974483435E-2</v>
      </c>
      <c r="I135" s="525">
        <f t="shared" si="53"/>
        <v>7.3363876744284864E-2</v>
      </c>
      <c r="J135" s="525">
        <f t="shared" si="53"/>
        <v>7.4345511641494902E-2</v>
      </c>
    </row>
    <row r="136" spans="1:10" x14ac:dyDescent="0.2">
      <c r="A136" s="478" t="s">
        <v>636</v>
      </c>
      <c r="B136" s="494" t="s">
        <v>84</v>
      </c>
      <c r="C136" s="526">
        <f t="shared" ref="C136:J136" si="54">C63/C$69</f>
        <v>3.1012287032080286E-2</v>
      </c>
      <c r="D136" s="516">
        <f t="shared" si="54"/>
        <v>3.2995951086055776E-2</v>
      </c>
      <c r="E136" s="516">
        <f t="shared" si="54"/>
        <v>4.9707593255391522E-2</v>
      </c>
      <c r="F136" s="516">
        <f t="shared" si="54"/>
        <v>5.3774050186156816E-2</v>
      </c>
      <c r="G136" s="516">
        <f t="shared" si="54"/>
        <v>5.1160790329642887E-2</v>
      </c>
      <c r="H136" s="517">
        <f t="shared" si="54"/>
        <v>4.7852717929814353E-2</v>
      </c>
      <c r="I136" s="517">
        <f t="shared" si="54"/>
        <v>5.3531739831081622E-2</v>
      </c>
      <c r="J136" s="517">
        <f t="shared" si="54"/>
        <v>5.1376231032844118E-2</v>
      </c>
    </row>
    <row r="137" spans="1:10" s="7" customFormat="1" x14ac:dyDescent="0.2">
      <c r="A137" s="479" t="s">
        <v>336</v>
      </c>
      <c r="B137" s="492" t="s">
        <v>84</v>
      </c>
      <c r="C137" s="522">
        <f t="shared" ref="C137:J137" si="55">C64/C$69</f>
        <v>1.2825474015448143E-3</v>
      </c>
      <c r="D137" s="514">
        <f t="shared" si="55"/>
        <v>7.7196995523809008E-4</v>
      </c>
      <c r="E137" s="514">
        <f t="shared" si="55"/>
        <v>7.4232468943715216E-4</v>
      </c>
      <c r="F137" s="514">
        <f t="shared" si="55"/>
        <v>9.7843222864823554E-4</v>
      </c>
      <c r="G137" s="514">
        <f t="shared" si="55"/>
        <v>0</v>
      </c>
      <c r="H137" s="515">
        <f t="shared" si="55"/>
        <v>7.5200176201684521E-4</v>
      </c>
      <c r="I137" s="515">
        <f t="shared" si="55"/>
        <v>8.8770865971199008E-4</v>
      </c>
      <c r="J137" s="515">
        <f t="shared" si="55"/>
        <v>8.3620024557854074E-4</v>
      </c>
    </row>
    <row r="138" spans="1:10" x14ac:dyDescent="0.2">
      <c r="A138" s="478" t="s">
        <v>637</v>
      </c>
      <c r="B138" s="533" t="s">
        <v>84</v>
      </c>
      <c r="C138" s="757">
        <f t="shared" ref="C138:J138" si="56">C65/C$69</f>
        <v>7.0750392975196626E-5</v>
      </c>
      <c r="D138" s="526">
        <f t="shared" si="56"/>
        <v>2.3689884328247031E-4</v>
      </c>
      <c r="E138" s="526">
        <f t="shared" si="56"/>
        <v>9.0014615498229956E-4</v>
      </c>
      <c r="F138" s="526">
        <f t="shared" si="56"/>
        <v>1.1764641390854783E-3</v>
      </c>
      <c r="G138" s="526">
        <f t="shared" si="56"/>
        <v>5.3511880584586518E-3</v>
      </c>
      <c r="H138" s="527">
        <f t="shared" si="56"/>
        <v>8.2542923011190688E-4</v>
      </c>
      <c r="I138" s="527">
        <f t="shared" si="56"/>
        <v>1.5635587606642317E-3</v>
      </c>
      <c r="J138" s="527">
        <f t="shared" si="56"/>
        <v>1.2833970136229987E-3</v>
      </c>
    </row>
    <row r="139" spans="1:10" x14ac:dyDescent="0.2">
      <c r="A139" s="479" t="s">
        <v>638</v>
      </c>
      <c r="B139" s="492" t="s">
        <v>84</v>
      </c>
      <c r="C139" s="522">
        <f t="shared" ref="C139:J139" si="57">C66/C$69</f>
        <v>2.7853486375761911E-3</v>
      </c>
      <c r="D139" s="522">
        <f t="shared" si="57"/>
        <v>3.5012664836713259E-3</v>
      </c>
      <c r="E139" s="522">
        <f t="shared" si="57"/>
        <v>1.7607788466630721E-3</v>
      </c>
      <c r="F139" s="522">
        <f t="shared" si="57"/>
        <v>2.9123279400660286E-3</v>
      </c>
      <c r="G139" s="522">
        <f t="shared" si="57"/>
        <v>1.8593747148927195E-4</v>
      </c>
      <c r="H139" s="523">
        <f t="shared" si="57"/>
        <v>1.9423412835109187E-3</v>
      </c>
      <c r="I139" s="523">
        <f t="shared" si="57"/>
        <v>2.6595277292994928E-3</v>
      </c>
      <c r="J139" s="523">
        <f t="shared" si="57"/>
        <v>2.3873150629723917E-3</v>
      </c>
    </row>
    <row r="140" spans="1:10" x14ac:dyDescent="0.2">
      <c r="A140" s="745" t="s">
        <v>639</v>
      </c>
      <c r="B140" s="751" t="s">
        <v>84</v>
      </c>
      <c r="C140" s="753">
        <f t="shared" ref="C140:J140" si="58">C67/C$69</f>
        <v>1.5060494651844156E-2</v>
      </c>
      <c r="D140" s="753">
        <f t="shared" si="58"/>
        <v>1.8692862065902927E-2</v>
      </c>
      <c r="E140" s="753">
        <f t="shared" si="58"/>
        <v>2.5352637423337283E-2</v>
      </c>
      <c r="F140" s="753">
        <f t="shared" si="58"/>
        <v>1.5759001863731394E-2</v>
      </c>
      <c r="G140" s="753">
        <f t="shared" si="58"/>
        <v>4.5680714019331534E-3</v>
      </c>
      <c r="H140" s="754">
        <f t="shared" si="58"/>
        <v>2.4577654382817102E-2</v>
      </c>
      <c r="I140" s="754">
        <f t="shared" si="58"/>
        <v>1.4721340673222212E-2</v>
      </c>
      <c r="J140" s="754">
        <f t="shared" si="58"/>
        <v>1.846236708385816E-2</v>
      </c>
    </row>
    <row r="141" spans="1:10" x14ac:dyDescent="0.2">
      <c r="A141" s="742" t="s">
        <v>640</v>
      </c>
      <c r="B141" s="748" t="s">
        <v>84</v>
      </c>
      <c r="C141" s="749">
        <f t="shared" ref="C141:J141" si="59">C68/C$69</f>
        <v>0</v>
      </c>
      <c r="D141" s="749">
        <f t="shared" si="59"/>
        <v>0</v>
      </c>
      <c r="E141" s="749">
        <f t="shared" si="59"/>
        <v>8.8883943896902394E-5</v>
      </c>
      <c r="F141" s="749">
        <f t="shared" si="59"/>
        <v>3.2658969706312138E-4</v>
      </c>
      <c r="G141" s="749">
        <f t="shared" si="59"/>
        <v>0</v>
      </c>
      <c r="H141" s="750">
        <f t="shared" si="59"/>
        <v>7.9151336758424601E-5</v>
      </c>
      <c r="I141" s="750">
        <f t="shared" si="59"/>
        <v>2.9630718793491285E-4</v>
      </c>
      <c r="J141" s="750">
        <f t="shared" si="59"/>
        <v>2.1388430668220542E-4</v>
      </c>
    </row>
    <row r="142" spans="1:10" x14ac:dyDescent="0.2">
      <c r="A142" s="746" t="s">
        <v>654</v>
      </c>
      <c r="B142" s="739" t="s">
        <v>84</v>
      </c>
      <c r="C142" s="740">
        <f t="shared" ref="C142:J142" si="60">C69/C$69</f>
        <v>1</v>
      </c>
      <c r="D142" s="740">
        <f t="shared" si="60"/>
        <v>1</v>
      </c>
      <c r="E142" s="740">
        <f t="shared" si="60"/>
        <v>1</v>
      </c>
      <c r="F142" s="740">
        <f t="shared" si="60"/>
        <v>1</v>
      </c>
      <c r="G142" s="740">
        <f t="shared" si="60"/>
        <v>1</v>
      </c>
      <c r="H142" s="741">
        <f t="shared" si="60"/>
        <v>1</v>
      </c>
      <c r="I142" s="741">
        <f t="shared" si="60"/>
        <v>1</v>
      </c>
      <c r="J142" s="741">
        <f t="shared" si="60"/>
        <v>1</v>
      </c>
    </row>
    <row r="143" spans="1:10" x14ac:dyDescent="0.2">
      <c r="A143" s="511" t="s">
        <v>653</v>
      </c>
      <c r="B143" s="3"/>
      <c r="C143" s="3"/>
      <c r="D143" s="212"/>
      <c r="E143" s="3"/>
      <c r="F143" s="3"/>
      <c r="G143" s="212"/>
      <c r="H143" s="3"/>
      <c r="I143" s="3"/>
      <c r="J143" s="3"/>
    </row>
    <row r="144" spans="1:10" x14ac:dyDescent="0.2">
      <c r="A144" s="38" t="s">
        <v>352</v>
      </c>
      <c r="B144" s="3"/>
      <c r="C144" s="3"/>
      <c r="D144" s="212"/>
      <c r="E144" s="3"/>
      <c r="F144" s="3"/>
      <c r="G144" s="212"/>
      <c r="H144" s="3"/>
      <c r="I144" s="3"/>
      <c r="J144" s="3"/>
    </row>
    <row r="145" spans="1:10" x14ac:dyDescent="0.2">
      <c r="A145" s="242" t="s">
        <v>739</v>
      </c>
      <c r="B145" s="3"/>
      <c r="C145" s="3"/>
      <c r="D145" s="212"/>
      <c r="E145" s="3"/>
      <c r="F145" s="3"/>
      <c r="G145" s="212"/>
      <c r="H145" s="3"/>
      <c r="I145" s="3"/>
      <c r="J145" s="3"/>
    </row>
    <row r="148" spans="1:10" ht="16.5" x14ac:dyDescent="0.25">
      <c r="A148" s="88" t="s">
        <v>805</v>
      </c>
    </row>
    <row r="149" spans="1:10" ht="13.5" thickBot="1" x14ac:dyDescent="0.25">
      <c r="A149" s="205"/>
      <c r="J149" s="398" t="s">
        <v>341</v>
      </c>
    </row>
    <row r="150" spans="1:10" x14ac:dyDescent="0.2">
      <c r="A150" s="204" t="s">
        <v>649</v>
      </c>
      <c r="B150" s="480" t="s">
        <v>34</v>
      </c>
      <c r="C150" s="480" t="s">
        <v>458</v>
      </c>
      <c r="D150" s="480" t="s">
        <v>460</v>
      </c>
      <c r="E150" s="480" t="s">
        <v>97</v>
      </c>
      <c r="F150" s="480" t="s">
        <v>269</v>
      </c>
      <c r="G150" s="481">
        <v>300000</v>
      </c>
      <c r="H150" s="482" t="s">
        <v>345</v>
      </c>
      <c r="I150" s="482" t="s">
        <v>345</v>
      </c>
      <c r="J150" s="482" t="s">
        <v>343</v>
      </c>
    </row>
    <row r="151" spans="1:10" x14ac:dyDescent="0.2">
      <c r="A151" s="203"/>
      <c r="B151" s="483" t="s">
        <v>457</v>
      </c>
      <c r="C151" s="483" t="s">
        <v>35</v>
      </c>
      <c r="D151" s="483" t="s">
        <v>35</v>
      </c>
      <c r="E151" s="483" t="s">
        <v>35</v>
      </c>
      <c r="F151" s="483" t="s">
        <v>35</v>
      </c>
      <c r="G151" s="483" t="s">
        <v>36</v>
      </c>
      <c r="H151" s="484" t="s">
        <v>512</v>
      </c>
      <c r="I151" s="484" t="s">
        <v>284</v>
      </c>
      <c r="J151" s="484" t="s">
        <v>106</v>
      </c>
    </row>
    <row r="152" spans="1:10" ht="13.5" thickBot="1" x14ac:dyDescent="0.25">
      <c r="A152" s="206"/>
      <c r="B152" s="485" t="s">
        <v>36</v>
      </c>
      <c r="C152" s="485" t="s">
        <v>459</v>
      </c>
      <c r="D152" s="485" t="s">
        <v>99</v>
      </c>
      <c r="E152" s="485" t="s">
        <v>100</v>
      </c>
      <c r="F152" s="485" t="s">
        <v>270</v>
      </c>
      <c r="G152" s="485" t="s">
        <v>101</v>
      </c>
      <c r="H152" s="486" t="s">
        <v>284</v>
      </c>
      <c r="I152" s="486" t="s">
        <v>101</v>
      </c>
      <c r="J152" s="486" t="s">
        <v>346</v>
      </c>
    </row>
    <row r="154" spans="1:10" x14ac:dyDescent="0.2">
      <c r="A154" s="496" t="s">
        <v>601</v>
      </c>
      <c r="B154" s="497" t="s">
        <v>84</v>
      </c>
      <c r="C154" s="497">
        <f>'T 5.4'!C156+'T 5.5'!C155</f>
        <v>178.84836381713149</v>
      </c>
      <c r="D154" s="497">
        <f>'T 5.4'!D156+'T 5.5'!D155</f>
        <v>165.28540073982737</v>
      </c>
      <c r="E154" s="497">
        <f>'T 5.4'!E156+'T 5.5'!E155</f>
        <v>141.52877997450281</v>
      </c>
      <c r="F154" s="497">
        <f>'T 5.4'!F156+'T 5.5'!F155</f>
        <v>124.77706777228811</v>
      </c>
      <c r="G154" s="497">
        <f>'T 5.4'!G156+'T 5.5'!G155</f>
        <v>72.981403950074522</v>
      </c>
      <c r="H154" s="498">
        <f>'T 5.4'!H156+'T 5.5'!H155</f>
        <v>143.7391174650237</v>
      </c>
      <c r="I154" s="498">
        <f>'T 5.4'!I156+'T 5.5'!I155</f>
        <v>118.87834604375371</v>
      </c>
      <c r="J154" s="498">
        <f>'T 5.4'!J156+'T 5.5'!J155</f>
        <v>128.11053642641653</v>
      </c>
    </row>
    <row r="155" spans="1:10" x14ac:dyDescent="0.2">
      <c r="A155" s="476" t="s">
        <v>602</v>
      </c>
      <c r="B155" s="488" t="s">
        <v>84</v>
      </c>
      <c r="C155" s="488">
        <f>'T 5.4'!C157+'T 5.5'!C156</f>
        <v>25.262080669215077</v>
      </c>
      <c r="D155" s="488">
        <f>'T 5.4'!D157+'T 5.5'!D156</f>
        <v>19.961994793807371</v>
      </c>
      <c r="E155" s="488">
        <f>'T 5.4'!E157+'T 5.5'!E156</f>
        <v>21.249776290192532</v>
      </c>
      <c r="F155" s="488">
        <f>'T 5.4'!F157+'T 5.5'!F156</f>
        <v>8.8842293342058944</v>
      </c>
      <c r="G155" s="488">
        <f>'T 5.4'!G157+'T 5.5'!G156</f>
        <v>12.872526357034054</v>
      </c>
      <c r="H155" s="267">
        <f>'T 5.4'!H157+'T 5.5'!H156</f>
        <v>21.169833650531913</v>
      </c>
      <c r="I155" s="267">
        <f>'T 5.4'!I157+'T 5.5'!I156</f>
        <v>9.3384344273032056</v>
      </c>
      <c r="J155" s="267">
        <f>'T 5.4'!J157+'T 5.5'!J156</f>
        <v>13.73209254318466</v>
      </c>
    </row>
    <row r="156" spans="1:10" x14ac:dyDescent="0.2">
      <c r="A156" s="477" t="s">
        <v>324</v>
      </c>
      <c r="B156" s="489" t="s">
        <v>84</v>
      </c>
      <c r="C156" s="489">
        <f>'T 5.4'!C158+'T 5.5'!C157</f>
        <v>142.9209421122101</v>
      </c>
      <c r="D156" s="489">
        <f>'T 5.4'!D158+'T 5.5'!D157</f>
        <v>140.7618714892451</v>
      </c>
      <c r="E156" s="489">
        <f>'T 5.4'!E158+'T 5.5'!E157</f>
        <v>115.75909823683345</v>
      </c>
      <c r="F156" s="489">
        <f>'T 5.4'!F158+'T 5.5'!F157</f>
        <v>111.23194177609369</v>
      </c>
      <c r="G156" s="489">
        <f>'T 5.4'!G158+'T 5.5'!G157</f>
        <v>57.034956297285376</v>
      </c>
      <c r="H156" s="490">
        <f>'T 5.4'!H158+'T 5.5'!H157</f>
        <v>118.00533584449663</v>
      </c>
      <c r="I156" s="490">
        <f>'T 5.4'!I158+'T 5.5'!I157</f>
        <v>105.05974680312757</v>
      </c>
      <c r="J156" s="490">
        <f>'T 5.4'!J158+'T 5.5'!J157</f>
        <v>109.86716571304035</v>
      </c>
    </row>
    <row r="157" spans="1:10" x14ac:dyDescent="0.2">
      <c r="A157" s="476" t="s">
        <v>603</v>
      </c>
      <c r="B157" s="488" t="s">
        <v>84</v>
      </c>
      <c r="C157" s="488">
        <f>'T 5.4'!C159+'T 5.5'!C158</f>
        <v>10.665341035706327</v>
      </c>
      <c r="D157" s="488">
        <f>'T 5.4'!D159+'T 5.5'!D158</f>
        <v>4.561530346622825</v>
      </c>
      <c r="E157" s="488">
        <f>'T 5.4'!E159+'T 5.5'!E158</f>
        <v>4.4770205633955538</v>
      </c>
      <c r="F157" s="488">
        <f>'T 5.4'!F159+'T 5.5'!F158</f>
        <v>4.5744979664833085</v>
      </c>
      <c r="G157" s="488">
        <f>'T 5.4'!G159+'T 5.5'!G158</f>
        <v>3.0739207083135316</v>
      </c>
      <c r="H157" s="267">
        <f>'T 5.4'!H159+'T 5.5'!H158</f>
        <v>4.5248910378990486</v>
      </c>
      <c r="I157" s="267">
        <f>'T 5.4'!I159+'T 5.5'!I158</f>
        <v>4.4036055205733007</v>
      </c>
      <c r="J157" s="267">
        <f>'T 5.4'!J159+'T 5.5'!J158</f>
        <v>4.4486455946577701</v>
      </c>
    </row>
    <row r="158" spans="1:10" x14ac:dyDescent="0.2">
      <c r="A158" s="477" t="s">
        <v>604</v>
      </c>
      <c r="B158" s="489" t="s">
        <v>84</v>
      </c>
      <c r="C158" s="489">
        <f>'T 5.4'!C160+'T 5.5'!C159</f>
        <v>0</v>
      </c>
      <c r="D158" s="489">
        <f>'T 5.4'!D160+'T 5.5'!D159</f>
        <v>0</v>
      </c>
      <c r="E158" s="489">
        <f>'T 5.4'!E160+'T 5.5'!E159</f>
        <v>4.2884635376640765E-2</v>
      </c>
      <c r="F158" s="489">
        <f>'T 5.4'!F160+'T 5.5'!F159</f>
        <v>8.6398469009453249E-2</v>
      </c>
      <c r="G158" s="489">
        <f>'T 5.4'!G160+'T 5.5'!G159</f>
        <v>0</v>
      </c>
      <c r="H158" s="490">
        <f>'T 5.4'!H160+'T 5.5'!H159</f>
        <v>3.9056365838590561E-2</v>
      </c>
      <c r="I158" s="490">
        <f>'T 5.4'!I160+'T 5.5'!I159</f>
        <v>7.6559025147753035E-2</v>
      </c>
      <c r="J158" s="490">
        <f>'T 5.4'!J160+'T 5.5'!J159</f>
        <v>6.263219702438648E-2</v>
      </c>
    </row>
    <row r="159" spans="1:10" x14ac:dyDescent="0.2">
      <c r="A159" s="501" t="s">
        <v>325</v>
      </c>
      <c r="B159" s="502" t="s">
        <v>84</v>
      </c>
      <c r="C159" s="502">
        <f>'T 5.4'!C161+'T 5.5'!C160</f>
        <v>23.342715600733666</v>
      </c>
      <c r="D159" s="502">
        <f>'T 5.4'!D161+'T 5.5'!D160</f>
        <v>22.053414166324156</v>
      </c>
      <c r="E159" s="502">
        <f>'T 5.4'!E161+'T 5.5'!E160</f>
        <v>20.357506179066334</v>
      </c>
      <c r="F159" s="502">
        <f>'T 5.4'!F161+'T 5.5'!F160</f>
        <v>24.202282533681242</v>
      </c>
      <c r="G159" s="502">
        <f>'T 5.4'!G161+'T 5.5'!G160</f>
        <v>10.342524248118865</v>
      </c>
      <c r="H159" s="503">
        <f>'T 5.4'!H161+'T 5.5'!H160</f>
        <v>20.517416325543703</v>
      </c>
      <c r="I159" s="503">
        <f>'T 5.4'!I161+'T 5.5'!I160</f>
        <v>22.623871305438247</v>
      </c>
      <c r="J159" s="503">
        <f>'T 5.4'!J161+'T 5.5'!J160</f>
        <v>21.841627139424304</v>
      </c>
    </row>
    <row r="160" spans="1:10" x14ac:dyDescent="0.2">
      <c r="A160" s="477" t="s">
        <v>605</v>
      </c>
      <c r="B160" s="489" t="s">
        <v>84</v>
      </c>
      <c r="C160" s="489">
        <f>'T 5.4'!C162+'T 5.5'!C161</f>
        <v>0</v>
      </c>
      <c r="D160" s="489">
        <f>'T 5.4'!D162+'T 5.5'!D161</f>
        <v>4.6461159062885324E-2</v>
      </c>
      <c r="E160" s="489">
        <f>'T 5.4'!E162+'T 5.5'!E161</f>
        <v>0.24451842577932836</v>
      </c>
      <c r="F160" s="489">
        <f>'T 5.4'!F162+'T 5.5'!F161</f>
        <v>0.81427113550856345</v>
      </c>
      <c r="G160" s="489">
        <f>'T 5.4'!G162+'T 5.5'!G161</f>
        <v>3.4025560757024187</v>
      </c>
      <c r="H160" s="490">
        <f>'T 5.4'!H162+'T 5.5'!H161</f>
        <v>0.22653108951908318</v>
      </c>
      <c r="I160" s="490">
        <f>'T 5.4'!I162+'T 5.5'!I161</f>
        <v>1.1090365944235245</v>
      </c>
      <c r="J160" s="490">
        <f>'T 5.4'!J162+'T 5.5'!J161</f>
        <v>0.78131310197971748</v>
      </c>
    </row>
    <row r="161" spans="1:10" x14ac:dyDescent="0.2">
      <c r="A161" s="476" t="s">
        <v>606</v>
      </c>
      <c r="B161" s="488" t="s">
        <v>84</v>
      </c>
      <c r="C161" s="488">
        <f>'T 5.4'!C163+'T 5.5'!C162</f>
        <v>2.897355023398529</v>
      </c>
      <c r="D161" s="488">
        <f>'T 5.4'!D163+'T 5.5'!D162</f>
        <v>0</v>
      </c>
      <c r="E161" s="488">
        <f>'T 5.4'!E163+'T 5.5'!E162</f>
        <v>0.90151682461897209</v>
      </c>
      <c r="F161" s="488">
        <f>'T 5.4'!F163+'T 5.5'!F162</f>
        <v>2.23364374074057</v>
      </c>
      <c r="G161" s="488">
        <f>'T 5.4'!G163+'T 5.5'!G162</f>
        <v>1.3254367481115223</v>
      </c>
      <c r="H161" s="267">
        <f>'T 5.4'!H163+'T 5.5'!H162</f>
        <v>0.84018140625522031</v>
      </c>
      <c r="I161" s="267">
        <f>'T 5.4'!I163+'T 5.5'!I162</f>
        <v>2.1302130686322558</v>
      </c>
      <c r="J161" s="267">
        <f>'T 5.4'!J163+'T 5.5'!J162</f>
        <v>1.6511523948939424</v>
      </c>
    </row>
    <row r="162" spans="1:10" x14ac:dyDescent="0.2">
      <c r="A162" s="491" t="s">
        <v>607</v>
      </c>
      <c r="B162" s="489" t="s">
        <v>84</v>
      </c>
      <c r="C162" s="489">
        <f>'T 5.4'!C164+'T 5.5'!C163</f>
        <v>18.316608670312153</v>
      </c>
      <c r="D162" s="489">
        <f>'T 5.4'!D164+'T 5.5'!D163</f>
        <v>21.797551719413619</v>
      </c>
      <c r="E162" s="489">
        <f>'T 5.4'!E164+'T 5.5'!E163</f>
        <v>18.633296226603736</v>
      </c>
      <c r="F162" s="489">
        <f>'T 5.4'!F164+'T 5.5'!F163</f>
        <v>20.016067684785245</v>
      </c>
      <c r="G162" s="489">
        <f>'T 5.4'!G164+'T 5.5'!G163</f>
        <v>5.5895216874611187</v>
      </c>
      <c r="H162" s="490">
        <f>'T 5.4'!H164+'T 5.5'!H163</f>
        <v>18.892768495244283</v>
      </c>
      <c r="I162" s="490">
        <f>'T 5.4'!I164+'T 5.5'!I163</f>
        <v>18.373108138321808</v>
      </c>
      <c r="J162" s="490">
        <f>'T 5.4'!J164+'T 5.5'!J163</f>
        <v>18.566086999200039</v>
      </c>
    </row>
    <row r="163" spans="1:10" x14ac:dyDescent="0.2">
      <c r="A163" s="476" t="s">
        <v>326</v>
      </c>
      <c r="B163" s="488" t="s">
        <v>84</v>
      </c>
      <c r="C163" s="488">
        <f>'T 5.4'!C165+'T 5.5'!C164</f>
        <v>0.90455457085554625</v>
      </c>
      <c r="D163" s="488">
        <f>'T 5.4'!D165+'T 5.5'!D164</f>
        <v>0.17792848335388411</v>
      </c>
      <c r="E163" s="488">
        <f>'T 5.4'!E165+'T 5.5'!E164</f>
        <v>0.21890508287584118</v>
      </c>
      <c r="F163" s="488">
        <f>'T 5.4'!F165+'T 5.5'!F164</f>
        <v>0.52958264909593078</v>
      </c>
      <c r="G163" s="488">
        <f>'T 5.4'!G165+'T 5.5'!G164</f>
        <v>2.5008561960691934E-2</v>
      </c>
      <c r="H163" s="267">
        <f>'T 5.4'!H165+'T 5.5'!H164</f>
        <v>0.22004778080851381</v>
      </c>
      <c r="I163" s="267">
        <f>'T 5.4'!I165+'T 5.5'!I164</f>
        <v>0.47211949654987584</v>
      </c>
      <c r="J163" s="267">
        <f>'T 5.4'!J165+'T 5.5'!J164</f>
        <v>0.37851121584231601</v>
      </c>
    </row>
    <row r="164" spans="1:10" x14ac:dyDescent="0.2">
      <c r="A164" s="477" t="s">
        <v>608</v>
      </c>
      <c r="B164" s="489" t="s">
        <v>84</v>
      </c>
      <c r="C164" s="489">
        <f>'T 5.4'!C166+'T 5.5'!C165</f>
        <v>1.2241801943877815</v>
      </c>
      <c r="D164" s="489">
        <f>'T 5.4'!D166+'T 5.5'!D165</f>
        <v>3.1470064392382521E-2</v>
      </c>
      <c r="E164" s="489">
        <f>'T 5.4'!E166+'T 5.5'!E165</f>
        <v>0.359269121779213</v>
      </c>
      <c r="F164" s="489">
        <f>'T 5.4'!F166+'T 5.5'!F165</f>
        <v>0.60871717255375701</v>
      </c>
      <c r="G164" s="489">
        <f>'T 5.4'!G166+'T 5.5'!G165</f>
        <v>0</v>
      </c>
      <c r="H164" s="490">
        <f>'T 5.4'!H166+'T 5.5'!H165</f>
        <v>0.33788676095609183</v>
      </c>
      <c r="I164" s="490">
        <f>'T 5.4'!I166+'T 5.5'!I165</f>
        <v>0.53939373990890038</v>
      </c>
      <c r="J164" s="490">
        <f>'T 5.4'!J166+'T 5.5'!J165</f>
        <v>0.46456296488572824</v>
      </c>
    </row>
    <row r="165" spans="1:10" x14ac:dyDescent="0.2">
      <c r="A165" s="501" t="s">
        <v>327</v>
      </c>
      <c r="B165" s="502" t="s">
        <v>84</v>
      </c>
      <c r="C165" s="502">
        <f>'T 5.4'!C167+'T 5.5'!C166</f>
        <v>88.148310677614546</v>
      </c>
      <c r="D165" s="502">
        <f>'T 5.4'!D167+'T 5.5'!D166</f>
        <v>37.137528428551853</v>
      </c>
      <c r="E165" s="502">
        <f>'T 5.4'!E167+'T 5.5'!E166</f>
        <v>15.074475966926265</v>
      </c>
      <c r="F165" s="502">
        <f>'T 5.4'!F167+'T 5.5'!F166</f>
        <v>14.261876210855775</v>
      </c>
      <c r="G165" s="502">
        <f>'T 5.4'!G167+'T 5.5'!G166</f>
        <v>16.886994455139146</v>
      </c>
      <c r="H165" s="503">
        <f>'T 5.4'!H167+'T 5.5'!H166</f>
        <v>17.381038754097581</v>
      </c>
      <c r="I165" s="503">
        <f>'T 5.4'!I167+'T 5.5'!I166</f>
        <v>14.560836411089475</v>
      </c>
      <c r="J165" s="503">
        <f>'T 5.4'!J167+'T 5.5'!J166</f>
        <v>15.608134763465081</v>
      </c>
    </row>
    <row r="166" spans="1:10" x14ac:dyDescent="0.2">
      <c r="A166" s="491" t="s">
        <v>609</v>
      </c>
      <c r="B166" s="489" t="s">
        <v>84</v>
      </c>
      <c r="C166" s="489">
        <f>'T 5.4'!C168+'T 5.5'!C167</f>
        <v>4.0557107838935842</v>
      </c>
      <c r="D166" s="489">
        <f>'T 5.4'!D168+'T 5.5'!D167</f>
        <v>1.1156281682422249</v>
      </c>
      <c r="E166" s="489">
        <f>'T 5.4'!E168+'T 5.5'!E167</f>
        <v>2.9799687079844626</v>
      </c>
      <c r="F166" s="489">
        <f>'T 5.4'!F168+'T 5.5'!F167</f>
        <v>0.48199649369462227</v>
      </c>
      <c r="G166" s="489">
        <f>'T 5.4'!G168+'T 5.5'!G167</f>
        <v>0.16148063469535576</v>
      </c>
      <c r="H166" s="490">
        <f>'T 5.4'!H168+'T 5.5'!H167</f>
        <v>2.8329652470779698</v>
      </c>
      <c r="I166" s="490">
        <f>'T 5.4'!I168+'T 5.5'!I167</f>
        <v>0.44549471492973647</v>
      </c>
      <c r="J166" s="490">
        <f>'T 5.4'!J168+'T 5.5'!J167</f>
        <v>1.3320956217274975</v>
      </c>
    </row>
    <row r="167" spans="1:10" x14ac:dyDescent="0.2">
      <c r="A167" s="476" t="s">
        <v>328</v>
      </c>
      <c r="B167" s="488" t="s">
        <v>84</v>
      </c>
      <c r="C167" s="488">
        <f>'T 5.4'!C169+'T 5.5'!C168</f>
        <v>63.017758883727311</v>
      </c>
      <c r="D167" s="488">
        <f>'T 5.4'!D169+'T 5.5'!D168</f>
        <v>14.698514865050008</v>
      </c>
      <c r="E167" s="488">
        <f>'T 5.4'!E169+'T 5.5'!E168</f>
        <v>5.7597947341272979</v>
      </c>
      <c r="F167" s="488">
        <f>'T 5.4'!F169+'T 5.5'!F168</f>
        <v>2.2101252514008571</v>
      </c>
      <c r="G167" s="488">
        <f>'T 5.4'!G169+'T 5.5'!G168</f>
        <v>0.26760018962613458</v>
      </c>
      <c r="H167" s="267">
        <f>'T 5.4'!H169+'T 5.5'!H168</f>
        <v>6.8769788576434294</v>
      </c>
      <c r="I167" s="267">
        <f>'T 5.4'!I169+'T 5.5'!I168</f>
        <v>1.9889018140597763</v>
      </c>
      <c r="J167" s="267">
        <f>'T 5.4'!J169+'T 5.5'!J168</f>
        <v>3.8041173239404689</v>
      </c>
    </row>
    <row r="168" spans="1:10" x14ac:dyDescent="0.2">
      <c r="A168" s="477" t="s">
        <v>329</v>
      </c>
      <c r="B168" s="489" t="s">
        <v>84</v>
      </c>
      <c r="C168" s="489">
        <f>'T 5.4'!C170+'T 5.5'!C169</f>
        <v>0</v>
      </c>
      <c r="D168" s="489">
        <f>'T 5.4'!D170+'T 5.5'!D169</f>
        <v>9.494451294697904E-4</v>
      </c>
      <c r="E168" s="489">
        <f>'T 5.4'!E170+'T 5.5'!E169</f>
        <v>0.49907668409091249</v>
      </c>
      <c r="F168" s="489">
        <f>'T 5.4'!F170+'T 5.5'!F169</f>
        <v>0.205415800540585</v>
      </c>
      <c r="G168" s="489">
        <f>'T 5.4'!G170+'T 5.5'!G169</f>
        <v>0.63186506232461193</v>
      </c>
      <c r="H168" s="490">
        <f>'T 5.4'!H170+'T 5.5'!H169</f>
        <v>0.45460307896857333</v>
      </c>
      <c r="I168" s="490">
        <f>'T 5.4'!I170+'T 5.5'!I169</f>
        <v>0.25398174874886087</v>
      </c>
      <c r="J168" s="490">
        <f>'T 5.4'!J170+'T 5.5'!J169</f>
        <v>0.32848363302373085</v>
      </c>
    </row>
    <row r="169" spans="1:10" x14ac:dyDescent="0.2">
      <c r="A169" s="476" t="s">
        <v>610</v>
      </c>
      <c r="B169" s="488" t="s">
        <v>84</v>
      </c>
      <c r="C169" s="488">
        <f>'T 5.4'!C171+'T 5.5'!C170</f>
        <v>0</v>
      </c>
      <c r="D169" s="488">
        <f>'T 5.4'!D171+'T 5.5'!D170</f>
        <v>2.2023057953144267</v>
      </c>
      <c r="E169" s="488">
        <f>'T 5.4'!E171+'T 5.5'!E170</f>
        <v>1.4522775623166735</v>
      </c>
      <c r="F169" s="488">
        <f>'T 5.4'!F171+'T 5.5'!F170</f>
        <v>5.6228641732855653</v>
      </c>
      <c r="G169" s="488">
        <f>'T 5.4'!G171+'T 5.5'!G170</f>
        <v>11.51775865198611</v>
      </c>
      <c r="H169" s="267">
        <f>'T 5.4'!H171+'T 5.5'!H170</f>
        <v>1.504681760449291</v>
      </c>
      <c r="I169" s="267">
        <f>'T 5.4'!I171+'T 5.5'!I170</f>
        <v>6.2942011073633459</v>
      </c>
      <c r="J169" s="267">
        <f>'T 5.4'!J171+'T 5.5'!J170</f>
        <v>4.5155855647126311</v>
      </c>
    </row>
    <row r="170" spans="1:10" x14ac:dyDescent="0.2">
      <c r="A170" s="477" t="s">
        <v>611</v>
      </c>
      <c r="B170" s="489" t="s">
        <v>84</v>
      </c>
      <c r="C170" s="489">
        <f>'T 5.4'!C172+'T 5.5'!C171</f>
        <v>19.833519035946313</v>
      </c>
      <c r="D170" s="489">
        <f>'T 5.4'!D172+'T 5.5'!D171</f>
        <v>18.131211124811617</v>
      </c>
      <c r="E170" s="489">
        <f>'T 5.4'!E172+'T 5.5'!E171</f>
        <v>1.8806798539805423</v>
      </c>
      <c r="F170" s="489">
        <f>'T 5.4'!F172+'T 5.5'!F171</f>
        <v>4.7066811191095157</v>
      </c>
      <c r="G170" s="489">
        <f>'T 5.4'!G172+'T 5.5'!G171</f>
        <v>4.1819747082912091</v>
      </c>
      <c r="H170" s="490">
        <f>'T 5.4'!H172+'T 5.5'!H171</f>
        <v>3.3425956451400101</v>
      </c>
      <c r="I170" s="490">
        <f>'T 5.4'!I172+'T 5.5'!I171</f>
        <v>4.6469252075486738</v>
      </c>
      <c r="J170" s="490">
        <f>'T 5.4'!J172+'T 5.5'!J171</f>
        <v>4.1625549264402801</v>
      </c>
    </row>
    <row r="171" spans="1:10" x14ac:dyDescent="0.2">
      <c r="A171" s="479" t="s">
        <v>330</v>
      </c>
      <c r="B171" s="492" t="s">
        <v>84</v>
      </c>
      <c r="C171" s="492">
        <f>'T 5.4'!C173+'T 5.5'!C172</f>
        <v>1.2412705487083671</v>
      </c>
      <c r="D171" s="492">
        <f>'T 5.4'!D173+'T 5.5'!D172</f>
        <v>0.98891354980134272</v>
      </c>
      <c r="E171" s="492">
        <f>'T 5.4'!E173+'T 5.5'!E172</f>
        <v>2.5026776783125091</v>
      </c>
      <c r="F171" s="492">
        <f>'T 5.4'!F173+'T 5.5'!F172</f>
        <v>1.0347929198331087</v>
      </c>
      <c r="G171" s="492">
        <f>'T 5.4'!G173+'T 5.5'!G172</f>
        <v>0.12631285844949502</v>
      </c>
      <c r="H171" s="493">
        <f>'T 5.4'!H173+'T 5.5'!H172</f>
        <v>2.3692126925487873</v>
      </c>
      <c r="I171" s="493">
        <f>'T 5.4'!I173+'T 5.5'!I172</f>
        <v>0.93133114943437667</v>
      </c>
      <c r="J171" s="493">
        <f>'T 5.4'!J173+'T 5.5'!J172</f>
        <v>1.4652967263187613</v>
      </c>
    </row>
    <row r="172" spans="1:10" x14ac:dyDescent="0.2">
      <c r="A172" s="475" t="s">
        <v>612</v>
      </c>
      <c r="B172" s="499" t="s">
        <v>84</v>
      </c>
      <c r="C172" s="499">
        <f>'T 5.4'!C174+'T 5.5'!C173</f>
        <v>222.81792001645613</v>
      </c>
      <c r="D172" s="499">
        <f>'T 5.4'!D174+'T 5.5'!D173</f>
        <v>118.29380463077135</v>
      </c>
      <c r="E172" s="499">
        <f>'T 5.4'!E174+'T 5.5'!E173</f>
        <v>87.654407021030963</v>
      </c>
      <c r="F172" s="499">
        <f>'T 5.4'!F174+'T 5.5'!F173</f>
        <v>88.033743187479374</v>
      </c>
      <c r="G172" s="499">
        <f>'T 5.4'!G174+'T 5.5'!G173</f>
        <v>79.538178120504227</v>
      </c>
      <c r="H172" s="500">
        <f>'T 5.4'!H174+'T 5.5'!H173</f>
        <v>91.080121133806074</v>
      </c>
      <c r="I172" s="500">
        <f>'T 5.4'!I174+'T 5.5'!I173</f>
        <v>87.066230261517944</v>
      </c>
      <c r="J172" s="500">
        <f>'T 5.4'!J174+'T 5.5'!J173</f>
        <v>88.556811711315277</v>
      </c>
    </row>
    <row r="173" spans="1:10" x14ac:dyDescent="0.2">
      <c r="A173" s="479" t="s">
        <v>613</v>
      </c>
      <c r="B173" s="492" t="s">
        <v>84</v>
      </c>
      <c r="C173" s="492">
        <f>'T 5.4'!C175+'T 5.5'!C174</f>
        <v>2.8876356343315561</v>
      </c>
      <c r="D173" s="492">
        <f>'T 5.4'!D175+'T 5.5'!D174</f>
        <v>5.8406685847376352</v>
      </c>
      <c r="E173" s="492">
        <f>'T 5.4'!E175+'T 5.5'!E174</f>
        <v>2.4679040467723858</v>
      </c>
      <c r="F173" s="492">
        <f>'T 5.4'!F175+'T 5.5'!F174</f>
        <v>4.1971556511334116</v>
      </c>
      <c r="G173" s="492">
        <f>'T 5.4'!G175+'T 5.5'!G174</f>
        <v>1.4017630296005925</v>
      </c>
      <c r="H173" s="493">
        <f>'T 5.4'!H175+'T 5.5'!H174</f>
        <v>2.7494774858846158</v>
      </c>
      <c r="I173" s="493">
        <f>'T 5.4'!I175+'T 5.5'!I174</f>
        <v>3.878803843672868</v>
      </c>
      <c r="J173" s="493">
        <f>'T 5.4'!J175+'T 5.5'!J174</f>
        <v>3.4594220086289198</v>
      </c>
    </row>
    <row r="174" spans="1:10" x14ac:dyDescent="0.2">
      <c r="A174" s="477" t="s">
        <v>331</v>
      </c>
      <c r="B174" s="489" t="s">
        <v>84</v>
      </c>
      <c r="C174" s="489">
        <f>'T 5.4'!C176+'T 5.5'!C175</f>
        <v>130.56105044825753</v>
      </c>
      <c r="D174" s="489">
        <f>'T 5.4'!D176+'T 5.5'!D175</f>
        <v>51.274614330730238</v>
      </c>
      <c r="E174" s="489">
        <f>'T 5.4'!E176+'T 5.5'!E175</f>
        <v>32.847474056377358</v>
      </c>
      <c r="F174" s="489">
        <f>'T 5.4'!F176+'T 5.5'!F175</f>
        <v>44.470406328110371</v>
      </c>
      <c r="G174" s="489">
        <f>'T 5.4'!G176+'T 5.5'!G175</f>
        <v>50.216877548394905</v>
      </c>
      <c r="H174" s="490">
        <f>'T 5.4'!H176+'T 5.5'!H175</f>
        <v>35.016272768506568</v>
      </c>
      <c r="I174" s="490">
        <f>'T 5.4'!I176+'T 5.5'!I175</f>
        <v>45.124840158051029</v>
      </c>
      <c r="J174" s="490">
        <f>'T 5.4'!J176+'T 5.5'!J175</f>
        <v>41.37096554753083</v>
      </c>
    </row>
    <row r="175" spans="1:10" x14ac:dyDescent="0.2">
      <c r="A175" s="476" t="s">
        <v>614</v>
      </c>
      <c r="B175" s="488" t="s">
        <v>84</v>
      </c>
      <c r="C175" s="488">
        <f>'T 5.4'!C177+'T 5.5'!C176</f>
        <v>42.528806760717899</v>
      </c>
      <c r="D175" s="488">
        <f>'T 5.4'!D177+'T 5.5'!D176</f>
        <v>33.832896287162626</v>
      </c>
      <c r="E175" s="488">
        <f>'T 5.4'!E177+'T 5.5'!E176</f>
        <v>19.329919862396707</v>
      </c>
      <c r="F175" s="488">
        <f>'T 5.4'!F177+'T 5.5'!F176</f>
        <v>30.024684640514611</v>
      </c>
      <c r="G175" s="488">
        <f>'T 5.4'!G177+'T 5.5'!G176</f>
        <v>36.494290361787634</v>
      </c>
      <c r="H175" s="267">
        <f>'T 5.4'!H177+'T 5.5'!H176</f>
        <v>20.682038141973216</v>
      </c>
      <c r="I175" s="267">
        <f>'T 5.4'!I177+'T 5.5'!I176</f>
        <v>30.761472259920637</v>
      </c>
      <c r="J175" s="267">
        <f>'T 5.4'!J177+'T 5.5'!J176</f>
        <v>27.018416457284395</v>
      </c>
    </row>
    <row r="176" spans="1:10" x14ac:dyDescent="0.2">
      <c r="A176" s="477" t="s">
        <v>641</v>
      </c>
      <c r="B176" s="489" t="s">
        <v>84</v>
      </c>
      <c r="C176" s="489">
        <f>'T 5.4'!C178+'T 5.5'!C177</f>
        <v>88.032226545759983</v>
      </c>
      <c r="D176" s="489">
        <f>'T 5.4'!D178+'T 5.5'!D177</f>
        <v>17.441715303466228</v>
      </c>
      <c r="E176" s="489">
        <f>'T 5.4'!E178+'T 5.5'!E177</f>
        <v>13.517554069628339</v>
      </c>
      <c r="F176" s="489">
        <f>'T 5.4'!F178+'T 5.5'!F177</f>
        <v>14.445721536598581</v>
      </c>
      <c r="G176" s="489">
        <f>'T 5.4'!G178+'T 5.5'!G177</f>
        <v>13.722586599165716</v>
      </c>
      <c r="H176" s="490">
        <f>'T 5.4'!H178+'T 5.5'!H177</f>
        <v>14.334234173527348</v>
      </c>
      <c r="I176" s="490">
        <f>'T 5.4'!I178+'T 5.5'!I177</f>
        <v>14.363367697428973</v>
      </c>
      <c r="J176" s="490">
        <f>'T 5.4'!J178+'T 5.5'!J177</f>
        <v>14.352548795850259</v>
      </c>
    </row>
    <row r="177" spans="1:10" x14ac:dyDescent="0.2">
      <c r="A177" s="476" t="s">
        <v>332</v>
      </c>
      <c r="B177" s="488" t="s">
        <v>84</v>
      </c>
      <c r="C177" s="488">
        <f>'T 5.4'!C179+'T 5.5'!C178</f>
        <v>84.861751547045614</v>
      </c>
      <c r="D177" s="488">
        <f>'T 5.4'!D179+'T 5.5'!D178</f>
        <v>35.604802027675028</v>
      </c>
      <c r="E177" s="488">
        <f>'T 5.4'!E179+'T 5.5'!E178</f>
        <v>41.720413227703503</v>
      </c>
      <c r="F177" s="488">
        <f>'T 5.4'!F179+'T 5.5'!F178</f>
        <v>35.083608871718162</v>
      </c>
      <c r="G177" s="488">
        <f>'T 5.4'!G179+'T 5.5'!G178</f>
        <v>26.308890869219649</v>
      </c>
      <c r="H177" s="267">
        <f>'T 5.4'!H179+'T 5.5'!H178</f>
        <v>41.499907077142957</v>
      </c>
      <c r="I177" s="267">
        <f>'T 5.4'!I179+'T 5.5'!I178</f>
        <v>34.08430476161422</v>
      </c>
      <c r="J177" s="267">
        <f>'T 5.4'!J179+'T 5.5'!J178</f>
        <v>36.838131311039106</v>
      </c>
    </row>
    <row r="178" spans="1:10" x14ac:dyDescent="0.2">
      <c r="A178" s="477" t="s">
        <v>333</v>
      </c>
      <c r="B178" s="489" t="s">
        <v>84</v>
      </c>
      <c r="C178" s="489">
        <f>'T 5.4'!C180+'T 5.5'!C179</f>
        <v>4.5074481032620808</v>
      </c>
      <c r="D178" s="489">
        <f>'T 5.4'!D180+'T 5.5'!D179</f>
        <v>25.57371831757775</v>
      </c>
      <c r="E178" s="489">
        <f>'T 5.4'!E180+'T 5.5'!E179</f>
        <v>10.618615441473088</v>
      </c>
      <c r="F178" s="489">
        <f>'T 5.4'!F180+'T 5.5'!F179</f>
        <v>4.2825721855202623</v>
      </c>
      <c r="G178" s="489">
        <f>'T 5.4'!G180+'T 5.5'!G179</f>
        <v>1.6106449109644203</v>
      </c>
      <c r="H178" s="490">
        <f>'T 5.4'!H180+'T 5.5'!H179</f>
        <v>11.814463236014433</v>
      </c>
      <c r="I178" s="490">
        <f>'T 5.4'!I180+'T 5.5'!I179</f>
        <v>3.9782811636774875</v>
      </c>
      <c r="J178" s="490">
        <f>'T 5.4'!J180+'T 5.5'!J179</f>
        <v>6.8882924235504674</v>
      </c>
    </row>
    <row r="179" spans="1:10" s="7" customFormat="1" x14ac:dyDescent="0.2">
      <c r="A179" s="501" t="s">
        <v>615</v>
      </c>
      <c r="B179" s="502" t="s">
        <v>84</v>
      </c>
      <c r="C179" s="502">
        <f>'T 5.4'!C181+'T 5.5'!C180</f>
        <v>112.78199084628966</v>
      </c>
      <c r="D179" s="502">
        <f>'T 5.4'!D181+'T 5.5'!D180</f>
        <v>65.051955062337314</v>
      </c>
      <c r="E179" s="502">
        <f>'T 5.4'!E181+'T 5.5'!E180</f>
        <v>40.06153300534168</v>
      </c>
      <c r="F179" s="502">
        <f>'T 5.4'!F181+'T 5.5'!F180</f>
        <v>27.831642303398468</v>
      </c>
      <c r="G179" s="502">
        <f>'T 5.4'!G181+'T 5.5'!G180</f>
        <v>18.61850135434651</v>
      </c>
      <c r="H179" s="503">
        <f>'T 5.4'!H181+'T 5.5'!H180</f>
        <v>42.607744137677585</v>
      </c>
      <c r="I179" s="503">
        <f>'T 5.4'!I181+'T 5.5'!I180</f>
        <v>26.782408628340995</v>
      </c>
      <c r="J179" s="503">
        <f>'T 5.4'!J181+'T 5.5'!J180</f>
        <v>32.659237943730211</v>
      </c>
    </row>
    <row r="180" spans="1:10" x14ac:dyDescent="0.2">
      <c r="A180" s="477" t="s">
        <v>616</v>
      </c>
      <c r="B180" s="489" t="s">
        <v>84</v>
      </c>
      <c r="C180" s="489">
        <f>'T 5.4'!C182+'T 5.5'!C181</f>
        <v>0</v>
      </c>
      <c r="D180" s="489">
        <f>'T 5.4'!D182+'T 5.5'!D181</f>
        <v>4.5303466228250447E-2</v>
      </c>
      <c r="E180" s="489">
        <f>'T 5.4'!E182+'T 5.5'!E181</f>
        <v>0.11934053979845972</v>
      </c>
      <c r="F180" s="489">
        <f>'T 5.4'!F182+'T 5.5'!F181</f>
        <v>0.25249211398384075</v>
      </c>
      <c r="G180" s="489">
        <f>'T 5.4'!G182+'T 5.5'!G181</f>
        <v>0</v>
      </c>
      <c r="H180" s="490">
        <f>'T 5.4'!H182+'T 5.5'!H181</f>
        <v>0.11243201370796176</v>
      </c>
      <c r="I180" s="490">
        <f>'T 5.4'!I182+'T 5.5'!I181</f>
        <v>0.22373718337512605</v>
      </c>
      <c r="J180" s="490">
        <f>'T 5.4'!J182+'T 5.5'!J181</f>
        <v>0.18240336876699692</v>
      </c>
    </row>
    <row r="181" spans="1:10" x14ac:dyDescent="0.2">
      <c r="A181" s="479" t="s">
        <v>334</v>
      </c>
      <c r="B181" s="492" t="s">
        <v>84</v>
      </c>
      <c r="C181" s="492">
        <f>'T 5.4'!C183+'T 5.5'!C182</f>
        <v>0.13917410905600217</v>
      </c>
      <c r="D181" s="492">
        <f>'T 5.4'!D183+'T 5.5'!D182</f>
        <v>2.0767269488971092</v>
      </c>
      <c r="E181" s="492">
        <f>'T 5.4'!E183+'T 5.5'!E182</f>
        <v>1.8387590733663712</v>
      </c>
      <c r="F181" s="492">
        <f>'T 5.4'!F183+'T 5.5'!F182</f>
        <v>1.1568067147839294</v>
      </c>
      <c r="G181" s="492">
        <f>'T 5.4'!G183+'T 5.5'!G182</f>
        <v>1.175684971541394</v>
      </c>
      <c r="H181" s="493">
        <f>'T 5.4'!H183+'T 5.5'!H182</f>
        <v>1.8472013005802439</v>
      </c>
      <c r="I181" s="493">
        <f>'T 5.4'!I183+'T 5.5'!I182</f>
        <v>1.158956655051407</v>
      </c>
      <c r="J181" s="493">
        <f>'T 5.4'!J183+'T 5.5'!J182</f>
        <v>1.4145402606322963</v>
      </c>
    </row>
    <row r="182" spans="1:10" x14ac:dyDescent="0.2">
      <c r="A182" s="478" t="s">
        <v>617</v>
      </c>
      <c r="B182" s="489" t="s">
        <v>84</v>
      </c>
      <c r="C182" s="489">
        <f>'T 5.4'!C184+'T 5.5'!C183</f>
        <v>112.64281673723366</v>
      </c>
      <c r="D182" s="489">
        <f>'T 5.4'!D184+'T 5.5'!D183</f>
        <v>62.929921907110568</v>
      </c>
      <c r="E182" s="489">
        <f>'T 5.4'!E184+'T 5.5'!E183</f>
        <v>38.103433267824535</v>
      </c>
      <c r="F182" s="489">
        <f>'T 5.4'!F184+'T 5.5'!F183</f>
        <v>26.42234324813494</v>
      </c>
      <c r="G182" s="489">
        <f>'T 5.4'!G184+'T 5.5'!G183</f>
        <v>17.442815795363558</v>
      </c>
      <c r="H182" s="490">
        <f>'T 5.4'!H184+'T 5.5'!H183</f>
        <v>40.648110483634873</v>
      </c>
      <c r="I182" s="490">
        <f>'T 5.4'!I184+'T 5.5'!I183</f>
        <v>25.399714522312578</v>
      </c>
      <c r="J182" s="490">
        <f>'T 5.4'!J184+'T 5.5'!J183</f>
        <v>31.062294019934743</v>
      </c>
    </row>
    <row r="183" spans="1:10" x14ac:dyDescent="0.2">
      <c r="A183" s="479" t="s">
        <v>618</v>
      </c>
      <c r="B183" s="488" t="s">
        <v>84</v>
      </c>
      <c r="C183" s="488">
        <f>'T 5.4'!C185+'T 5.5'!C184</f>
        <v>10.547731285462056</v>
      </c>
      <c r="D183" s="488">
        <f>'T 5.4'!D185+'T 5.5'!D184</f>
        <v>5.8992204411563227</v>
      </c>
      <c r="E183" s="488">
        <f>'T 5.4'!E185+'T 5.5'!E184</f>
        <v>4.1836919902686862</v>
      </c>
      <c r="F183" s="488">
        <f>'T 5.4'!F185+'T 5.5'!F184</f>
        <v>3.9722916410757914</v>
      </c>
      <c r="G183" s="488">
        <f>'T 5.4'!G185+'T 5.5'!G184</f>
        <v>1.7732328729945479</v>
      </c>
      <c r="H183" s="267">
        <f>'T 5.4'!H185+'T 5.5'!H184</f>
        <v>4.3675471027151485</v>
      </c>
      <c r="I183" s="267">
        <f>'T 5.4'!I185+'T 5.5'!I184</f>
        <v>3.7218529985259146</v>
      </c>
      <c r="J183" s="267">
        <f>'T 5.4'!J185+'T 5.5'!J184</f>
        <v>3.9616352159730273</v>
      </c>
    </row>
    <row r="184" spans="1:10" x14ac:dyDescent="0.2">
      <c r="A184" s="478" t="s">
        <v>643</v>
      </c>
      <c r="B184" s="494" t="s">
        <v>84</v>
      </c>
      <c r="C184" s="494">
        <f>'T 5.4'!C186+'T 5.5'!C185</f>
        <v>97.028403928895898</v>
      </c>
      <c r="D184" s="494">
        <f>'T 5.4'!D186+'T 5.5'!D185</f>
        <v>46.674945882997676</v>
      </c>
      <c r="E184" s="494">
        <f>'T 5.4'!E186+'T 5.5'!E185</f>
        <v>26.587665146086607</v>
      </c>
      <c r="F184" s="494">
        <f>'T 5.4'!F186+'T 5.5'!F185</f>
        <v>14.582186742584019</v>
      </c>
      <c r="G184" s="494">
        <f>'T 5.4'!G186+'T 5.5'!G185</f>
        <v>9.3338412744662058</v>
      </c>
      <c r="H184" s="495">
        <f>'T 5.4'!H186+'T 5.5'!H185</f>
        <v>28.713509941499936</v>
      </c>
      <c r="I184" s="495">
        <f>'T 5.4'!I186+'T 5.5'!I185</f>
        <v>13.984481699978417</v>
      </c>
      <c r="J184" s="495">
        <f>'T 5.4'!J186+'T 5.5'!J185</f>
        <v>19.454191009199754</v>
      </c>
    </row>
    <row r="185" spans="1:10" s="47" customFormat="1" x14ac:dyDescent="0.2">
      <c r="A185" s="479" t="s">
        <v>642</v>
      </c>
      <c r="B185" s="492" t="s">
        <v>84</v>
      </c>
      <c r="C185" s="492">
        <f>'T 5.4'!C187+'T 5.5'!C186</f>
        <v>1.4881121758060922</v>
      </c>
      <c r="D185" s="492">
        <f>'T 5.4'!D187+'T 5.5'!D186</f>
        <v>3.5072900397314699</v>
      </c>
      <c r="E185" s="492">
        <f>'T 5.4'!E187+'T 5.5'!E186</f>
        <v>1.323479904915249</v>
      </c>
      <c r="F185" s="492">
        <f>'T 5.4'!F187+'T 5.5'!F186</f>
        <v>3.494204615213524</v>
      </c>
      <c r="G185" s="492">
        <f>'T 5.4'!G187+'T 5.5'!G186</f>
        <v>1.0243318292871337</v>
      </c>
      <c r="H185" s="493">
        <f>'T 5.4'!H187+'T 5.5'!H186</f>
        <v>1.5050862948129111</v>
      </c>
      <c r="I185" s="493">
        <f>'T 5.4'!I187+'T 5.5'!I186</f>
        <v>3.2129244617422303</v>
      </c>
      <c r="J185" s="493">
        <f>'T 5.4'!J187+'T 5.5'!J186</f>
        <v>2.5787089407234567</v>
      </c>
    </row>
    <row r="186" spans="1:10" s="7" customFormat="1" x14ac:dyDescent="0.2">
      <c r="A186" s="478" t="s">
        <v>644</v>
      </c>
      <c r="B186" s="494" t="s">
        <v>84</v>
      </c>
      <c r="C186" s="494">
        <f>'T 5.4'!C188+'T 5.5'!C187</f>
        <v>0</v>
      </c>
      <c r="D186" s="494">
        <f>'T 5.4'!D188+'T 5.5'!D187</f>
        <v>0</v>
      </c>
      <c r="E186" s="494">
        <f>'T 5.4'!E188+'T 5.5'!E187</f>
        <v>0.18998919129712891</v>
      </c>
      <c r="F186" s="494">
        <f>'T 5.4'!F188+'T 5.5'!F187</f>
        <v>4.1817459365339246E-2</v>
      </c>
      <c r="G186" s="494">
        <f>'T 5.4'!G188+'T 5.5'!G187</f>
        <v>0.33783176496228334</v>
      </c>
      <c r="H186" s="495">
        <f>'T 5.4'!H188+'T 5.5'!H187</f>
        <v>0.17302904164880598</v>
      </c>
      <c r="I186" s="495">
        <f>'T 5.4'!I188+'T 5.5'!I187</f>
        <v>7.5528891704060686E-2</v>
      </c>
      <c r="J186" s="495">
        <f>'T 5.4'!J188+'T 5.5'!J187</f>
        <v>0.11173613287832021</v>
      </c>
    </row>
    <row r="187" spans="1:10" x14ac:dyDescent="0.2">
      <c r="A187" s="479" t="s">
        <v>645</v>
      </c>
      <c r="B187" s="492" t="s">
        <v>84</v>
      </c>
      <c r="C187" s="492">
        <f>'T 5.4'!C189+'T 5.5'!C188</f>
        <v>3.5785179217306342</v>
      </c>
      <c r="D187" s="492">
        <f>'T 5.4'!D189+'T 5.5'!D188</f>
        <v>6.8484628031237156</v>
      </c>
      <c r="E187" s="492">
        <f>'T 5.4'!E189+'T 5.5'!E188</f>
        <v>5.8186066621999313</v>
      </c>
      <c r="F187" s="492">
        <f>'T 5.4'!F189+'T 5.5'!F188</f>
        <v>4.331842412403331</v>
      </c>
      <c r="G187" s="492">
        <f>'T 5.4'!G189+'T 5.5'!G188</f>
        <v>4.9735751164456019</v>
      </c>
      <c r="H187" s="493">
        <f>'T 5.4'!H189+'T 5.5'!H188</f>
        <v>5.8889371969460607</v>
      </c>
      <c r="I187" s="493">
        <f>'T 5.4'!I189+'T 5.5'!I188</f>
        <v>4.4049258013572494</v>
      </c>
      <c r="J187" s="493">
        <f>'T 5.4'!J189+'T 5.5'!J188</f>
        <v>4.9560219641414527</v>
      </c>
    </row>
    <row r="188" spans="1:10" s="47" customFormat="1" x14ac:dyDescent="0.2">
      <c r="A188" s="504" t="s">
        <v>619</v>
      </c>
      <c r="B188" s="505" t="s">
        <v>84</v>
      </c>
      <c r="C188" s="505">
        <f>'T 5.4'!C190+'T 5.5'!C189</f>
        <v>53.694636337144523</v>
      </c>
      <c r="D188" s="505">
        <f>'T 5.4'!D190+'T 5.5'!D189</f>
        <v>16.24595972050966</v>
      </c>
      <c r="E188" s="505">
        <f>'T 5.4'!E190+'T 5.5'!E189</f>
        <v>26.769674152178379</v>
      </c>
      <c r="F188" s="505">
        <f>'T 5.4'!F190+'T 5.5'!F189</f>
        <v>38.231967974103384</v>
      </c>
      <c r="G188" s="505">
        <f>'T 5.4'!G190+'T 5.5'!G189</f>
        <v>28.190235898906007</v>
      </c>
      <c r="H188" s="506">
        <f>'T 5.4'!H190+'T 5.5'!H189</f>
        <v>26.077646588496705</v>
      </c>
      <c r="I188" s="506">
        <f>'T 5.4'!I190+'T 5.5'!I189</f>
        <v>37.088370637704649</v>
      </c>
      <c r="J188" s="506">
        <f>'T 5.4'!J190+'T 5.5'!J189</f>
        <v>32.999474965453658</v>
      </c>
    </row>
    <row r="189" spans="1:10" s="7" customFormat="1" x14ac:dyDescent="0.2">
      <c r="A189" s="479" t="s">
        <v>620</v>
      </c>
      <c r="B189" s="492" t="s">
        <v>84</v>
      </c>
      <c r="C189" s="492">
        <f>'T 5.4'!C191+'T 5.5'!C190</f>
        <v>0</v>
      </c>
      <c r="D189" s="492">
        <f>'T 5.4'!D191+'T 5.5'!D190</f>
        <v>0</v>
      </c>
      <c r="E189" s="492">
        <f>'T 5.4'!E191+'T 5.5'!E190</f>
        <v>0.88727500314611341</v>
      </c>
      <c r="F189" s="492">
        <f>'T 5.4'!F191+'T 5.5'!F190</f>
        <v>0.81287335466873067</v>
      </c>
      <c r="G189" s="492">
        <f>'T 5.4'!G191+'T 5.5'!G190</f>
        <v>0</v>
      </c>
      <c r="H189" s="493">
        <f>'T 5.4'!H191+'T 5.5'!H190</f>
        <v>0.80806882973259619</v>
      </c>
      <c r="I189" s="493">
        <f>'T 5.4'!I191+'T 5.5'!I190</f>
        <v>0.72029970340345439</v>
      </c>
      <c r="J189" s="493">
        <f>'T 5.4'!J191+'T 5.5'!J190</f>
        <v>0.75289327301800613</v>
      </c>
    </row>
    <row r="190" spans="1:10" x14ac:dyDescent="0.2">
      <c r="A190" s="478" t="s">
        <v>621</v>
      </c>
      <c r="B190" s="494" t="s">
        <v>84</v>
      </c>
      <c r="C190" s="494">
        <f>'T 5.4'!C192+'T 5.5'!C191</f>
        <v>44.560690470884687</v>
      </c>
      <c r="D190" s="494">
        <f>'T 5.4'!D192+'T 5.5'!D191</f>
        <v>7.3847170845321282</v>
      </c>
      <c r="E190" s="494">
        <f>'T 5.4'!E192+'T 5.5'!E191</f>
        <v>15.961344338015447</v>
      </c>
      <c r="F190" s="494">
        <f>'T 5.4'!F192+'T 5.5'!F191</f>
        <v>22.272674471760922</v>
      </c>
      <c r="G190" s="494">
        <f>'T 5.4'!G192+'T 5.5'!G191</f>
        <v>19.967576750708012</v>
      </c>
      <c r="H190" s="495">
        <f>'T 5.4'!H192+'T 5.5'!H191</f>
        <v>15.441329663229673</v>
      </c>
      <c r="I190" s="495">
        <f>'T 5.4'!I192+'T 5.5'!I191</f>
        <v>22.010159639240548</v>
      </c>
      <c r="J190" s="495">
        <f>'T 5.4'!J192+'T 5.5'!J191</f>
        <v>19.570786865876425</v>
      </c>
    </row>
    <row r="191" spans="1:10" x14ac:dyDescent="0.2">
      <c r="A191" s="479" t="s">
        <v>622</v>
      </c>
      <c r="B191" s="492" t="s">
        <v>84</v>
      </c>
      <c r="C191" s="492">
        <f>'T 5.4'!C193+'T 5.5'!C192</f>
        <v>11.685431201467336</v>
      </c>
      <c r="D191" s="492">
        <f>'T 5.4'!D193+'T 5.5'!D192</f>
        <v>1.732544184134813</v>
      </c>
      <c r="E191" s="492">
        <f>'T 5.4'!E193+'T 5.5'!E192</f>
        <v>4.5195310226684313</v>
      </c>
      <c r="F191" s="492">
        <f>'T 5.4'!F193+'T 5.5'!F192</f>
        <v>3.0459124272259683</v>
      </c>
      <c r="G191" s="492">
        <f>'T 5.4'!G193+'T 5.5'!G192</f>
        <v>7.5379731034008755</v>
      </c>
      <c r="H191" s="493">
        <f>'T 5.4'!H193+'T 5.5'!H192</f>
        <v>4.3364956927622664</v>
      </c>
      <c r="I191" s="493">
        <f>'T 5.4'!I193+'T 5.5'!I192</f>
        <v>3.5574883770467696</v>
      </c>
      <c r="J191" s="493">
        <f>'T 5.4'!J193+'T 5.5'!J192</f>
        <v>3.8467772219624758</v>
      </c>
    </row>
    <row r="192" spans="1:10" x14ac:dyDescent="0.2">
      <c r="A192" s="478" t="s">
        <v>651</v>
      </c>
      <c r="B192" s="494" t="s">
        <v>84</v>
      </c>
      <c r="C192" s="494">
        <f>'T 5.4'!C194+'T 5.5'!C193</f>
        <v>17.952105867631179</v>
      </c>
      <c r="D192" s="494">
        <f>'T 5.4'!D194+'T 5.5'!D193</f>
        <v>1.4705055487053023</v>
      </c>
      <c r="E192" s="494">
        <f>'T 5.4'!E194+'T 5.5'!E193</f>
        <v>2.2304494540187436</v>
      </c>
      <c r="F192" s="494">
        <f>'T 5.4'!F194+'T 5.5'!F193</f>
        <v>4.7980763111027995</v>
      </c>
      <c r="G192" s="494">
        <f>'T 5.4'!G194+'T 5.5'!G193</f>
        <v>12.179145002311582</v>
      </c>
      <c r="H192" s="495">
        <f>'T 5.4'!H194+'T 5.5'!H193</f>
        <v>2.2714998632488119</v>
      </c>
      <c r="I192" s="495">
        <f>'T 5.4'!I194+'T 5.5'!I193</f>
        <v>5.638665407867415</v>
      </c>
      <c r="J192" s="495">
        <f>'T 5.4'!J194+'T 5.5'!J193</f>
        <v>4.3882491262847294</v>
      </c>
    </row>
    <row r="193" spans="1:10" x14ac:dyDescent="0.2">
      <c r="A193" s="476" t="s">
        <v>652</v>
      </c>
      <c r="B193" s="488" t="s">
        <v>84</v>
      </c>
      <c r="C193" s="488">
        <f>'T 5.4'!C195+'T 5.5'!C194</f>
        <v>14.923119118226854</v>
      </c>
      <c r="D193" s="488">
        <f>'T 5.4'!D195+'T 5.5'!D194</f>
        <v>4.1816659816413209</v>
      </c>
      <c r="E193" s="488">
        <f>'T 5.4'!E195+'T 5.5'!E194</f>
        <v>9.2113637369759616</v>
      </c>
      <c r="F193" s="488">
        <f>'T 5.4'!F195+'T 5.5'!F194</f>
        <v>14.42868565793357</v>
      </c>
      <c r="G193" s="488">
        <f>'T 5.4'!G195+'T 5.5'!G194</f>
        <v>0.25045805755399908</v>
      </c>
      <c r="H193" s="267">
        <f>'T 5.4'!H195+'T 5.5'!H194</f>
        <v>8.8333336542125878</v>
      </c>
      <c r="I193" s="267">
        <f>'T 5.4'!I195+'T 5.5'!I194</f>
        <v>12.814005720525426</v>
      </c>
      <c r="J193" s="267">
        <f>'T 5.4'!J195+'T 5.5'!J194</f>
        <v>11.335760265289643</v>
      </c>
    </row>
    <row r="194" spans="1:10" s="47" customFormat="1" x14ac:dyDescent="0.2">
      <c r="A194" s="477" t="s">
        <v>623</v>
      </c>
      <c r="B194" s="489" t="s">
        <v>84</v>
      </c>
      <c r="C194" s="489">
        <f>'T 5.4'!C196+'T 5.5'!C195</f>
        <v>9.1339458662598343</v>
      </c>
      <c r="D194" s="489">
        <f>'T 5.4'!D196+'T 5.5'!D195</f>
        <v>8.8612426359775309</v>
      </c>
      <c r="E194" s="489">
        <f>'T 5.4'!E196+'T 5.5'!E195</f>
        <v>9.9210545623121966</v>
      </c>
      <c r="F194" s="489">
        <f>'T 5.4'!F196+'T 5.5'!F195</f>
        <v>15.146419921177964</v>
      </c>
      <c r="G194" s="489">
        <f>'T 5.4'!G196+'T 5.5'!G195</f>
        <v>8.2226591481979945</v>
      </c>
      <c r="H194" s="490">
        <f>'T 5.4'!H196+'T 5.5'!H195</f>
        <v>9.8282478690314328</v>
      </c>
      <c r="I194" s="490">
        <f>'T 5.4'!I196+'T 5.5'!I195</f>
        <v>14.357911094359231</v>
      </c>
      <c r="J194" s="490">
        <f>'T 5.4'!J196+'T 5.5'!J195</f>
        <v>12.675794616276248</v>
      </c>
    </row>
    <row r="195" spans="1:10" s="47" customFormat="1" x14ac:dyDescent="0.2">
      <c r="A195" s="501" t="s">
        <v>624</v>
      </c>
      <c r="B195" s="502" t="s">
        <v>84</v>
      </c>
      <c r="C195" s="502">
        <f>'T 5.4'!C197+'T 5.5'!C196</f>
        <v>160.54822839707219</v>
      </c>
      <c r="D195" s="502">
        <f>'T 5.4'!D197+'T 5.5'!D196</f>
        <v>134.15762022194821</v>
      </c>
      <c r="E195" s="502">
        <f>'T 5.4'!E197+'T 5.5'!E196</f>
        <v>116.38043724262181</v>
      </c>
      <c r="F195" s="502">
        <f>'T 5.4'!F197+'T 5.5'!F196</f>
        <v>131.67058169622828</v>
      </c>
      <c r="G195" s="502">
        <f>'T 5.4'!G197+'T 5.5'!G196</f>
        <v>122.79549690800137</v>
      </c>
      <c r="H195" s="503">
        <f>'T 5.4'!H197+'T 5.5'!H196</f>
        <v>118.14174523961469</v>
      </c>
      <c r="I195" s="503">
        <f>'T 5.4'!I197+'T 5.5'!I196</f>
        <v>130.65984736791475</v>
      </c>
      <c r="J195" s="503">
        <f>'T 5.4'!J197+'T 5.5'!J196</f>
        <v>126.01117818063418</v>
      </c>
    </row>
    <row r="196" spans="1:10" s="7" customFormat="1" x14ac:dyDescent="0.2">
      <c r="A196" s="477" t="s">
        <v>625</v>
      </c>
      <c r="B196" s="489" t="s">
        <v>84</v>
      </c>
      <c r="C196" s="489">
        <f>'T 5.4'!C198+'T 5.5'!C197</f>
        <v>3.5615132763083466</v>
      </c>
      <c r="D196" s="489">
        <f>'T 5.4'!D198+'T 5.5'!D197</f>
        <v>5.9384792437320177</v>
      </c>
      <c r="E196" s="489">
        <f>'T 5.4'!E198+'T 5.5'!E197</f>
        <v>4.3479470925683579</v>
      </c>
      <c r="F196" s="489">
        <f>'T 5.4'!F198+'T 5.5'!F197</f>
        <v>5.8590728275224961</v>
      </c>
      <c r="G196" s="489">
        <f>'T 5.4'!G198+'T 5.5'!G197</f>
        <v>2.9097184568850203</v>
      </c>
      <c r="H196" s="490">
        <f>'T 5.4'!H198+'T 5.5'!H197</f>
        <v>4.4742283184247169</v>
      </c>
      <c r="I196" s="490">
        <f>'T 5.4'!I198+'T 5.5'!I197</f>
        <v>5.5231871678475262</v>
      </c>
      <c r="J196" s="490">
        <f>'T 5.4'!J198+'T 5.5'!J197</f>
        <v>5.1336502690381485</v>
      </c>
    </row>
    <row r="197" spans="1:10" x14ac:dyDescent="0.2">
      <c r="A197" s="476" t="s">
        <v>626</v>
      </c>
      <c r="B197" s="488" t="s">
        <v>84</v>
      </c>
      <c r="C197" s="488">
        <f>'T 5.4'!C199+'T 5.5'!C198</f>
        <v>125.00908514321956</v>
      </c>
      <c r="D197" s="488">
        <f>'T 5.4'!D199+'T 5.5'!D198</f>
        <v>100.00826551582409</v>
      </c>
      <c r="E197" s="488">
        <f>'T 5.4'!E199+'T 5.5'!E198</f>
        <v>86.26862374820746</v>
      </c>
      <c r="F197" s="488">
        <f>'T 5.4'!F199+'T 5.5'!F198</f>
        <v>95.330213530388676</v>
      </c>
      <c r="G197" s="488">
        <f>'T 5.4'!G199+'T 5.5'!G198</f>
        <v>83.727937604307598</v>
      </c>
      <c r="H197" s="267">
        <f>'T 5.4'!H199+'T 5.5'!H198</f>
        <v>87.660322393049555</v>
      </c>
      <c r="I197" s="267">
        <f>'T 5.4'!I199+'T 5.5'!I198</f>
        <v>94.008894484444241</v>
      </c>
      <c r="J197" s="267">
        <f>'T 5.4'!J199+'T 5.5'!J198</f>
        <v>91.651315742713393</v>
      </c>
    </row>
    <row r="198" spans="1:10" x14ac:dyDescent="0.2">
      <c r="A198" s="477" t="s">
        <v>627</v>
      </c>
      <c r="B198" s="489" t="s">
        <v>84</v>
      </c>
      <c r="C198" s="489">
        <f>'T 5.4'!C200+'T 5.5'!C199</f>
        <v>9.5715412174091909</v>
      </c>
      <c r="D198" s="489">
        <f>'T 5.4'!D200+'T 5.5'!D199</f>
        <v>0.1776996848883409</v>
      </c>
      <c r="E198" s="489">
        <f>'T 5.4'!E200+'T 5.5'!E199</f>
        <v>2.3756350050760617</v>
      </c>
      <c r="F198" s="489">
        <f>'T 5.4'!F200+'T 5.5'!F199</f>
        <v>3.5172099406573558</v>
      </c>
      <c r="G198" s="489">
        <f>'T 5.4'!G200+'T 5.5'!G199</f>
        <v>4.5436918469573762</v>
      </c>
      <c r="H198" s="490">
        <f>'T 5.4'!H200+'T 5.5'!H199</f>
        <v>2.2414902538589034</v>
      </c>
      <c r="I198" s="490">
        <f>'T 5.4'!I200+'T 5.5'!I199</f>
        <v>3.634110288636728</v>
      </c>
      <c r="J198" s="490">
        <f>'T 5.4'!J200+'T 5.5'!J199</f>
        <v>3.1169528330647949</v>
      </c>
    </row>
    <row r="199" spans="1:10" x14ac:dyDescent="0.2">
      <c r="A199" s="476" t="s">
        <v>628</v>
      </c>
      <c r="B199" s="488" t="s">
        <v>84</v>
      </c>
      <c r="C199" s="488">
        <f>'T 5.4'!C201+'T 5.5'!C200</f>
        <v>22.157550096851057</v>
      </c>
      <c r="D199" s="488">
        <f>'T 5.4'!D201+'T 5.5'!D200</f>
        <v>19.437775037676396</v>
      </c>
      <c r="E199" s="488">
        <f>'T 5.4'!E201+'T 5.5'!E200</f>
        <v>17.038688864051586</v>
      </c>
      <c r="F199" s="488">
        <f>'T 5.4'!F201+'T 5.5'!F200</f>
        <v>20.044561833003016</v>
      </c>
      <c r="G199" s="488">
        <f>'T 5.4'!G201+'T 5.5'!G200</f>
        <v>28.450658140148285</v>
      </c>
      <c r="H199" s="267">
        <f>'T 5.4'!H201+'T 5.5'!H200</f>
        <v>17.270821826508893</v>
      </c>
      <c r="I199" s="267">
        <f>'T 5.4'!I201+'T 5.5'!I200</f>
        <v>21.00188565665956</v>
      </c>
      <c r="J199" s="267">
        <f>'T 5.4'!J201+'T 5.5'!J200</f>
        <v>19.616333654827972</v>
      </c>
    </row>
    <row r="200" spans="1:10" s="47" customFormat="1" x14ac:dyDescent="0.2">
      <c r="A200" s="478" t="s">
        <v>629</v>
      </c>
      <c r="B200" s="494" t="s">
        <v>84</v>
      </c>
      <c r="C200" s="494">
        <f>'T 5.4'!C202+'T 5.5'!C201</f>
        <v>0.24848723794504346</v>
      </c>
      <c r="D200" s="489">
        <f>'T 5.4'!D202+'T 5.5'!D201</f>
        <v>8.5953966296752977</v>
      </c>
      <c r="E200" s="489">
        <f>'T 5.4'!E202+'T 5.5'!E201</f>
        <v>6.3495420353090921</v>
      </c>
      <c r="F200" s="489">
        <f>'T 5.4'!F202+'T 5.5'!F201</f>
        <v>6.919523262662377</v>
      </c>
      <c r="G200" s="489">
        <f>'T 5.4'!G202+'T 5.5'!G201</f>
        <v>3.1634879224953107</v>
      </c>
      <c r="H200" s="490">
        <f>'T 5.4'!H202+'T 5.5'!H201</f>
        <v>6.494881315257639</v>
      </c>
      <c r="I200" s="490">
        <f>'T 5.4'!I202+'T 5.5'!I201</f>
        <v>6.4917691682224374</v>
      </c>
      <c r="J200" s="490">
        <f>'T 5.4'!J202+'T 5.5'!J201</f>
        <v>6.4929248819145409</v>
      </c>
    </row>
    <row r="201" spans="1:10" s="47" customFormat="1" x14ac:dyDescent="0.2">
      <c r="A201" s="507" t="s">
        <v>630</v>
      </c>
      <c r="B201" s="508" t="s">
        <v>84</v>
      </c>
      <c r="C201" s="508">
        <f>'T 5.4'!C203+'T 5.5'!C202</f>
        <v>195.35677186005452</v>
      </c>
      <c r="D201" s="502">
        <f>'T 5.4'!D203+'T 5.5'!D202</f>
        <v>74.506622825044531</v>
      </c>
      <c r="E201" s="502">
        <f>'T 5.4'!E203+'T 5.5'!E202</f>
        <v>67.434747741388975</v>
      </c>
      <c r="F201" s="502">
        <f>'T 5.4'!F203+'T 5.5'!F202</f>
        <v>74.047788869107421</v>
      </c>
      <c r="G201" s="502">
        <f>'T 5.4'!G203+'T 5.5'!G202</f>
        <v>72.722967848736147</v>
      </c>
      <c r="H201" s="503">
        <f>'T 5.4'!H203+'T 5.5'!H202</f>
        <v>68.864474193097209</v>
      </c>
      <c r="I201" s="503">
        <f>'T 5.4'!I203+'T 5.5'!I202</f>
        <v>73.896912329208106</v>
      </c>
      <c r="J201" s="503">
        <f>'T 5.4'!J203+'T 5.5'!J202</f>
        <v>72.028087497738937</v>
      </c>
    </row>
    <row r="202" spans="1:10" x14ac:dyDescent="0.2">
      <c r="A202" s="478" t="s">
        <v>631</v>
      </c>
      <c r="B202" s="494" t="s">
        <v>84</v>
      </c>
      <c r="C202" s="494">
        <f>'T 5.4'!C204+'T 5.5'!C203</f>
        <v>28.661998388672714</v>
      </c>
      <c r="D202" s="489">
        <f>'T 5.4'!D204+'T 5.5'!D203</f>
        <v>7.473384025208933</v>
      </c>
      <c r="E202" s="489">
        <f>'T 5.4'!E204+'T 5.5'!E203</f>
        <v>8.1692494641658921</v>
      </c>
      <c r="F202" s="489">
        <f>'T 5.4'!F204+'T 5.5'!F203</f>
        <v>9.055502333246082</v>
      </c>
      <c r="G202" s="489">
        <f>'T 5.4'!G204+'T 5.5'!G203</f>
        <v>14.289444203919762</v>
      </c>
      <c r="H202" s="490">
        <f>'T 5.4'!H204+'T 5.5'!H203</f>
        <v>8.2471181739780892</v>
      </c>
      <c r="I202" s="490">
        <f>'T 5.4'!I204+'T 5.5'!I203</f>
        <v>9.6515670297890406</v>
      </c>
      <c r="J202" s="490">
        <f>'T 5.4'!J204+'T 5.5'!J203</f>
        <v>9.1300168735269409</v>
      </c>
    </row>
    <row r="203" spans="1:10" s="7" customFormat="1" x14ac:dyDescent="0.2">
      <c r="A203" s="479" t="s">
        <v>335</v>
      </c>
      <c r="B203" s="492" t="s">
        <v>84</v>
      </c>
      <c r="C203" s="492">
        <f>'T 5.4'!C205+'T 5.5'!C204</f>
        <v>2.470696127671975</v>
      </c>
      <c r="D203" s="488">
        <f>'T 5.4'!D205+'T 5.5'!D204</f>
        <v>6.7224304699273869</v>
      </c>
      <c r="E203" s="488">
        <f>'T 5.4'!E205+'T 5.5'!E204</f>
        <v>6.2105105557702709</v>
      </c>
      <c r="F203" s="488">
        <f>'T 5.4'!F205+'T 5.5'!F204</f>
        <v>3.9781622602042193</v>
      </c>
      <c r="G203" s="488">
        <f>'T 5.4'!G205+'T 5.5'!G204</f>
        <v>0</v>
      </c>
      <c r="H203" s="267">
        <f>'T 5.4'!H205+'T 5.5'!H204</f>
        <v>6.2281189888226427</v>
      </c>
      <c r="I203" s="267">
        <f>'T 5.4'!I205+'T 5.5'!I204</f>
        <v>3.5251113591780556</v>
      </c>
      <c r="J203" s="267">
        <f>'T 5.4'!J205+'T 5.5'!J204</f>
        <v>4.528888781037085</v>
      </c>
    </row>
    <row r="204" spans="1:10" x14ac:dyDescent="0.2">
      <c r="A204" s="745" t="s">
        <v>632</v>
      </c>
      <c r="B204" s="489" t="s">
        <v>84</v>
      </c>
      <c r="C204" s="489">
        <f>'T 5.4'!C206+'T 5.5'!C205</f>
        <v>1.0086394569484203</v>
      </c>
      <c r="D204" s="494">
        <f>'T 5.4'!D206+'T 5.5'!D205</f>
        <v>10.291833127825729</v>
      </c>
      <c r="E204" s="494">
        <f>'T 5.4'!E206+'T 5.5'!E205</f>
        <v>20.198174184758685</v>
      </c>
      <c r="F204" s="494">
        <f>'T 5.4'!F206+'T 5.5'!F205</f>
        <v>29.400938039744116</v>
      </c>
      <c r="G204" s="494">
        <f>'T 5.4'!G206+'T 5.5'!G205</f>
        <v>22.559030533449803</v>
      </c>
      <c r="H204" s="495">
        <f>'T 5.4'!H206+'T 5.5'!H205</f>
        <v>19.252513022507035</v>
      </c>
      <c r="I204" s="495">
        <f>'T 5.4'!I206+'T 5.5'!I205</f>
        <v>28.621751028828886</v>
      </c>
      <c r="J204" s="495">
        <f>'T 5.4'!J206+'T 5.5'!J205</f>
        <v>25.142430634899412</v>
      </c>
    </row>
    <row r="205" spans="1:10" x14ac:dyDescent="0.2">
      <c r="A205" s="476" t="s">
        <v>633</v>
      </c>
      <c r="B205" s="488" t="s">
        <v>84</v>
      </c>
      <c r="C205" s="488">
        <f>'T 5.4'!C207+'T 5.5'!C206</f>
        <v>93.727274285616332</v>
      </c>
      <c r="D205" s="492">
        <f>'T 5.4'!D207+'T 5.5'!D206</f>
        <v>39.671041238525824</v>
      </c>
      <c r="E205" s="492">
        <f>'T 5.4'!E207+'T 5.5'!E206</f>
        <v>18.872406694730497</v>
      </c>
      <c r="F205" s="492">
        <f>'T 5.4'!F207+'T 5.5'!F206</f>
        <v>19.97209194731316</v>
      </c>
      <c r="G205" s="492">
        <f>'T 5.4'!G207+'T 5.5'!G206</f>
        <v>22.773952488901759</v>
      </c>
      <c r="H205" s="493">
        <f>'T 5.4'!H207+'T 5.5'!H206</f>
        <v>21.086216669375268</v>
      </c>
      <c r="I205" s="493">
        <f>'T 5.4'!I207+'T 5.5'!I206</f>
        <v>20.291180350421989</v>
      </c>
      <c r="J205" s="493">
        <f>'T 5.4'!J207+'T 5.5'!J206</f>
        <v>20.586421657834851</v>
      </c>
    </row>
    <row r="206" spans="1:10" x14ac:dyDescent="0.2">
      <c r="A206" s="477" t="s">
        <v>634</v>
      </c>
      <c r="B206" s="494" t="s">
        <v>84</v>
      </c>
      <c r="C206" s="494">
        <f>'T 5.4'!C208+'T 5.5'!C207</f>
        <v>69.488129317585759</v>
      </c>
      <c r="D206" s="494">
        <f>'T 5.4'!D208+'T 5.5'!D207</f>
        <v>10.347929853404576</v>
      </c>
      <c r="E206" s="494">
        <f>'T 5.4'!E208+'T 5.5'!E207</f>
        <v>13.984406468906698</v>
      </c>
      <c r="F206" s="494">
        <f>'T 5.4'!F208+'T 5.5'!F207</f>
        <v>11.641094062104081</v>
      </c>
      <c r="G206" s="494">
        <f>'T 5.4'!G208+'T 5.5'!G207</f>
        <v>13.100538860140151</v>
      </c>
      <c r="H206" s="495">
        <f>'T 5.4'!H208+'T 5.5'!H207</f>
        <v>14.050506432402159</v>
      </c>
      <c r="I206" s="495">
        <f>'T 5.4'!I208+'T 5.5'!I207</f>
        <v>11.807302159587326</v>
      </c>
      <c r="J206" s="495">
        <f>'T 5.4'!J208+'T 5.5'!J207</f>
        <v>12.640328961648295</v>
      </c>
    </row>
    <row r="207" spans="1:10" x14ac:dyDescent="0.2">
      <c r="A207" s="501" t="s">
        <v>635</v>
      </c>
      <c r="B207" s="508" t="s">
        <v>84</v>
      </c>
      <c r="C207" s="508">
        <f>'T 5.4'!C209+'T 5.5'!C208</f>
        <v>54.744741759089429</v>
      </c>
      <c r="D207" s="508">
        <f>'T 5.4'!D209+'T 5.5'!D208</f>
        <v>37.676261131661875</v>
      </c>
      <c r="E207" s="508">
        <f>'T 5.4'!E209+'T 5.5'!E208</f>
        <v>43.875760476557844</v>
      </c>
      <c r="F207" s="508">
        <f>'T 5.4'!F209+'T 5.5'!F208</f>
        <v>42.180658077393751</v>
      </c>
      <c r="G207" s="508">
        <f>'T 5.4'!G209+'T 5.5'!G208</f>
        <v>27.546592633365389</v>
      </c>
      <c r="H207" s="509">
        <f>'T 5.4'!H209+'T 5.5'!H208</f>
        <v>43.435104454691185</v>
      </c>
      <c r="I207" s="509">
        <f>'T 5.4'!I209+'T 5.5'!I208</f>
        <v>40.514065288704295</v>
      </c>
      <c r="J207" s="509">
        <f>'T 5.4'!J209+'T 5.5'!J208</f>
        <v>41.598809974966656</v>
      </c>
    </row>
    <row r="208" spans="1:10" x14ac:dyDescent="0.2">
      <c r="A208" s="478" t="s">
        <v>636</v>
      </c>
      <c r="B208" s="494" t="s">
        <v>84</v>
      </c>
      <c r="C208" s="494">
        <f>'T 5.4'!C210+'T 5.5'!C209</f>
        <v>33.812194662049812</v>
      </c>
      <c r="D208" s="489">
        <f>'T 5.4'!D210+'T 5.5'!D209</f>
        <v>22.12076859843814</v>
      </c>
      <c r="E208" s="489">
        <f>'T 5.4'!E210+'T 5.5'!E209</f>
        <v>27.795841235922698</v>
      </c>
      <c r="F208" s="489">
        <f>'T 5.4'!F210+'T 5.5'!F209</f>
        <v>30.405045540370189</v>
      </c>
      <c r="G208" s="489">
        <f>'T 5.4'!G210+'T 5.5'!G209</f>
        <v>23.003062920277721</v>
      </c>
      <c r="H208" s="490">
        <f>'T 5.4'!H210+'T 5.5'!H209</f>
        <v>27.366475403755761</v>
      </c>
      <c r="I208" s="490">
        <f>'T 5.4'!I210+'T 5.5'!I209</f>
        <v>29.562074671896674</v>
      </c>
      <c r="J208" s="490">
        <f>'T 5.4'!J210+'T 5.5'!J209</f>
        <v>28.746726261984922</v>
      </c>
    </row>
    <row r="209" spans="1:10" s="7" customFormat="1" x14ac:dyDescent="0.2">
      <c r="A209" s="479" t="s">
        <v>336</v>
      </c>
      <c r="B209" s="492" t="s">
        <v>84</v>
      </c>
      <c r="C209" s="492">
        <f>'T 5.4'!C211+'T 5.5'!C210</f>
        <v>1.3983406757289543</v>
      </c>
      <c r="D209" s="488">
        <f>'T 5.4'!D211+'T 5.5'!D210</f>
        <v>0.5175352788053158</v>
      </c>
      <c r="E209" s="488">
        <f>'T 5.4'!E211+'T 5.5'!E210</f>
        <v>0.41509833532048324</v>
      </c>
      <c r="F209" s="488">
        <f>'T 5.4'!F211+'T 5.5'!F210</f>
        <v>0.55322737207311801</v>
      </c>
      <c r="G209" s="488">
        <f>'T 5.4'!G211+'T 5.5'!G210</f>
        <v>0</v>
      </c>
      <c r="H209" s="267">
        <f>'T 5.4'!H211+'T 5.5'!H210</f>
        <v>0.43006204483513699</v>
      </c>
      <c r="I209" s="267">
        <f>'T 5.4'!I211+'T 5.5'!I210</f>
        <v>0.49022336595266469</v>
      </c>
      <c r="J209" s="267">
        <f>'T 5.4'!J211+'T 5.5'!J210</f>
        <v>0.46788211351050069</v>
      </c>
    </row>
    <row r="210" spans="1:10" x14ac:dyDescent="0.2">
      <c r="A210" s="478" t="s">
        <v>637</v>
      </c>
      <c r="B210" s="533" t="s">
        <v>84</v>
      </c>
      <c r="C210" s="533">
        <f>'T 5.4'!C212+'T 5.5'!C211</f>
        <v>7.7138008468039157E-2</v>
      </c>
      <c r="D210" s="494">
        <f>'T 5.4'!D212+'T 5.5'!D211</f>
        <v>0.15881901630360323</v>
      </c>
      <c r="E210" s="494">
        <f>'T 5.4'!E212+'T 5.5'!E211</f>
        <v>0.50335005125802257</v>
      </c>
      <c r="F210" s="494">
        <f>'T 5.4'!F212+'T 5.5'!F211</f>
        <v>0.66519902446765755</v>
      </c>
      <c r="G210" s="494">
        <f>'T 5.4'!G212+'T 5.5'!G211</f>
        <v>2.4060166939141641</v>
      </c>
      <c r="H210" s="495">
        <f>'T 5.4'!H212+'T 5.5'!H211</f>
        <v>0.47205445585201655</v>
      </c>
      <c r="I210" s="495">
        <f>'T 5.4'!I212+'T 5.5'!I211</f>
        <v>0.86345112231560184</v>
      </c>
      <c r="J210" s="495">
        <f>'T 5.4'!J212+'T 5.5'!J211</f>
        <v>0.71810372022976532</v>
      </c>
    </row>
    <row r="211" spans="1:10" x14ac:dyDescent="0.2">
      <c r="A211" s="479" t="s">
        <v>638</v>
      </c>
      <c r="B211" s="492" t="s">
        <v>84</v>
      </c>
      <c r="C211" s="492">
        <f>'T 5.4'!C213+'T 5.5'!C212</f>
        <v>3.0368205427087442</v>
      </c>
      <c r="D211" s="492">
        <f>'T 5.4'!D213+'T 5.5'!D212</f>
        <v>2.347279079325935</v>
      </c>
      <c r="E211" s="492">
        <f>'T 5.4'!E213+'T 5.5'!E212</f>
        <v>0.98460468649041466</v>
      </c>
      <c r="F211" s="492">
        <f>'T 5.4'!F213+'T 5.5'!F212</f>
        <v>1.6466950757783092</v>
      </c>
      <c r="G211" s="492">
        <f>'T 5.4'!G213+'T 5.5'!G212</f>
        <v>8.3601745171377265E-2</v>
      </c>
      <c r="H211" s="493">
        <f>'T 5.4'!H213+'T 5.5'!H212</f>
        <v>1.1108049293848574</v>
      </c>
      <c r="I211" s="493">
        <f>'T 5.4'!I213+'T 5.5'!I212</f>
        <v>1.4686830200852605</v>
      </c>
      <c r="J211" s="493">
        <f>'T 5.4'!J213+'T 5.5'!J212</f>
        <v>1.3357829337949689</v>
      </c>
    </row>
    <row r="212" spans="1:10" x14ac:dyDescent="0.2">
      <c r="A212" s="745" t="s">
        <v>639</v>
      </c>
      <c r="B212" s="751" t="s">
        <v>84</v>
      </c>
      <c r="C212" s="751">
        <f>'T 5.4'!C214+'T 5.5'!C213</f>
        <v>16.420213586574558</v>
      </c>
      <c r="D212" s="751">
        <f>'T 5.4'!D214+'T 5.5'!D213</f>
        <v>12.531855048636798</v>
      </c>
      <c r="E212" s="751">
        <f>'T 5.4'!E214+'T 5.5'!E213</f>
        <v>14.176865918861608</v>
      </c>
      <c r="F212" s="751">
        <f>'T 5.4'!F214+'T 5.5'!F213</f>
        <v>8.910490611712957</v>
      </c>
      <c r="G212" s="751">
        <f>'T 5.4'!G214+'T 5.5'!G213</f>
        <v>2.0539095116774568</v>
      </c>
      <c r="H212" s="751">
        <f>'T 5.4'!H214+'T 5.5'!H213</f>
        <v>14.05570682810291</v>
      </c>
      <c r="I212" s="751">
        <f>'T 5.4'!I214+'T 5.5'!I213</f>
        <v>8.1296325063498589</v>
      </c>
      <c r="J212" s="751">
        <f>'T 5.4'!J214+'T 5.5'!J213</f>
        <v>10.33031427254096</v>
      </c>
    </row>
    <row r="213" spans="1:10" x14ac:dyDescent="0.2">
      <c r="A213" s="742" t="s">
        <v>640</v>
      </c>
      <c r="B213" s="748" t="s">
        <v>84</v>
      </c>
      <c r="C213" s="748">
        <f>'T 5.4'!C215+'T 5.5'!C214</f>
        <v>0</v>
      </c>
      <c r="D213" s="748">
        <f>'T 5.4'!D215+'T 5.5'!D214</f>
        <v>0</v>
      </c>
      <c r="E213" s="748">
        <f>'T 5.4'!E215+'T 5.5'!E214</f>
        <v>4.9702748235813762E-2</v>
      </c>
      <c r="F213" s="748">
        <f>'T 5.4'!F215+'T 5.5'!F214</f>
        <v>0.18466108797540798</v>
      </c>
      <c r="G213" s="748">
        <f>'T 5.4'!G215+'T 5.5'!G214</f>
        <v>0</v>
      </c>
      <c r="H213" s="748">
        <f>'T 5.4'!H215+'T 5.5'!H214</f>
        <v>4.5265832418355578E-2</v>
      </c>
      <c r="I213" s="748">
        <f>'T 5.4'!I215+'T 5.5'!I214</f>
        <v>0.16363105782087237</v>
      </c>
      <c r="J213" s="748">
        <f>'T 5.4'!J215+'T 5.5'!J214</f>
        <v>0.1196754509297725</v>
      </c>
    </row>
    <row r="214" spans="1:10" x14ac:dyDescent="0.2">
      <c r="A214" s="746" t="s">
        <v>654</v>
      </c>
      <c r="B214" s="739" t="s">
        <v>84</v>
      </c>
      <c r="C214" s="739">
        <f>'T 5.4'!C216+'T 5.5'!C215</f>
        <v>1090.2838164458235</v>
      </c>
      <c r="D214" s="739">
        <f>'T 5.4'!D216+'T 5.5'!D215</f>
        <v>670.40857651733108</v>
      </c>
      <c r="E214" s="739">
        <f>'T 5.4'!E216+'T 5.5'!E215</f>
        <v>559.18702587572625</v>
      </c>
      <c r="F214" s="739">
        <f>'T 5.4'!F216+'T 5.5'!F215</f>
        <v>565.42227031649986</v>
      </c>
      <c r="G214" s="739">
        <f>'T 5.4'!G216+'T 5.5'!G215</f>
        <v>449.62290011672462</v>
      </c>
      <c r="H214" s="739">
        <f>'T 5.4'!H216+'T 5.5'!H215</f>
        <v>571.88967706900587</v>
      </c>
      <c r="I214" s="739">
        <f>'T 5.4'!I216+'T 5.5'!I215</f>
        <v>552.23452040190057</v>
      </c>
      <c r="J214" s="739">
        <f>'T 5.4'!J216+'T 5.5'!J215</f>
        <v>559.53357582045157</v>
      </c>
    </row>
    <row r="215" spans="1:10" x14ac:dyDescent="0.2">
      <c r="A215" s="747" t="s">
        <v>118</v>
      </c>
      <c r="B215" s="752" t="s">
        <v>84</v>
      </c>
      <c r="C215" s="752">
        <f>'T 5.4'!C217</f>
        <v>11.884824382467388</v>
      </c>
      <c r="D215" s="752">
        <f>'T 5.4'!D217</f>
        <v>7.9495561035758326</v>
      </c>
      <c r="E215" s="752">
        <f>'T 5.4'!E217</f>
        <v>5.3916478521620146</v>
      </c>
      <c r="F215" s="752">
        <f>'T 5.4'!F217</f>
        <v>8.3291908265290857</v>
      </c>
      <c r="G215" s="752">
        <f>'T 5.4'!G217</f>
        <v>9.3725466237677679</v>
      </c>
      <c r="H215" s="752">
        <f>'T 5.4'!H217</f>
        <v>5.6459891697589049</v>
      </c>
      <c r="I215" s="752">
        <f>'T 5.4'!I217</f>
        <v>8.4480128486367487</v>
      </c>
      <c r="J215" s="752">
        <f>'T 5.4'!J217</f>
        <v>7.4074652476883278</v>
      </c>
    </row>
    <row r="216" spans="1:10" x14ac:dyDescent="0.2">
      <c r="A216" s="511" t="s">
        <v>653</v>
      </c>
      <c r="B216" s="3"/>
      <c r="C216" s="3"/>
      <c r="D216" s="212"/>
      <c r="E216" s="3"/>
      <c r="F216" s="3"/>
      <c r="G216" s="212"/>
      <c r="H216" s="3"/>
      <c r="I216" s="3"/>
      <c r="J216" s="3"/>
    </row>
    <row r="217" spans="1:10" x14ac:dyDescent="0.2">
      <c r="A217" s="38" t="s">
        <v>352</v>
      </c>
      <c r="B217" s="3"/>
      <c r="C217" s="3"/>
      <c r="D217" s="212"/>
      <c r="E217" s="3"/>
      <c r="F217" s="3"/>
      <c r="G217" s="212"/>
      <c r="H217" s="3"/>
      <c r="I217" s="3"/>
      <c r="J217" s="3"/>
    </row>
    <row r="218" spans="1:10" x14ac:dyDescent="0.2">
      <c r="A218" s="242" t="s">
        <v>739</v>
      </c>
      <c r="B218" s="3"/>
      <c r="C218" s="3"/>
      <c r="D218" s="212"/>
      <c r="E218" s="3"/>
      <c r="F218" s="3"/>
      <c r="G218" s="212"/>
      <c r="H218" s="3"/>
      <c r="I218" s="3"/>
      <c r="J218" s="3"/>
    </row>
    <row r="220" spans="1:10" ht="87" customHeight="1" x14ac:dyDescent="0.2">
      <c r="A220" s="816" t="s">
        <v>353</v>
      </c>
      <c r="B220" s="817"/>
      <c r="C220" s="817"/>
      <c r="D220" s="817"/>
      <c r="E220" s="817"/>
      <c r="F220" s="817"/>
      <c r="G220" s="817"/>
      <c r="H220" s="817"/>
      <c r="I220" s="817"/>
      <c r="J220" s="818"/>
    </row>
  </sheetData>
  <mergeCells count="1">
    <mergeCell ref="A220:J220"/>
  </mergeCells>
  <printOptions horizontalCentered="1" verticalCentered="1"/>
  <pageMargins left="0.70866141732283472" right="0.70866141732283472" top="0.19685039370078741" bottom="0.19685039370078741" header="0.31496062992125984" footer="0.31496062992125984"/>
  <pageSetup paperSize="9" scale="50" firstPageNumber="92" orientation="landscape" useFirstPageNumber="1" r:id="rId1"/>
  <headerFooter>
    <oddHeader>&amp;R&amp;12Les groupements à fiscalité propre en 2022</oddHeader>
    <oddFooter>&amp;L&amp;12Direction Générales des Collectivités Locales / DESL&amp;C&amp;12&amp;P&amp;R&amp;12Mise en ligne : janvier 2024</oddFooter>
    <firstHeader>&amp;RLes groupements à fiscalité propre en 2016</firstHeader>
    <firstFooter>&amp;LDirection Générales des Collectivités Locales / DESL&amp;C&amp;P&amp;RMise en ligne : mai 2018</firstFooter>
  </headerFooter>
  <rowBreaks count="2" manualBreakCount="2">
    <brk id="73" max="16383" man="1"/>
    <brk id="145"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4"/>
  <sheetViews>
    <sheetView zoomScaleNormal="100" workbookViewId="0"/>
  </sheetViews>
  <sheetFormatPr baseColWidth="10" defaultRowHeight="12.75" x14ac:dyDescent="0.2"/>
  <cols>
    <col min="1" max="1" width="84.140625" customWidth="1"/>
    <col min="2" max="10" width="17.28515625" customWidth="1"/>
  </cols>
  <sheetData>
    <row r="1" spans="1:10" ht="21" x14ac:dyDescent="0.25">
      <c r="A1" s="9" t="s">
        <v>655</v>
      </c>
    </row>
    <row r="2" spans="1:10" ht="12.75" customHeight="1" x14ac:dyDescent="0.25">
      <c r="A2" s="9"/>
    </row>
    <row r="3" spans="1:10" ht="17.25" customHeight="1" x14ac:dyDescent="0.25">
      <c r="A3" s="88" t="s">
        <v>806</v>
      </c>
    </row>
    <row r="4" spans="1:10" ht="13.5" thickBot="1" x14ac:dyDescent="0.25">
      <c r="A4" s="205"/>
      <c r="J4" s="398" t="s">
        <v>337</v>
      </c>
    </row>
    <row r="5" spans="1:10" ht="12.75" customHeight="1" x14ac:dyDescent="0.2">
      <c r="A5" s="204" t="s">
        <v>648</v>
      </c>
      <c r="B5" s="480" t="s">
        <v>34</v>
      </c>
      <c r="C5" s="480" t="s">
        <v>458</v>
      </c>
      <c r="D5" s="480" t="s">
        <v>460</v>
      </c>
      <c r="E5" s="480" t="s">
        <v>97</v>
      </c>
      <c r="F5" s="480" t="s">
        <v>269</v>
      </c>
      <c r="G5" s="481">
        <v>300000</v>
      </c>
      <c r="H5" s="758" t="s">
        <v>351</v>
      </c>
      <c r="I5" s="758" t="s">
        <v>351</v>
      </c>
      <c r="J5" s="758"/>
    </row>
    <row r="6" spans="1:10" ht="12.75" customHeight="1" x14ac:dyDescent="0.2">
      <c r="A6" s="203"/>
      <c r="B6" s="483" t="s">
        <v>457</v>
      </c>
      <c r="C6" s="483" t="s">
        <v>35</v>
      </c>
      <c r="D6" s="483" t="s">
        <v>35</v>
      </c>
      <c r="E6" s="483" t="s">
        <v>35</v>
      </c>
      <c r="F6" s="483" t="s">
        <v>35</v>
      </c>
      <c r="G6" s="483" t="s">
        <v>36</v>
      </c>
      <c r="H6" s="759" t="s">
        <v>283</v>
      </c>
      <c r="I6" s="759" t="s">
        <v>474</v>
      </c>
      <c r="J6" s="759" t="s">
        <v>343</v>
      </c>
    </row>
    <row r="7" spans="1:10" ht="12.75" customHeight="1" thickBot="1" x14ac:dyDescent="0.25">
      <c r="A7" s="206"/>
      <c r="B7" s="485" t="s">
        <v>36</v>
      </c>
      <c r="C7" s="485" t="s">
        <v>459</v>
      </c>
      <c r="D7" s="485" t="s">
        <v>99</v>
      </c>
      <c r="E7" s="485" t="s">
        <v>100</v>
      </c>
      <c r="F7" s="485" t="s">
        <v>270</v>
      </c>
      <c r="G7" s="485" t="s">
        <v>101</v>
      </c>
      <c r="H7" s="760" t="s">
        <v>459</v>
      </c>
      <c r="I7" s="760" t="s">
        <v>101</v>
      </c>
      <c r="J7" s="760" t="s">
        <v>656</v>
      </c>
    </row>
    <row r="8" spans="1:10" ht="12.75" customHeight="1" x14ac:dyDescent="0.2"/>
    <row r="9" spans="1:10" s="7" customFormat="1" ht="14.25" customHeight="1" x14ac:dyDescent="0.2">
      <c r="A9" s="496" t="s">
        <v>601</v>
      </c>
      <c r="B9" s="497">
        <v>120.632789</v>
      </c>
      <c r="C9" s="497">
        <v>740.37663899999995</v>
      </c>
      <c r="D9" s="497">
        <v>543.08280300000001</v>
      </c>
      <c r="E9" s="497">
        <v>166.03601499999999</v>
      </c>
      <c r="F9" s="497">
        <v>26.020052</v>
      </c>
      <c r="G9" s="497" t="s">
        <v>84</v>
      </c>
      <c r="H9" s="498">
        <f>SUM(B9:C9)</f>
        <v>861.00942799999996</v>
      </c>
      <c r="I9" s="498">
        <f>SUM(D9:F9)</f>
        <v>735.13887</v>
      </c>
      <c r="J9" s="498">
        <f>SUM(H9:I9)</f>
        <v>1596.1482980000001</v>
      </c>
    </row>
    <row r="10" spans="1:10" ht="14.25" customHeight="1" x14ac:dyDescent="0.2">
      <c r="A10" s="476" t="s">
        <v>602</v>
      </c>
      <c r="B10" s="488">
        <v>17.430197</v>
      </c>
      <c r="C10" s="488">
        <v>65.347168999999994</v>
      </c>
      <c r="D10" s="488">
        <v>59.070117000000003</v>
      </c>
      <c r="E10" s="488">
        <v>10.447012000000001</v>
      </c>
      <c r="F10" s="488">
        <v>6.0250719999999998</v>
      </c>
      <c r="G10" s="488" t="s">
        <v>84</v>
      </c>
      <c r="H10" s="267">
        <f t="shared" ref="H10:H70" si="0">SUM(B10:C10)</f>
        <v>82.777366000000001</v>
      </c>
      <c r="I10" s="267">
        <f t="shared" ref="I10:I70" si="1">SUM(D10:F10)</f>
        <v>75.542201000000006</v>
      </c>
      <c r="J10" s="267">
        <f t="shared" ref="J10:J70" si="2">SUM(H10:I10)</f>
        <v>158.31956700000001</v>
      </c>
    </row>
    <row r="11" spans="1:10" ht="14.25" customHeight="1" x14ac:dyDescent="0.2">
      <c r="A11" s="477" t="s">
        <v>324</v>
      </c>
      <c r="B11" s="489">
        <v>101.370237</v>
      </c>
      <c r="C11" s="489">
        <v>655.97122100000001</v>
      </c>
      <c r="D11" s="489">
        <v>467.44713999999999</v>
      </c>
      <c r="E11" s="489">
        <v>149.749482</v>
      </c>
      <c r="F11" s="489">
        <v>19.534006000000002</v>
      </c>
      <c r="G11" s="489" t="s">
        <v>84</v>
      </c>
      <c r="H11" s="490">
        <f t="shared" si="0"/>
        <v>757.34145799999999</v>
      </c>
      <c r="I11" s="490">
        <f t="shared" si="1"/>
        <v>636.73062799999991</v>
      </c>
      <c r="J11" s="490">
        <f t="shared" si="2"/>
        <v>1394.0720859999999</v>
      </c>
    </row>
    <row r="12" spans="1:10" ht="14.25" customHeight="1" x14ac:dyDescent="0.2">
      <c r="A12" s="476" t="s">
        <v>603</v>
      </c>
      <c r="B12" s="488">
        <v>1.7510349999999999</v>
      </c>
      <c r="C12" s="488">
        <v>18.975359000000001</v>
      </c>
      <c r="D12" s="488">
        <v>16.241724999999999</v>
      </c>
      <c r="E12" s="488">
        <v>5.6683579999999996</v>
      </c>
      <c r="F12" s="488">
        <v>0.46097300000000002</v>
      </c>
      <c r="G12" s="488" t="s">
        <v>84</v>
      </c>
      <c r="H12" s="267">
        <f t="shared" si="0"/>
        <v>20.726393999999999</v>
      </c>
      <c r="I12" s="267">
        <f t="shared" si="1"/>
        <v>22.371055999999999</v>
      </c>
      <c r="J12" s="267">
        <f t="shared" si="2"/>
        <v>43.097449999999995</v>
      </c>
    </row>
    <row r="13" spans="1:10" s="7" customFormat="1" ht="14.25" customHeight="1" x14ac:dyDescent="0.2">
      <c r="A13" s="477" t="s">
        <v>604</v>
      </c>
      <c r="B13" s="489">
        <v>8.1318000000000001E-2</v>
      </c>
      <c r="C13" s="489">
        <v>8.2888000000000003E-2</v>
      </c>
      <c r="D13" s="489">
        <v>0.32382</v>
      </c>
      <c r="E13" s="489">
        <v>0.17116200000000001</v>
      </c>
      <c r="F13" s="489">
        <v>0</v>
      </c>
      <c r="G13" s="489" t="s">
        <v>84</v>
      </c>
      <c r="H13" s="490">
        <f t="shared" si="0"/>
        <v>0.16420600000000002</v>
      </c>
      <c r="I13" s="490">
        <f t="shared" si="1"/>
        <v>0.49498200000000003</v>
      </c>
      <c r="J13" s="490">
        <f t="shared" si="2"/>
        <v>0.65918800000000011</v>
      </c>
    </row>
    <row r="14" spans="1:10" ht="14.25" customHeight="1" x14ac:dyDescent="0.2">
      <c r="A14" s="501" t="s">
        <v>325</v>
      </c>
      <c r="B14" s="502">
        <v>4.5302629999999997</v>
      </c>
      <c r="C14" s="502">
        <v>69.915595999999994</v>
      </c>
      <c r="D14" s="502">
        <v>71.988018999999994</v>
      </c>
      <c r="E14" s="502">
        <v>26.294250000000002</v>
      </c>
      <c r="F14" s="502">
        <v>0</v>
      </c>
      <c r="G14" s="502" t="s">
        <v>84</v>
      </c>
      <c r="H14" s="503">
        <f t="shared" si="0"/>
        <v>74.445858999999999</v>
      </c>
      <c r="I14" s="503">
        <f t="shared" si="1"/>
        <v>98.282268999999999</v>
      </c>
      <c r="J14" s="503">
        <f t="shared" si="2"/>
        <v>172.728128</v>
      </c>
    </row>
    <row r="15" spans="1:10" ht="14.25" customHeight="1" x14ac:dyDescent="0.2">
      <c r="A15" s="477" t="s">
        <v>605</v>
      </c>
      <c r="B15" s="489">
        <v>8.7645000000000001E-2</v>
      </c>
      <c r="C15" s="489">
        <v>1.6970529999999999</v>
      </c>
      <c r="D15" s="489">
        <v>3.2168519999999998</v>
      </c>
      <c r="E15" s="489">
        <v>0.31903399999999998</v>
      </c>
      <c r="F15" s="489">
        <v>0</v>
      </c>
      <c r="G15" s="489" t="s">
        <v>84</v>
      </c>
      <c r="H15" s="490">
        <f t="shared" si="0"/>
        <v>1.7846979999999999</v>
      </c>
      <c r="I15" s="490">
        <f t="shared" si="1"/>
        <v>3.5358859999999996</v>
      </c>
      <c r="J15" s="490">
        <f t="shared" si="2"/>
        <v>5.3205839999999993</v>
      </c>
    </row>
    <row r="16" spans="1:10" ht="14.25" customHeight="1" x14ac:dyDescent="0.2">
      <c r="A16" s="476" t="s">
        <v>606</v>
      </c>
      <c r="B16" s="488">
        <v>0.158662</v>
      </c>
      <c r="C16" s="488">
        <v>8.2194520000000004</v>
      </c>
      <c r="D16" s="488">
        <v>2.4733800000000001</v>
      </c>
      <c r="E16" s="488">
        <v>4.3375999999999998E-2</v>
      </c>
      <c r="F16" s="488">
        <v>0</v>
      </c>
      <c r="G16" s="488" t="s">
        <v>84</v>
      </c>
      <c r="H16" s="267">
        <f t="shared" si="0"/>
        <v>8.3781140000000001</v>
      </c>
      <c r="I16" s="267">
        <f t="shared" si="1"/>
        <v>2.516756</v>
      </c>
      <c r="J16" s="267">
        <f t="shared" si="2"/>
        <v>10.894870000000001</v>
      </c>
    </row>
    <row r="17" spans="1:10" ht="14.25" customHeight="1" x14ac:dyDescent="0.2">
      <c r="A17" s="491" t="s">
        <v>607</v>
      </c>
      <c r="B17" s="489">
        <v>3.8698860000000002</v>
      </c>
      <c r="C17" s="489">
        <v>55.893743000000001</v>
      </c>
      <c r="D17" s="489">
        <v>63.276201999999998</v>
      </c>
      <c r="E17" s="489">
        <v>23.538132999999998</v>
      </c>
      <c r="F17" s="489">
        <v>0</v>
      </c>
      <c r="G17" s="489" t="s">
        <v>84</v>
      </c>
      <c r="H17" s="490">
        <f t="shared" si="0"/>
        <v>59.763629000000002</v>
      </c>
      <c r="I17" s="490">
        <f t="shared" si="1"/>
        <v>86.814335</v>
      </c>
      <c r="J17" s="490">
        <f t="shared" si="2"/>
        <v>146.57796400000001</v>
      </c>
    </row>
    <row r="18" spans="1:10" ht="14.25" customHeight="1" x14ac:dyDescent="0.2">
      <c r="A18" s="476" t="s">
        <v>326</v>
      </c>
      <c r="B18" s="488">
        <v>7.9021999999999995E-2</v>
      </c>
      <c r="C18" s="488">
        <v>0.88333099999999998</v>
      </c>
      <c r="D18" s="488">
        <v>2.2502040000000001</v>
      </c>
      <c r="E18" s="488">
        <v>2.2383739999999999</v>
      </c>
      <c r="F18" s="488">
        <v>0</v>
      </c>
      <c r="G18" s="488" t="s">
        <v>84</v>
      </c>
      <c r="H18" s="267">
        <f t="shared" si="0"/>
        <v>0.96235300000000001</v>
      </c>
      <c r="I18" s="267">
        <f t="shared" si="1"/>
        <v>4.4885780000000004</v>
      </c>
      <c r="J18" s="267">
        <f t="shared" si="2"/>
        <v>5.4509310000000006</v>
      </c>
    </row>
    <row r="19" spans="1:10" s="7" customFormat="1" ht="14.25" customHeight="1" x14ac:dyDescent="0.2">
      <c r="A19" s="477" t="s">
        <v>608</v>
      </c>
      <c r="B19" s="489">
        <v>0.33504600000000001</v>
      </c>
      <c r="C19" s="489">
        <v>3.2220149999999999</v>
      </c>
      <c r="D19" s="489">
        <v>0.77137900000000004</v>
      </c>
      <c r="E19" s="489">
        <v>0.155331</v>
      </c>
      <c r="F19" s="489">
        <v>0</v>
      </c>
      <c r="G19" s="489" t="s">
        <v>84</v>
      </c>
      <c r="H19" s="490">
        <f t="shared" si="0"/>
        <v>3.557061</v>
      </c>
      <c r="I19" s="490">
        <f t="shared" si="1"/>
        <v>0.92671000000000003</v>
      </c>
      <c r="J19" s="490">
        <f t="shared" si="2"/>
        <v>4.483771</v>
      </c>
    </row>
    <row r="20" spans="1:10" ht="14.25" customHeight="1" x14ac:dyDescent="0.2">
      <c r="A20" s="501" t="s">
        <v>327</v>
      </c>
      <c r="B20" s="502">
        <v>23.914303</v>
      </c>
      <c r="C20" s="502">
        <v>141.00444899999999</v>
      </c>
      <c r="D20" s="502">
        <v>72.041689000000005</v>
      </c>
      <c r="E20" s="502">
        <v>13.427559</v>
      </c>
      <c r="F20" s="502">
        <v>0</v>
      </c>
      <c r="G20" s="502" t="s">
        <v>84</v>
      </c>
      <c r="H20" s="503">
        <f t="shared" si="0"/>
        <v>164.91875199999998</v>
      </c>
      <c r="I20" s="503">
        <f t="shared" si="1"/>
        <v>85.469248000000007</v>
      </c>
      <c r="J20" s="503">
        <f t="shared" si="2"/>
        <v>250.38799999999998</v>
      </c>
    </row>
    <row r="21" spans="1:10" ht="14.25" customHeight="1" x14ac:dyDescent="0.2">
      <c r="A21" s="491" t="s">
        <v>609</v>
      </c>
      <c r="B21" s="489">
        <v>4.9019510000000004</v>
      </c>
      <c r="C21" s="489">
        <v>10.803429</v>
      </c>
      <c r="D21" s="489">
        <v>4.347194</v>
      </c>
      <c r="E21" s="489">
        <v>0.99938800000000005</v>
      </c>
      <c r="F21" s="489">
        <v>0</v>
      </c>
      <c r="G21" s="489" t="s">
        <v>84</v>
      </c>
      <c r="H21" s="490">
        <f t="shared" si="0"/>
        <v>15.70538</v>
      </c>
      <c r="I21" s="490">
        <f t="shared" si="1"/>
        <v>5.3465819999999997</v>
      </c>
      <c r="J21" s="490">
        <f t="shared" si="2"/>
        <v>21.051962</v>
      </c>
    </row>
    <row r="22" spans="1:10" ht="14.25" customHeight="1" x14ac:dyDescent="0.2">
      <c r="A22" s="476" t="s">
        <v>328</v>
      </c>
      <c r="B22" s="488">
        <v>12.128280999999999</v>
      </c>
      <c r="C22" s="488">
        <v>57.288648000000002</v>
      </c>
      <c r="D22" s="488">
        <v>35.730874999999997</v>
      </c>
      <c r="E22" s="488">
        <v>4.3730190000000002</v>
      </c>
      <c r="F22" s="488">
        <v>0</v>
      </c>
      <c r="G22" s="488" t="s">
        <v>84</v>
      </c>
      <c r="H22" s="267">
        <f t="shared" si="0"/>
        <v>69.416928999999996</v>
      </c>
      <c r="I22" s="267">
        <f t="shared" si="1"/>
        <v>40.103893999999997</v>
      </c>
      <c r="J22" s="267">
        <f t="shared" si="2"/>
        <v>109.52082299999999</v>
      </c>
    </row>
    <row r="23" spans="1:10" ht="14.25" customHeight="1" x14ac:dyDescent="0.2">
      <c r="A23" s="477" t="s">
        <v>329</v>
      </c>
      <c r="B23" s="489">
        <v>0.22092700000000001</v>
      </c>
      <c r="C23" s="489">
        <v>0.785717</v>
      </c>
      <c r="D23" s="489">
        <v>1.2987649999999999</v>
      </c>
      <c r="E23" s="489">
        <v>0.77869600000000005</v>
      </c>
      <c r="F23" s="489">
        <v>0</v>
      </c>
      <c r="G23" s="489" t="s">
        <v>84</v>
      </c>
      <c r="H23" s="490">
        <f t="shared" si="0"/>
        <v>1.0066440000000001</v>
      </c>
      <c r="I23" s="490">
        <f t="shared" si="1"/>
        <v>2.077461</v>
      </c>
      <c r="J23" s="490">
        <f t="shared" si="2"/>
        <v>3.0841050000000001</v>
      </c>
    </row>
    <row r="24" spans="1:10" ht="14.25" customHeight="1" x14ac:dyDescent="0.2">
      <c r="A24" s="476" t="s">
        <v>610</v>
      </c>
      <c r="B24" s="488">
        <v>0.36302099999999998</v>
      </c>
      <c r="C24" s="488">
        <v>1.080816</v>
      </c>
      <c r="D24" s="488">
        <v>1.0300100000000001</v>
      </c>
      <c r="E24" s="488">
        <v>1.7371049999999999</v>
      </c>
      <c r="F24" s="488">
        <v>0</v>
      </c>
      <c r="G24" s="488" t="s">
        <v>84</v>
      </c>
      <c r="H24" s="267">
        <f t="shared" si="0"/>
        <v>1.443837</v>
      </c>
      <c r="I24" s="267">
        <f t="shared" si="1"/>
        <v>2.767115</v>
      </c>
      <c r="J24" s="267">
        <f t="shared" si="2"/>
        <v>4.2109519999999998</v>
      </c>
    </row>
    <row r="25" spans="1:10" ht="14.25" customHeight="1" x14ac:dyDescent="0.2">
      <c r="A25" s="477" t="s">
        <v>611</v>
      </c>
      <c r="B25" s="489">
        <v>5.6712400000000001</v>
      </c>
      <c r="C25" s="489">
        <v>60.298175000000001</v>
      </c>
      <c r="D25" s="489">
        <v>24.100083000000001</v>
      </c>
      <c r="E25" s="489">
        <v>4.7997420000000002</v>
      </c>
      <c r="F25" s="489">
        <v>0</v>
      </c>
      <c r="G25" s="489" t="s">
        <v>84</v>
      </c>
      <c r="H25" s="490">
        <f t="shared" si="0"/>
        <v>65.969414999999998</v>
      </c>
      <c r="I25" s="490">
        <f t="shared" si="1"/>
        <v>28.899825</v>
      </c>
      <c r="J25" s="490">
        <f t="shared" si="2"/>
        <v>94.869239999999991</v>
      </c>
    </row>
    <row r="26" spans="1:10" s="7" customFormat="1" ht="14.25" customHeight="1" x14ac:dyDescent="0.2">
      <c r="A26" s="479" t="s">
        <v>330</v>
      </c>
      <c r="B26" s="492">
        <v>0.62887899999999997</v>
      </c>
      <c r="C26" s="492">
        <v>10.747662</v>
      </c>
      <c r="D26" s="492">
        <v>5.5347580000000001</v>
      </c>
      <c r="E26" s="492">
        <v>0.73960599999999999</v>
      </c>
      <c r="F26" s="492">
        <v>0</v>
      </c>
      <c r="G26" s="492" t="s">
        <v>84</v>
      </c>
      <c r="H26" s="493">
        <f t="shared" si="0"/>
        <v>11.376541</v>
      </c>
      <c r="I26" s="493">
        <f t="shared" si="1"/>
        <v>6.2743640000000003</v>
      </c>
      <c r="J26" s="493">
        <f t="shared" si="2"/>
        <v>17.650905000000002</v>
      </c>
    </row>
    <row r="27" spans="1:10" ht="14.25" customHeight="1" x14ac:dyDescent="0.2">
      <c r="A27" s="475" t="s">
        <v>612</v>
      </c>
      <c r="B27" s="499">
        <v>51.444608000000002</v>
      </c>
      <c r="C27" s="499">
        <v>470.77231499999999</v>
      </c>
      <c r="D27" s="499">
        <v>355.41088400000001</v>
      </c>
      <c r="E27" s="499">
        <v>105.180414</v>
      </c>
      <c r="F27" s="499">
        <v>8.929335</v>
      </c>
      <c r="G27" s="499" t="s">
        <v>84</v>
      </c>
      <c r="H27" s="500">
        <f t="shared" si="0"/>
        <v>522.21692299999995</v>
      </c>
      <c r="I27" s="500">
        <f t="shared" si="1"/>
        <v>469.52063299999998</v>
      </c>
      <c r="J27" s="500">
        <f t="shared" si="2"/>
        <v>991.73755599999993</v>
      </c>
    </row>
    <row r="28" spans="1:10" ht="14.25" customHeight="1" x14ac:dyDescent="0.2">
      <c r="A28" s="479" t="s">
        <v>613</v>
      </c>
      <c r="B28" s="492">
        <v>4.0702470000000002</v>
      </c>
      <c r="C28" s="492">
        <v>22.398757</v>
      </c>
      <c r="D28" s="492">
        <v>20.714532999999999</v>
      </c>
      <c r="E28" s="492">
        <v>4.3745890000000003</v>
      </c>
      <c r="F28" s="492">
        <v>5.7450000000000001E-2</v>
      </c>
      <c r="G28" s="492" t="s">
        <v>84</v>
      </c>
      <c r="H28" s="493">
        <f t="shared" si="0"/>
        <v>26.469003999999998</v>
      </c>
      <c r="I28" s="493">
        <f t="shared" si="1"/>
        <v>25.146571999999999</v>
      </c>
      <c r="J28" s="493">
        <f t="shared" si="2"/>
        <v>51.615575999999997</v>
      </c>
    </row>
    <row r="29" spans="1:10" ht="14.25" customHeight="1" x14ac:dyDescent="0.2">
      <c r="A29" s="477" t="s">
        <v>331</v>
      </c>
      <c r="B29" s="489">
        <v>16.785042000000001</v>
      </c>
      <c r="C29" s="489">
        <v>135.96533299999999</v>
      </c>
      <c r="D29" s="489">
        <v>104.522096</v>
      </c>
      <c r="E29" s="489">
        <v>33.416153999999999</v>
      </c>
      <c r="F29" s="489">
        <v>3.905341</v>
      </c>
      <c r="G29" s="489" t="s">
        <v>84</v>
      </c>
      <c r="H29" s="490">
        <f t="shared" si="0"/>
        <v>152.75037499999999</v>
      </c>
      <c r="I29" s="490">
        <f t="shared" si="1"/>
        <v>141.843591</v>
      </c>
      <c r="J29" s="490">
        <f t="shared" si="2"/>
        <v>294.59396600000002</v>
      </c>
    </row>
    <row r="30" spans="1:10" s="7" customFormat="1" ht="14.25" customHeight="1" x14ac:dyDescent="0.2">
      <c r="A30" s="476" t="s">
        <v>614</v>
      </c>
      <c r="B30" s="488">
        <v>9.1578060000000008</v>
      </c>
      <c r="C30" s="488">
        <v>87.589223000000004</v>
      </c>
      <c r="D30" s="488">
        <v>65.096160999999995</v>
      </c>
      <c r="E30" s="488">
        <v>23.476735999999999</v>
      </c>
      <c r="F30" s="488">
        <v>3.905341</v>
      </c>
      <c r="G30" s="488" t="s">
        <v>84</v>
      </c>
      <c r="H30" s="267">
        <f t="shared" si="0"/>
        <v>96.747028999999998</v>
      </c>
      <c r="I30" s="267">
        <f t="shared" si="1"/>
        <v>92.478238000000005</v>
      </c>
      <c r="J30" s="267">
        <f t="shared" si="2"/>
        <v>189.225267</v>
      </c>
    </row>
    <row r="31" spans="1:10" ht="14.25" customHeight="1" x14ac:dyDescent="0.2">
      <c r="A31" s="477" t="s">
        <v>641</v>
      </c>
      <c r="B31" s="489">
        <v>7.6272349999999998</v>
      </c>
      <c r="C31" s="489">
        <v>48.376109</v>
      </c>
      <c r="D31" s="489">
        <v>39.425935000000003</v>
      </c>
      <c r="E31" s="489">
        <v>9.9394179999999999</v>
      </c>
      <c r="F31" s="489">
        <v>0</v>
      </c>
      <c r="G31" s="489" t="s">
        <v>84</v>
      </c>
      <c r="H31" s="490">
        <f t="shared" si="0"/>
        <v>56.003343999999998</v>
      </c>
      <c r="I31" s="490">
        <f t="shared" si="1"/>
        <v>49.365352999999999</v>
      </c>
      <c r="J31" s="490">
        <f t="shared" si="2"/>
        <v>105.368697</v>
      </c>
    </row>
    <row r="32" spans="1:10" ht="14.25" customHeight="1" x14ac:dyDescent="0.2">
      <c r="A32" s="476" t="s">
        <v>332</v>
      </c>
      <c r="B32" s="488">
        <v>21.286878999999999</v>
      </c>
      <c r="C32" s="488">
        <v>151.72351599999999</v>
      </c>
      <c r="D32" s="488">
        <v>116.554278</v>
      </c>
      <c r="E32" s="488">
        <v>34.655428999999998</v>
      </c>
      <c r="F32" s="488">
        <v>4.5286970000000002</v>
      </c>
      <c r="G32" s="488" t="s">
        <v>84</v>
      </c>
      <c r="H32" s="267">
        <f t="shared" si="0"/>
        <v>173.01039499999999</v>
      </c>
      <c r="I32" s="267">
        <f t="shared" si="1"/>
        <v>155.73840399999997</v>
      </c>
      <c r="J32" s="267">
        <f t="shared" si="2"/>
        <v>328.74879899999996</v>
      </c>
    </row>
    <row r="33" spans="1:10" ht="14.25" customHeight="1" x14ac:dyDescent="0.2">
      <c r="A33" s="477" t="s">
        <v>333</v>
      </c>
      <c r="B33" s="489">
        <v>9.3024380000000004</v>
      </c>
      <c r="C33" s="489">
        <v>160.684708</v>
      </c>
      <c r="D33" s="489">
        <v>113.619975</v>
      </c>
      <c r="E33" s="489">
        <v>32.734240999999997</v>
      </c>
      <c r="F33" s="489">
        <v>0.43784499999999998</v>
      </c>
      <c r="G33" s="489" t="s">
        <v>84</v>
      </c>
      <c r="H33" s="490">
        <f t="shared" si="0"/>
        <v>169.987146</v>
      </c>
      <c r="I33" s="490">
        <f t="shared" si="1"/>
        <v>146.79206100000002</v>
      </c>
      <c r="J33" s="490">
        <f t="shared" si="2"/>
        <v>316.77920700000004</v>
      </c>
    </row>
    <row r="34" spans="1:10" ht="14.25" customHeight="1" x14ac:dyDescent="0.2">
      <c r="A34" s="501" t="s">
        <v>615</v>
      </c>
      <c r="B34" s="502">
        <v>23.280425999999999</v>
      </c>
      <c r="C34" s="502">
        <v>294.32971900000001</v>
      </c>
      <c r="D34" s="502">
        <v>244.85858099999999</v>
      </c>
      <c r="E34" s="502">
        <v>58.832427000000003</v>
      </c>
      <c r="F34" s="502">
        <v>14.489658</v>
      </c>
      <c r="G34" s="502" t="s">
        <v>84</v>
      </c>
      <c r="H34" s="503">
        <f t="shared" si="0"/>
        <v>317.61014499999999</v>
      </c>
      <c r="I34" s="503">
        <f t="shared" si="1"/>
        <v>318.18066600000003</v>
      </c>
      <c r="J34" s="503">
        <f t="shared" si="2"/>
        <v>635.79081100000008</v>
      </c>
    </row>
    <row r="35" spans="1:10" s="7" customFormat="1" ht="14.25" customHeight="1" x14ac:dyDescent="0.2">
      <c r="A35" s="477" t="s">
        <v>616</v>
      </c>
      <c r="B35" s="489">
        <v>0.799875</v>
      </c>
      <c r="C35" s="489">
        <v>3.8673099999999998</v>
      </c>
      <c r="D35" s="489">
        <v>3.8716620000000002</v>
      </c>
      <c r="E35" s="489">
        <v>0.58421699999999999</v>
      </c>
      <c r="F35" s="489">
        <v>0</v>
      </c>
      <c r="G35" s="489" t="s">
        <v>84</v>
      </c>
      <c r="H35" s="490">
        <f t="shared" si="0"/>
        <v>4.6671849999999999</v>
      </c>
      <c r="I35" s="490">
        <f t="shared" si="1"/>
        <v>4.4558790000000004</v>
      </c>
      <c r="J35" s="490">
        <f t="shared" si="2"/>
        <v>9.1230639999999994</v>
      </c>
    </row>
    <row r="36" spans="1:10" ht="14.25" customHeight="1" x14ac:dyDescent="0.2">
      <c r="A36" s="479" t="s">
        <v>334</v>
      </c>
      <c r="B36" s="492">
        <v>0.73000900000000002</v>
      </c>
      <c r="C36" s="492">
        <v>10.232087</v>
      </c>
      <c r="D36" s="492">
        <v>7.6112789999999997</v>
      </c>
      <c r="E36" s="492">
        <v>1.0012000000000001</v>
      </c>
      <c r="F36" s="492">
        <v>9.5999999999999992E-3</v>
      </c>
      <c r="G36" s="492" t="s">
        <v>84</v>
      </c>
      <c r="H36" s="493">
        <f t="shared" si="0"/>
        <v>10.962096000000001</v>
      </c>
      <c r="I36" s="493">
        <f t="shared" si="1"/>
        <v>8.6220790000000012</v>
      </c>
      <c r="J36" s="493">
        <f t="shared" si="2"/>
        <v>19.584175000000002</v>
      </c>
    </row>
    <row r="37" spans="1:10" ht="14.25" customHeight="1" x14ac:dyDescent="0.2">
      <c r="A37" s="478" t="s">
        <v>617</v>
      </c>
      <c r="B37" s="489">
        <v>21.750541999999999</v>
      </c>
      <c r="C37" s="489">
        <v>280.23032000000001</v>
      </c>
      <c r="D37" s="489">
        <v>233.37563900000001</v>
      </c>
      <c r="E37" s="489">
        <v>57.247010000000003</v>
      </c>
      <c r="F37" s="489">
        <v>14.480058</v>
      </c>
      <c r="G37" s="489" t="s">
        <v>84</v>
      </c>
      <c r="H37" s="490">
        <f t="shared" si="0"/>
        <v>301.980862</v>
      </c>
      <c r="I37" s="490">
        <f t="shared" si="1"/>
        <v>305.10270700000001</v>
      </c>
      <c r="J37" s="490">
        <f t="shared" si="2"/>
        <v>607.08356900000001</v>
      </c>
    </row>
    <row r="38" spans="1:10" ht="14.25" customHeight="1" x14ac:dyDescent="0.2">
      <c r="A38" s="479" t="s">
        <v>618</v>
      </c>
      <c r="B38" s="488">
        <v>2.1166130000000001</v>
      </c>
      <c r="C38" s="488">
        <v>23.217189000000001</v>
      </c>
      <c r="D38" s="488">
        <v>23.468133000000002</v>
      </c>
      <c r="E38" s="488">
        <v>6.7874499999999998</v>
      </c>
      <c r="F38" s="488">
        <v>0.41100199999999998</v>
      </c>
      <c r="G38" s="488" t="s">
        <v>84</v>
      </c>
      <c r="H38" s="267">
        <f t="shared" si="0"/>
        <v>25.333802000000002</v>
      </c>
      <c r="I38" s="267">
        <f t="shared" si="1"/>
        <v>30.666585000000001</v>
      </c>
      <c r="J38" s="267">
        <f t="shared" si="2"/>
        <v>56.000387000000003</v>
      </c>
    </row>
    <row r="39" spans="1:10" ht="14.25" customHeight="1" x14ac:dyDescent="0.2">
      <c r="A39" s="478" t="s">
        <v>643</v>
      </c>
      <c r="B39" s="494">
        <v>16.077769</v>
      </c>
      <c r="C39" s="494">
        <v>215.71607800000001</v>
      </c>
      <c r="D39" s="494">
        <v>173.915155</v>
      </c>
      <c r="E39" s="494">
        <v>40.025989000000003</v>
      </c>
      <c r="F39" s="494">
        <v>13.699944</v>
      </c>
      <c r="G39" s="494" t="s">
        <v>84</v>
      </c>
      <c r="H39" s="495">
        <f t="shared" si="0"/>
        <v>231.793847</v>
      </c>
      <c r="I39" s="495">
        <f t="shared" si="1"/>
        <v>227.641088</v>
      </c>
      <c r="J39" s="495">
        <f t="shared" si="2"/>
        <v>459.434935</v>
      </c>
    </row>
    <row r="40" spans="1:10" s="7" customFormat="1" ht="14.25" customHeight="1" x14ac:dyDescent="0.2">
      <c r="A40" s="479" t="s">
        <v>642</v>
      </c>
      <c r="B40" s="492">
        <v>2.2533799999999999</v>
      </c>
      <c r="C40" s="492">
        <v>14.459991</v>
      </c>
      <c r="D40" s="492">
        <v>16.216835</v>
      </c>
      <c r="E40" s="492">
        <v>2.531002</v>
      </c>
      <c r="F40" s="492">
        <v>0.25659300000000002</v>
      </c>
      <c r="G40" s="492" t="s">
        <v>84</v>
      </c>
      <c r="H40" s="493">
        <f t="shared" si="0"/>
        <v>16.713371000000002</v>
      </c>
      <c r="I40" s="493">
        <f t="shared" si="1"/>
        <v>19.004429999999999</v>
      </c>
      <c r="J40" s="493">
        <f t="shared" si="2"/>
        <v>35.717801000000001</v>
      </c>
    </row>
    <row r="41" spans="1:10" ht="14.25" customHeight="1" x14ac:dyDescent="0.2">
      <c r="A41" s="478" t="s">
        <v>644</v>
      </c>
      <c r="B41" s="494">
        <v>3.2460000000000002E-3</v>
      </c>
      <c r="C41" s="494">
        <v>0.216363</v>
      </c>
      <c r="D41" s="494">
        <v>0.28318300000000002</v>
      </c>
      <c r="E41" s="494">
        <v>0.176232</v>
      </c>
      <c r="F41" s="494">
        <v>7.0000000000000001E-3</v>
      </c>
      <c r="G41" s="494" t="s">
        <v>84</v>
      </c>
      <c r="H41" s="495">
        <f t="shared" si="0"/>
        <v>0.219609</v>
      </c>
      <c r="I41" s="495">
        <f t="shared" si="1"/>
        <v>0.46641500000000002</v>
      </c>
      <c r="J41" s="495">
        <f t="shared" si="2"/>
        <v>0.68602399999999997</v>
      </c>
    </row>
    <row r="42" spans="1:10" ht="14.25" customHeight="1" x14ac:dyDescent="0.2">
      <c r="A42" s="479" t="s">
        <v>645</v>
      </c>
      <c r="B42" s="492">
        <v>1.299531</v>
      </c>
      <c r="C42" s="492">
        <v>26.620697</v>
      </c>
      <c r="D42" s="492">
        <v>19.492331</v>
      </c>
      <c r="E42" s="492">
        <v>7.7263339999999996</v>
      </c>
      <c r="F42" s="492">
        <v>0.105518</v>
      </c>
      <c r="G42" s="492" t="s">
        <v>84</v>
      </c>
      <c r="H42" s="493">
        <f t="shared" si="0"/>
        <v>27.920228000000002</v>
      </c>
      <c r="I42" s="493">
        <f t="shared" si="1"/>
        <v>27.324183000000001</v>
      </c>
      <c r="J42" s="493">
        <f t="shared" si="2"/>
        <v>55.244410999999999</v>
      </c>
    </row>
    <row r="43" spans="1:10" s="7" customFormat="1" ht="14.25" customHeight="1" x14ac:dyDescent="0.2">
      <c r="A43" s="504" t="s">
        <v>619</v>
      </c>
      <c r="B43" s="505">
        <v>6.5692159999999999</v>
      </c>
      <c r="C43" s="505">
        <v>67.179643999999996</v>
      </c>
      <c r="D43" s="505">
        <v>62.468809</v>
      </c>
      <c r="E43" s="505">
        <v>23.652149000000001</v>
      </c>
      <c r="F43" s="505">
        <v>0.58961799999999998</v>
      </c>
      <c r="G43" s="505" t="s">
        <v>84</v>
      </c>
      <c r="H43" s="506">
        <f t="shared" si="0"/>
        <v>73.748859999999993</v>
      </c>
      <c r="I43" s="506">
        <f t="shared" si="1"/>
        <v>86.710576000000003</v>
      </c>
      <c r="J43" s="506">
        <f t="shared" si="2"/>
        <v>160.45943599999998</v>
      </c>
    </row>
    <row r="44" spans="1:10" ht="14.25" customHeight="1" x14ac:dyDescent="0.2">
      <c r="A44" s="479" t="s">
        <v>620</v>
      </c>
      <c r="B44" s="492">
        <v>0.35</v>
      </c>
      <c r="C44" s="492">
        <v>2.3036889999999999</v>
      </c>
      <c r="D44" s="492">
        <v>2.6939690000000001</v>
      </c>
      <c r="E44" s="492">
        <v>2.57402</v>
      </c>
      <c r="F44" s="492">
        <v>0</v>
      </c>
      <c r="G44" s="492" t="s">
        <v>84</v>
      </c>
      <c r="H44" s="493">
        <f t="shared" si="0"/>
        <v>2.653689</v>
      </c>
      <c r="I44" s="493">
        <f t="shared" si="1"/>
        <v>5.267989</v>
      </c>
      <c r="J44" s="493">
        <f t="shared" si="2"/>
        <v>7.921678</v>
      </c>
    </row>
    <row r="45" spans="1:10" ht="14.25" customHeight="1" x14ac:dyDescent="0.2">
      <c r="A45" s="478" t="s">
        <v>621</v>
      </c>
      <c r="B45" s="494">
        <v>3.878152</v>
      </c>
      <c r="C45" s="494">
        <v>48.095547000000003</v>
      </c>
      <c r="D45" s="494">
        <v>41.949030999999998</v>
      </c>
      <c r="E45" s="494">
        <v>15.665153999999999</v>
      </c>
      <c r="F45" s="494">
        <v>0.29091299999999998</v>
      </c>
      <c r="G45" s="494" t="s">
        <v>84</v>
      </c>
      <c r="H45" s="495">
        <f t="shared" si="0"/>
        <v>51.973699000000003</v>
      </c>
      <c r="I45" s="495">
        <f t="shared" si="1"/>
        <v>57.905098000000002</v>
      </c>
      <c r="J45" s="495">
        <f t="shared" si="2"/>
        <v>109.87879700000001</v>
      </c>
    </row>
    <row r="46" spans="1:10" s="7" customFormat="1" ht="14.25" customHeight="1" x14ac:dyDescent="0.2">
      <c r="A46" s="479" t="s">
        <v>622</v>
      </c>
      <c r="B46" s="492">
        <v>0.18614900000000001</v>
      </c>
      <c r="C46" s="492">
        <v>12.125219</v>
      </c>
      <c r="D46" s="492">
        <v>7.4472550000000002</v>
      </c>
      <c r="E46" s="492">
        <v>5.9674420000000001</v>
      </c>
      <c r="F46" s="492">
        <v>2.261E-3</v>
      </c>
      <c r="G46" s="492" t="s">
        <v>84</v>
      </c>
      <c r="H46" s="493">
        <f t="shared" si="0"/>
        <v>12.311368</v>
      </c>
      <c r="I46" s="493">
        <f t="shared" si="1"/>
        <v>13.416958000000001</v>
      </c>
      <c r="J46" s="493">
        <f t="shared" si="2"/>
        <v>25.728326000000003</v>
      </c>
    </row>
    <row r="47" spans="1:10" ht="14.25" customHeight="1" x14ac:dyDescent="0.2">
      <c r="A47" s="478" t="s">
        <v>651</v>
      </c>
      <c r="B47" s="494">
        <v>0.56117399999999995</v>
      </c>
      <c r="C47" s="494">
        <v>5.4714070000000001</v>
      </c>
      <c r="D47" s="494">
        <v>6.7034880000000001</v>
      </c>
      <c r="E47" s="494">
        <v>3.3988839999999998</v>
      </c>
      <c r="F47" s="494">
        <v>0</v>
      </c>
      <c r="G47" s="494" t="s">
        <v>84</v>
      </c>
      <c r="H47" s="495">
        <f t="shared" si="0"/>
        <v>6.0325810000000004</v>
      </c>
      <c r="I47" s="495">
        <f t="shared" si="1"/>
        <v>10.102371999999999</v>
      </c>
      <c r="J47" s="495">
        <f t="shared" si="2"/>
        <v>16.134952999999999</v>
      </c>
    </row>
    <row r="48" spans="1:10" ht="14.25" customHeight="1" x14ac:dyDescent="0.2">
      <c r="A48" s="476" t="s">
        <v>652</v>
      </c>
      <c r="B48" s="488">
        <v>3.130827</v>
      </c>
      <c r="C48" s="488">
        <v>30.498919999999998</v>
      </c>
      <c r="D48" s="488">
        <v>27.798286999999998</v>
      </c>
      <c r="E48" s="488">
        <v>6.2988270000000002</v>
      </c>
      <c r="F48" s="488">
        <v>0.28865099999999999</v>
      </c>
      <c r="G48" s="488" t="s">
        <v>84</v>
      </c>
      <c r="H48" s="267">
        <f t="shared" si="0"/>
        <v>33.629746999999995</v>
      </c>
      <c r="I48" s="267">
        <f t="shared" si="1"/>
        <v>34.385764999999999</v>
      </c>
      <c r="J48" s="267">
        <f t="shared" si="2"/>
        <v>68.015512000000001</v>
      </c>
    </row>
    <row r="49" spans="1:10" s="47" customFormat="1" ht="14.25" customHeight="1" x14ac:dyDescent="0.2">
      <c r="A49" s="477" t="s">
        <v>623</v>
      </c>
      <c r="B49" s="489">
        <v>2.3410639999999998</v>
      </c>
      <c r="C49" s="489">
        <v>16.780407</v>
      </c>
      <c r="D49" s="489">
        <v>17.825809</v>
      </c>
      <c r="E49" s="489">
        <v>5.4129740000000002</v>
      </c>
      <c r="F49" s="489">
        <v>0.298705</v>
      </c>
      <c r="G49" s="489" t="s">
        <v>84</v>
      </c>
      <c r="H49" s="490">
        <f t="shared" si="0"/>
        <v>19.121471</v>
      </c>
      <c r="I49" s="490">
        <f t="shared" si="1"/>
        <v>23.537487999999996</v>
      </c>
      <c r="J49" s="490">
        <f t="shared" si="2"/>
        <v>42.658958999999996</v>
      </c>
    </row>
    <row r="50" spans="1:10" s="7" customFormat="1" ht="14.25" customHeight="1" x14ac:dyDescent="0.2">
      <c r="A50" s="501" t="s">
        <v>624</v>
      </c>
      <c r="B50" s="502">
        <v>68.719387999999995</v>
      </c>
      <c r="C50" s="502">
        <v>614.77509699999996</v>
      </c>
      <c r="D50" s="502">
        <v>418.22952500000002</v>
      </c>
      <c r="E50" s="502">
        <v>227.06974600000001</v>
      </c>
      <c r="F50" s="502">
        <v>16.610737</v>
      </c>
      <c r="G50" s="502" t="s">
        <v>84</v>
      </c>
      <c r="H50" s="503">
        <f t="shared" si="0"/>
        <v>683.49448499999994</v>
      </c>
      <c r="I50" s="503">
        <f t="shared" si="1"/>
        <v>661.91000800000006</v>
      </c>
      <c r="J50" s="503">
        <f t="shared" si="2"/>
        <v>1345.404493</v>
      </c>
    </row>
    <row r="51" spans="1:10" ht="15.75" customHeight="1" x14ac:dyDescent="0.2">
      <c r="A51" s="477" t="s">
        <v>625</v>
      </c>
      <c r="B51" s="489">
        <v>5.8350160000000004</v>
      </c>
      <c r="C51" s="489">
        <v>50.087688999999997</v>
      </c>
      <c r="D51" s="489">
        <v>39.671792000000003</v>
      </c>
      <c r="E51" s="489">
        <v>17.596924000000001</v>
      </c>
      <c r="F51" s="489">
        <v>0.28661399999999998</v>
      </c>
      <c r="G51" s="489" t="s">
        <v>84</v>
      </c>
      <c r="H51" s="490">
        <f t="shared" si="0"/>
        <v>55.922705000000001</v>
      </c>
      <c r="I51" s="490">
        <f t="shared" si="1"/>
        <v>57.555330000000005</v>
      </c>
      <c r="J51" s="490">
        <f t="shared" si="2"/>
        <v>113.47803500000001</v>
      </c>
    </row>
    <row r="52" spans="1:10" ht="15.75" customHeight="1" x14ac:dyDescent="0.2">
      <c r="A52" s="476" t="s">
        <v>626</v>
      </c>
      <c r="B52" s="488">
        <v>56.212201999999998</v>
      </c>
      <c r="C52" s="488">
        <v>483.65223900000001</v>
      </c>
      <c r="D52" s="488">
        <v>314.95815599999997</v>
      </c>
      <c r="E52" s="488">
        <v>184.6678</v>
      </c>
      <c r="F52" s="488">
        <v>13.724425</v>
      </c>
      <c r="G52" s="488" t="s">
        <v>84</v>
      </c>
      <c r="H52" s="267">
        <f t="shared" si="0"/>
        <v>539.86444100000006</v>
      </c>
      <c r="I52" s="267">
        <f t="shared" si="1"/>
        <v>513.35038099999997</v>
      </c>
      <c r="J52" s="267">
        <f t="shared" si="2"/>
        <v>1053.2148219999999</v>
      </c>
    </row>
    <row r="53" spans="1:10" s="7" customFormat="1" ht="14.25" customHeight="1" x14ac:dyDescent="0.2">
      <c r="A53" s="477" t="s">
        <v>627</v>
      </c>
      <c r="B53" s="489">
        <v>0.82027099999999997</v>
      </c>
      <c r="C53" s="489">
        <v>5.2903149999999997</v>
      </c>
      <c r="D53" s="489">
        <v>3.1579839999999999</v>
      </c>
      <c r="E53" s="489">
        <v>0.68625000000000003</v>
      </c>
      <c r="F53" s="489">
        <v>0</v>
      </c>
      <c r="G53" s="489" t="s">
        <v>84</v>
      </c>
      <c r="H53" s="490">
        <f t="shared" si="0"/>
        <v>6.1105859999999996</v>
      </c>
      <c r="I53" s="490">
        <f t="shared" si="1"/>
        <v>3.8442340000000002</v>
      </c>
      <c r="J53" s="490">
        <f t="shared" si="2"/>
        <v>9.9548199999999998</v>
      </c>
    </row>
    <row r="54" spans="1:10" ht="14.25" customHeight="1" x14ac:dyDescent="0.2">
      <c r="A54" s="476" t="s">
        <v>628</v>
      </c>
      <c r="B54" s="488">
        <v>2.6829700000000001</v>
      </c>
      <c r="C54" s="488">
        <v>50.556283000000001</v>
      </c>
      <c r="D54" s="488">
        <v>38.580786000000003</v>
      </c>
      <c r="E54" s="488">
        <v>17.237867000000001</v>
      </c>
      <c r="F54" s="488">
        <v>1.3823529999999999</v>
      </c>
      <c r="G54" s="488" t="s">
        <v>84</v>
      </c>
      <c r="H54" s="267">
        <f t="shared" si="0"/>
        <v>53.239252999999998</v>
      </c>
      <c r="I54" s="267">
        <f t="shared" si="1"/>
        <v>57.201006000000007</v>
      </c>
      <c r="J54" s="267">
        <f t="shared" si="2"/>
        <v>110.440259</v>
      </c>
    </row>
    <row r="55" spans="1:10" s="7" customFormat="1" ht="14.25" customHeight="1" x14ac:dyDescent="0.2">
      <c r="A55" s="478" t="s">
        <v>629</v>
      </c>
      <c r="B55" s="494">
        <v>3.168927</v>
      </c>
      <c r="C55" s="494">
        <v>25.188569000000001</v>
      </c>
      <c r="D55" s="494">
        <v>21.860804999999999</v>
      </c>
      <c r="E55" s="494">
        <v>6.880903</v>
      </c>
      <c r="F55" s="494">
        <v>1.2173430000000001</v>
      </c>
      <c r="G55" s="494" t="s">
        <v>84</v>
      </c>
      <c r="H55" s="495">
        <f t="shared" si="0"/>
        <v>28.357496000000001</v>
      </c>
      <c r="I55" s="495">
        <f t="shared" si="1"/>
        <v>29.959050999999999</v>
      </c>
      <c r="J55" s="495">
        <f t="shared" si="2"/>
        <v>58.316547</v>
      </c>
    </row>
    <row r="56" spans="1:10" s="47" customFormat="1" ht="14.25" customHeight="1" x14ac:dyDescent="0.2">
      <c r="A56" s="507" t="s">
        <v>630</v>
      </c>
      <c r="B56" s="508">
        <v>22.356414999999998</v>
      </c>
      <c r="C56" s="508">
        <v>137.03326899999999</v>
      </c>
      <c r="D56" s="508">
        <v>120.244815</v>
      </c>
      <c r="E56" s="508">
        <v>54.282646999999997</v>
      </c>
      <c r="F56" s="508">
        <v>5.0929310000000001</v>
      </c>
      <c r="G56" s="508" t="s">
        <v>84</v>
      </c>
      <c r="H56" s="509">
        <f t="shared" si="0"/>
        <v>159.38968399999999</v>
      </c>
      <c r="I56" s="509">
        <f t="shared" si="1"/>
        <v>179.62039300000001</v>
      </c>
      <c r="J56" s="509">
        <f t="shared" si="2"/>
        <v>339.01007700000002</v>
      </c>
    </row>
    <row r="57" spans="1:10" ht="14.25" customHeight="1" x14ac:dyDescent="0.2">
      <c r="A57" s="478" t="s">
        <v>631</v>
      </c>
      <c r="B57" s="494">
        <v>3.3080940000000001</v>
      </c>
      <c r="C57" s="494">
        <v>29.192060999999999</v>
      </c>
      <c r="D57" s="494">
        <v>27.862797</v>
      </c>
      <c r="E57" s="494">
        <v>22.298627</v>
      </c>
      <c r="F57" s="494">
        <v>1.541042</v>
      </c>
      <c r="G57" s="494" t="s">
        <v>84</v>
      </c>
      <c r="H57" s="495">
        <f t="shared" si="0"/>
        <v>32.500154999999999</v>
      </c>
      <c r="I57" s="495">
        <f t="shared" si="1"/>
        <v>51.702465999999994</v>
      </c>
      <c r="J57" s="495">
        <f t="shared" si="2"/>
        <v>84.202620999999994</v>
      </c>
    </row>
    <row r="58" spans="1:10" ht="14.25" customHeight="1" x14ac:dyDescent="0.2">
      <c r="A58" s="479" t="s">
        <v>335</v>
      </c>
      <c r="B58" s="492">
        <v>1.4077200000000001</v>
      </c>
      <c r="C58" s="492">
        <v>15.070831999999999</v>
      </c>
      <c r="D58" s="492">
        <v>13.259878</v>
      </c>
      <c r="E58" s="492">
        <v>3.3495080000000002</v>
      </c>
      <c r="F58" s="492">
        <v>0</v>
      </c>
      <c r="G58" s="492" t="s">
        <v>84</v>
      </c>
      <c r="H58" s="493">
        <f t="shared" si="0"/>
        <v>16.478552000000001</v>
      </c>
      <c r="I58" s="493">
        <f t="shared" si="1"/>
        <v>16.609386000000001</v>
      </c>
      <c r="J58" s="493">
        <f t="shared" si="2"/>
        <v>33.087938000000001</v>
      </c>
    </row>
    <row r="59" spans="1:10" s="7" customFormat="1" ht="14.25" customHeight="1" x14ac:dyDescent="0.2">
      <c r="A59" s="745" t="s">
        <v>632</v>
      </c>
      <c r="B59" s="489">
        <v>6.2732770000000002</v>
      </c>
      <c r="C59" s="489">
        <v>16.030833999999999</v>
      </c>
      <c r="D59" s="489">
        <v>23.323992000000001</v>
      </c>
      <c r="E59" s="489">
        <v>7.2506649999999997</v>
      </c>
      <c r="F59" s="489">
        <v>0.242867</v>
      </c>
      <c r="G59" s="489" t="s">
        <v>84</v>
      </c>
      <c r="H59" s="490">
        <f t="shared" si="0"/>
        <v>22.304110999999999</v>
      </c>
      <c r="I59" s="490">
        <f t="shared" si="1"/>
        <v>30.817524000000002</v>
      </c>
      <c r="J59" s="490">
        <f t="shared" si="2"/>
        <v>53.121634999999998</v>
      </c>
    </row>
    <row r="60" spans="1:10" s="7" customFormat="1" ht="13.5" customHeight="1" x14ac:dyDescent="0.2">
      <c r="A60" s="476" t="s">
        <v>633</v>
      </c>
      <c r="B60" s="488">
        <v>10.354393</v>
      </c>
      <c r="C60" s="488">
        <v>66.452658999999997</v>
      </c>
      <c r="D60" s="488">
        <v>46.900827999999997</v>
      </c>
      <c r="E60" s="488">
        <v>16.664722999999999</v>
      </c>
      <c r="F60" s="488">
        <v>3.3075420000000002</v>
      </c>
      <c r="G60" s="488" t="s">
        <v>84</v>
      </c>
      <c r="H60" s="267">
        <f t="shared" si="0"/>
        <v>76.807051999999999</v>
      </c>
      <c r="I60" s="267">
        <f t="shared" si="1"/>
        <v>66.873092999999997</v>
      </c>
      <c r="J60" s="267">
        <f t="shared" si="2"/>
        <v>143.68014499999998</v>
      </c>
    </row>
    <row r="61" spans="1:10" s="7" customFormat="1" ht="13.5" customHeight="1" x14ac:dyDescent="0.2">
      <c r="A61" s="477" t="s">
        <v>634</v>
      </c>
      <c r="B61" s="494">
        <v>1.012929</v>
      </c>
      <c r="C61" s="494">
        <v>10.286882</v>
      </c>
      <c r="D61" s="494">
        <v>8.8973180000000003</v>
      </c>
      <c r="E61" s="494">
        <v>4.7191219999999996</v>
      </c>
      <c r="F61" s="494">
        <v>1.4790000000000001E-3</v>
      </c>
      <c r="G61" s="494" t="s">
        <v>84</v>
      </c>
      <c r="H61" s="495">
        <f t="shared" si="0"/>
        <v>11.299811</v>
      </c>
      <c r="I61" s="495">
        <f t="shared" si="1"/>
        <v>13.617919000000001</v>
      </c>
      <c r="J61" s="495">
        <f t="shared" si="2"/>
        <v>24.917729999999999</v>
      </c>
    </row>
    <row r="62" spans="1:10" s="7" customFormat="1" ht="13.5" customHeight="1" x14ac:dyDescent="0.2">
      <c r="A62" s="501" t="s">
        <v>635</v>
      </c>
      <c r="B62" s="508">
        <v>21.475045000000001</v>
      </c>
      <c r="C62" s="508">
        <v>152.751701</v>
      </c>
      <c r="D62" s="508">
        <v>137.73407</v>
      </c>
      <c r="E62" s="508">
        <v>49.088419999999999</v>
      </c>
      <c r="F62" s="508">
        <v>8.7053740000000008</v>
      </c>
      <c r="G62" s="508" t="s">
        <v>84</v>
      </c>
      <c r="H62" s="509">
        <f t="shared" si="0"/>
        <v>174.22674599999999</v>
      </c>
      <c r="I62" s="509">
        <f t="shared" si="1"/>
        <v>195.52786400000002</v>
      </c>
      <c r="J62" s="509">
        <f t="shared" si="2"/>
        <v>369.75461000000001</v>
      </c>
    </row>
    <row r="63" spans="1:10" s="7" customFormat="1" ht="13.5" customHeight="1" x14ac:dyDescent="0.2">
      <c r="A63" s="478" t="s">
        <v>636</v>
      </c>
      <c r="B63" s="494">
        <v>7.2908770000000001</v>
      </c>
      <c r="C63" s="494">
        <v>78.753917000000001</v>
      </c>
      <c r="D63" s="494">
        <v>75.228876999999997</v>
      </c>
      <c r="E63" s="494">
        <v>28.734652000000001</v>
      </c>
      <c r="F63" s="494">
        <v>3.6930689999999999</v>
      </c>
      <c r="G63" s="494" t="s">
        <v>84</v>
      </c>
      <c r="H63" s="495">
        <f t="shared" si="0"/>
        <v>86.044793999999996</v>
      </c>
      <c r="I63" s="495">
        <f t="shared" si="1"/>
        <v>107.65659799999999</v>
      </c>
      <c r="J63" s="495">
        <f t="shared" si="2"/>
        <v>193.701392</v>
      </c>
    </row>
    <row r="64" spans="1:10" s="7" customFormat="1" ht="13.5" customHeight="1" x14ac:dyDescent="0.2">
      <c r="A64" s="479" t="s">
        <v>336</v>
      </c>
      <c r="B64" s="492">
        <v>4.5719999999999997E-3</v>
      </c>
      <c r="C64" s="492">
        <v>1.658865</v>
      </c>
      <c r="D64" s="492">
        <v>1.079928</v>
      </c>
      <c r="E64" s="492">
        <v>0.26868199999999998</v>
      </c>
      <c r="F64" s="492">
        <v>0</v>
      </c>
      <c r="G64" s="492" t="s">
        <v>84</v>
      </c>
      <c r="H64" s="493">
        <f t="shared" si="0"/>
        <v>1.6634370000000001</v>
      </c>
      <c r="I64" s="493">
        <f t="shared" si="1"/>
        <v>1.3486099999999999</v>
      </c>
      <c r="J64" s="493">
        <f t="shared" si="2"/>
        <v>3.0120469999999999</v>
      </c>
    </row>
    <row r="65" spans="1:11" s="7" customFormat="1" ht="13.5" customHeight="1" x14ac:dyDescent="0.2">
      <c r="A65" s="478" t="s">
        <v>637</v>
      </c>
      <c r="B65" s="533">
        <v>0.27685100000000001</v>
      </c>
      <c r="C65" s="533">
        <v>2.175443</v>
      </c>
      <c r="D65" s="489">
        <v>4.5465239999999998</v>
      </c>
      <c r="E65" s="489">
        <v>1.908255</v>
      </c>
      <c r="F65" s="489">
        <v>0.12073299999999999</v>
      </c>
      <c r="G65" s="489" t="s">
        <v>84</v>
      </c>
      <c r="H65" s="490">
        <f t="shared" si="0"/>
        <v>2.4522940000000002</v>
      </c>
      <c r="I65" s="490">
        <f t="shared" si="1"/>
        <v>6.5755120000000007</v>
      </c>
      <c r="J65" s="490">
        <f t="shared" si="2"/>
        <v>9.0278060000000018</v>
      </c>
    </row>
    <row r="66" spans="1:11" ht="14.25" customHeight="1" x14ac:dyDescent="0.2">
      <c r="A66" s="479" t="s">
        <v>638</v>
      </c>
      <c r="B66" s="492">
        <v>0.26955299999999999</v>
      </c>
      <c r="C66" s="492">
        <v>2.9844650000000001</v>
      </c>
      <c r="D66" s="492">
        <v>2.6943999999999999</v>
      </c>
      <c r="E66" s="492">
        <v>2.1520169999999998</v>
      </c>
      <c r="F66" s="492">
        <v>5.9272999999999999E-2</v>
      </c>
      <c r="G66" s="492" t="s">
        <v>84</v>
      </c>
      <c r="H66" s="493">
        <f t="shared" si="0"/>
        <v>3.2540180000000003</v>
      </c>
      <c r="I66" s="493">
        <f t="shared" si="1"/>
        <v>4.9056899999999999</v>
      </c>
      <c r="J66" s="493">
        <f t="shared" si="2"/>
        <v>8.1597080000000002</v>
      </c>
    </row>
    <row r="67" spans="1:11" ht="14.25" customHeight="1" x14ac:dyDescent="0.2">
      <c r="A67" s="745" t="s">
        <v>639</v>
      </c>
      <c r="B67" s="751">
        <v>13.633190000000001</v>
      </c>
      <c r="C67" s="751">
        <v>67.179007999999996</v>
      </c>
      <c r="D67" s="751">
        <v>54.184339999999999</v>
      </c>
      <c r="E67" s="751">
        <v>16.024811</v>
      </c>
      <c r="F67" s="751">
        <v>4.8322969999999996</v>
      </c>
      <c r="G67" s="751" t="s">
        <v>84</v>
      </c>
      <c r="H67" s="751">
        <f t="shared" si="0"/>
        <v>80.812197999999995</v>
      </c>
      <c r="I67" s="751">
        <f t="shared" si="1"/>
        <v>75.041447999999988</v>
      </c>
      <c r="J67" s="751">
        <f t="shared" si="2"/>
        <v>155.85364599999997</v>
      </c>
    </row>
    <row r="68" spans="1:11" ht="14.25" customHeight="1" x14ac:dyDescent="0.2">
      <c r="A68" s="742" t="s">
        <v>640</v>
      </c>
      <c r="B68" s="748">
        <v>5.0000000000000001E-3</v>
      </c>
      <c r="C68" s="748">
        <v>0.102007</v>
      </c>
      <c r="D68" s="748">
        <v>7.6168E-2</v>
      </c>
      <c r="E68" s="748">
        <v>0</v>
      </c>
      <c r="F68" s="748">
        <v>0</v>
      </c>
      <c r="G68" s="748" t="s">
        <v>84</v>
      </c>
      <c r="H68" s="748">
        <f t="shared" si="0"/>
        <v>0.107007</v>
      </c>
      <c r="I68" s="748">
        <f t="shared" si="1"/>
        <v>7.6168E-2</v>
      </c>
      <c r="J68" s="748">
        <f t="shared" si="2"/>
        <v>0.183175</v>
      </c>
    </row>
    <row r="69" spans="1:11" ht="14.25" customHeight="1" x14ac:dyDescent="0.2">
      <c r="A69" s="746" t="s">
        <v>647</v>
      </c>
      <c r="B69" s="739">
        <v>342.92745600000001</v>
      </c>
      <c r="C69" s="739">
        <v>2688.2404390000002</v>
      </c>
      <c r="D69" s="739">
        <v>2026.1353670000001</v>
      </c>
      <c r="E69" s="739">
        <v>723.86363100000005</v>
      </c>
      <c r="F69" s="739">
        <v>80.437708000000001</v>
      </c>
      <c r="G69" s="739" t="s">
        <v>84</v>
      </c>
      <c r="H69" s="739">
        <f t="shared" si="0"/>
        <v>3031.167895</v>
      </c>
      <c r="I69" s="739">
        <f t="shared" si="1"/>
        <v>2830.436706</v>
      </c>
      <c r="J69" s="739">
        <f t="shared" si="2"/>
        <v>5861.604601</v>
      </c>
    </row>
    <row r="70" spans="1:11" ht="14.25" customHeight="1" x14ac:dyDescent="0.2">
      <c r="A70" s="747" t="s">
        <v>118</v>
      </c>
      <c r="B70" s="752">
        <v>4.0189690000000002</v>
      </c>
      <c r="C70" s="752">
        <v>31.701948999999999</v>
      </c>
      <c r="D70" s="752">
        <v>21.075209000000001</v>
      </c>
      <c r="E70" s="752">
        <v>7.1924799999999998</v>
      </c>
      <c r="F70" s="752">
        <v>0.489618</v>
      </c>
      <c r="G70" s="752" t="s">
        <v>84</v>
      </c>
      <c r="H70" s="752">
        <f t="shared" si="0"/>
        <v>35.720917999999998</v>
      </c>
      <c r="I70" s="752">
        <f t="shared" si="1"/>
        <v>28.757307000000001</v>
      </c>
      <c r="J70" s="752">
        <f t="shared" si="2"/>
        <v>64.478224999999995</v>
      </c>
    </row>
    <row r="71" spans="1:11" ht="15" customHeight="1" x14ac:dyDescent="0.2">
      <c r="A71" s="511" t="s">
        <v>669</v>
      </c>
      <c r="B71" s="3"/>
      <c r="C71" s="3"/>
      <c r="D71" s="212"/>
      <c r="E71" s="3"/>
      <c r="F71" s="3"/>
      <c r="G71" s="212"/>
      <c r="H71" s="3"/>
      <c r="I71" s="3"/>
      <c r="J71" s="3"/>
    </row>
    <row r="72" spans="1:11" ht="15" customHeight="1" x14ac:dyDescent="0.2">
      <c r="A72" s="511" t="s">
        <v>401</v>
      </c>
      <c r="B72" s="3"/>
      <c r="C72" s="3"/>
      <c r="D72" s="212"/>
      <c r="E72" s="3"/>
      <c r="F72" s="3"/>
      <c r="G72" s="212"/>
      <c r="H72" s="3"/>
      <c r="I72" s="3"/>
      <c r="J72" s="3"/>
    </row>
    <row r="73" spans="1:11" ht="15" customHeight="1" x14ac:dyDescent="0.2">
      <c r="A73" s="22" t="s">
        <v>661</v>
      </c>
      <c r="B73" s="3"/>
      <c r="C73" s="3"/>
      <c r="D73" s="3"/>
      <c r="E73" s="212"/>
      <c r="F73" s="3"/>
      <c r="G73" s="3"/>
      <c r="H73" s="212"/>
      <c r="I73" s="3"/>
      <c r="J73" s="3"/>
      <c r="K73" s="744"/>
    </row>
    <row r="74" spans="1:11" ht="15" customHeight="1" x14ac:dyDescent="0.2">
      <c r="A74" s="38" t="s">
        <v>352</v>
      </c>
      <c r="B74" s="3"/>
      <c r="C74" s="3"/>
      <c r="D74" s="212"/>
      <c r="E74" s="3"/>
      <c r="F74" s="3"/>
      <c r="G74" s="212"/>
      <c r="H74" s="3"/>
      <c r="I74" s="3"/>
      <c r="J74" s="3"/>
    </row>
    <row r="75" spans="1:11" x14ac:dyDescent="0.2">
      <c r="A75" s="242" t="s">
        <v>739</v>
      </c>
      <c r="B75" s="3"/>
      <c r="C75" s="3"/>
      <c r="D75" s="212"/>
      <c r="E75" s="3"/>
      <c r="F75" s="3"/>
      <c r="G75" s="212"/>
      <c r="H75" s="3"/>
      <c r="I75" s="3"/>
      <c r="J75" s="3"/>
    </row>
    <row r="78" spans="1:11" ht="16.5" x14ac:dyDescent="0.25">
      <c r="A78" s="88" t="s">
        <v>807</v>
      </c>
    </row>
    <row r="79" spans="1:11" ht="13.5" thickBot="1" x14ac:dyDescent="0.25">
      <c r="A79" s="205"/>
      <c r="J79" s="398" t="s">
        <v>24</v>
      </c>
    </row>
    <row r="80" spans="1:11" x14ac:dyDescent="0.2">
      <c r="A80" s="204" t="s">
        <v>648</v>
      </c>
      <c r="B80" s="480" t="s">
        <v>34</v>
      </c>
      <c r="C80" s="480" t="s">
        <v>458</v>
      </c>
      <c r="D80" s="480" t="s">
        <v>460</v>
      </c>
      <c r="E80" s="480" t="s">
        <v>97</v>
      </c>
      <c r="F80" s="480" t="s">
        <v>269</v>
      </c>
      <c r="G80" s="481">
        <v>300000</v>
      </c>
      <c r="H80" s="758" t="s">
        <v>351</v>
      </c>
      <c r="I80" s="758" t="s">
        <v>351</v>
      </c>
      <c r="J80" s="758"/>
    </row>
    <row r="81" spans="1:10" x14ac:dyDescent="0.2">
      <c r="A81" s="203"/>
      <c r="B81" s="483" t="s">
        <v>457</v>
      </c>
      <c r="C81" s="483" t="s">
        <v>35</v>
      </c>
      <c r="D81" s="483" t="s">
        <v>35</v>
      </c>
      <c r="E81" s="483" t="s">
        <v>35</v>
      </c>
      <c r="F81" s="483" t="s">
        <v>35</v>
      </c>
      <c r="G81" s="483" t="s">
        <v>36</v>
      </c>
      <c r="H81" s="759" t="s">
        <v>283</v>
      </c>
      <c r="I81" s="759" t="s">
        <v>474</v>
      </c>
      <c r="J81" s="759" t="s">
        <v>343</v>
      </c>
    </row>
    <row r="82" spans="1:10" ht="13.5" thickBot="1" x14ac:dyDescent="0.25">
      <c r="A82" s="206"/>
      <c r="B82" s="485" t="s">
        <v>36</v>
      </c>
      <c r="C82" s="485" t="s">
        <v>459</v>
      </c>
      <c r="D82" s="485" t="s">
        <v>99</v>
      </c>
      <c r="E82" s="485" t="s">
        <v>100</v>
      </c>
      <c r="F82" s="485" t="s">
        <v>270</v>
      </c>
      <c r="G82" s="485" t="s">
        <v>101</v>
      </c>
      <c r="H82" s="760" t="s">
        <v>459</v>
      </c>
      <c r="I82" s="760" t="s">
        <v>101</v>
      </c>
      <c r="J82" s="760" t="s">
        <v>656</v>
      </c>
    </row>
    <row r="84" spans="1:10" x14ac:dyDescent="0.2">
      <c r="A84" s="496" t="s">
        <v>601</v>
      </c>
      <c r="B84" s="512">
        <f>B9/B$69</f>
        <v>0.35177349287541443</v>
      </c>
      <c r="C84" s="512">
        <f t="shared" ref="C84:J84" si="3">C9/C$69</f>
        <v>0.27541310228761123</v>
      </c>
      <c r="D84" s="512">
        <f t="shared" si="3"/>
        <v>0.26803875587252407</v>
      </c>
      <c r="E84" s="512">
        <f t="shared" si="3"/>
        <v>0.22937471629929143</v>
      </c>
      <c r="F84" s="512">
        <f t="shared" si="3"/>
        <v>0.32348077347007448</v>
      </c>
      <c r="G84" s="512" t="s">
        <v>84</v>
      </c>
      <c r="H84" s="513">
        <f t="shared" si="3"/>
        <v>0.28405204126774375</v>
      </c>
      <c r="I84" s="513">
        <f t="shared" si="3"/>
        <v>0.2597263059942807</v>
      </c>
      <c r="J84" s="513">
        <f t="shared" si="3"/>
        <v>0.27230569215257105</v>
      </c>
    </row>
    <row r="85" spans="1:10" x14ac:dyDescent="0.2">
      <c r="A85" s="476" t="s">
        <v>602</v>
      </c>
      <c r="B85" s="514">
        <f t="shared" ref="B85:J85" si="4">B10/B$69</f>
        <v>5.0827650848697281E-2</v>
      </c>
      <c r="C85" s="514">
        <f t="shared" si="4"/>
        <v>2.4308528378625432E-2</v>
      </c>
      <c r="D85" s="514">
        <f t="shared" si="4"/>
        <v>2.9154082181321501E-2</v>
      </c>
      <c r="E85" s="514">
        <f t="shared" si="4"/>
        <v>1.4432292979780884E-2</v>
      </c>
      <c r="F85" s="514">
        <f t="shared" si="4"/>
        <v>7.4903576317714077E-2</v>
      </c>
      <c r="G85" s="514" t="s">
        <v>84</v>
      </c>
      <c r="H85" s="515">
        <f t="shared" si="4"/>
        <v>2.7308736720438244E-2</v>
      </c>
      <c r="I85" s="515">
        <f t="shared" si="4"/>
        <v>2.6689238745337275E-2</v>
      </c>
      <c r="J85" s="515">
        <f t="shared" si="4"/>
        <v>2.7009595115472376E-2</v>
      </c>
    </row>
    <row r="86" spans="1:10" x14ac:dyDescent="0.2">
      <c r="A86" s="477" t="s">
        <v>324</v>
      </c>
      <c r="B86" s="516">
        <f t="shared" ref="B86:J86" si="5">B11/B$69</f>
        <v>0.29560256907513405</v>
      </c>
      <c r="C86" s="516">
        <f t="shared" si="5"/>
        <v>0.24401508566101887</v>
      </c>
      <c r="D86" s="516">
        <f t="shared" si="5"/>
        <v>0.23070874118945281</v>
      </c>
      <c r="E86" s="516">
        <f t="shared" si="5"/>
        <v>0.20687526709019036</v>
      </c>
      <c r="F86" s="516">
        <f t="shared" si="5"/>
        <v>0.24284637747261523</v>
      </c>
      <c r="G86" s="516" t="s">
        <v>84</v>
      </c>
      <c r="H86" s="517">
        <f t="shared" si="5"/>
        <v>0.24985137222166309</v>
      </c>
      <c r="I86" s="517">
        <f t="shared" si="5"/>
        <v>0.22495844074175878</v>
      </c>
      <c r="J86" s="517">
        <f t="shared" si="5"/>
        <v>0.23783113684641383</v>
      </c>
    </row>
    <row r="87" spans="1:10" x14ac:dyDescent="0.2">
      <c r="A87" s="476" t="s">
        <v>603</v>
      </c>
      <c r="B87" s="514">
        <f t="shared" ref="B87:J87" si="6">B12/B$69</f>
        <v>5.1061382498343898E-3</v>
      </c>
      <c r="C87" s="514">
        <f t="shared" si="6"/>
        <v>7.0586539524934216E-3</v>
      </c>
      <c r="D87" s="514">
        <f t="shared" si="6"/>
        <v>8.0161105050193804E-3</v>
      </c>
      <c r="E87" s="514">
        <f t="shared" si="6"/>
        <v>7.8306987079448942E-3</v>
      </c>
      <c r="F87" s="514">
        <f t="shared" si="6"/>
        <v>5.7308072477649415E-3</v>
      </c>
      <c r="G87" s="514" t="s">
        <v>84</v>
      </c>
      <c r="H87" s="515">
        <f t="shared" si="6"/>
        <v>6.8377584871457606E-3</v>
      </c>
      <c r="I87" s="515">
        <f t="shared" si="6"/>
        <v>7.9037471329344751E-3</v>
      </c>
      <c r="J87" s="515">
        <f t="shared" si="6"/>
        <v>7.3525003704015615E-3</v>
      </c>
    </row>
    <row r="88" spans="1:10" x14ac:dyDescent="0.2">
      <c r="A88" s="477" t="s">
        <v>604</v>
      </c>
      <c r="B88" s="516">
        <f t="shared" ref="B88:J88" si="7">B13/B$69</f>
        <v>2.3712886961142009E-4</v>
      </c>
      <c r="C88" s="516">
        <f t="shared" si="7"/>
        <v>3.0833551492452645E-5</v>
      </c>
      <c r="D88" s="516">
        <f t="shared" si="7"/>
        <v>1.5982150317995017E-4</v>
      </c>
      <c r="E88" s="516">
        <f t="shared" si="7"/>
        <v>2.3645613989964361E-4</v>
      </c>
      <c r="F88" s="516">
        <f t="shared" si="7"/>
        <v>0</v>
      </c>
      <c r="G88" s="516" t="s">
        <v>84</v>
      </c>
      <c r="H88" s="517">
        <f t="shared" si="7"/>
        <v>5.4172518873290595E-5</v>
      </c>
      <c r="I88" s="517">
        <f t="shared" si="7"/>
        <v>1.7487831434305885E-4</v>
      </c>
      <c r="J88" s="517">
        <f t="shared" si="7"/>
        <v>1.12458626071015E-4</v>
      </c>
    </row>
    <row r="89" spans="1:10" x14ac:dyDescent="0.2">
      <c r="A89" s="501" t="s">
        <v>325</v>
      </c>
      <c r="B89" s="520">
        <f t="shared" ref="B89:J89" si="8">B14/B$69</f>
        <v>1.3210557862126967E-2</v>
      </c>
      <c r="C89" s="520">
        <f t="shared" si="8"/>
        <v>2.600793998397254E-2</v>
      </c>
      <c r="D89" s="520">
        <f t="shared" si="8"/>
        <v>3.5529718385296803E-2</v>
      </c>
      <c r="E89" s="520">
        <f t="shared" si="8"/>
        <v>3.6324866831166987E-2</v>
      </c>
      <c r="F89" s="520">
        <f t="shared" si="8"/>
        <v>0</v>
      </c>
      <c r="G89" s="520" t="s">
        <v>84</v>
      </c>
      <c r="H89" s="521">
        <f t="shared" si="8"/>
        <v>2.4560123879248198E-2</v>
      </c>
      <c r="I89" s="521">
        <f t="shared" si="8"/>
        <v>3.4723358692904119E-2</v>
      </c>
      <c r="J89" s="521">
        <f t="shared" si="8"/>
        <v>2.9467720830322175E-2</v>
      </c>
    </row>
    <row r="90" spans="1:10" x14ac:dyDescent="0.2">
      <c r="A90" s="477" t="s">
        <v>605</v>
      </c>
      <c r="B90" s="516">
        <f t="shared" ref="B90:J90" si="9">B15/B$69</f>
        <v>2.5557883589233518E-4</v>
      </c>
      <c r="C90" s="516">
        <f t="shared" si="9"/>
        <v>6.3128765395378383E-4</v>
      </c>
      <c r="D90" s="516">
        <f t="shared" si="9"/>
        <v>1.5876787170262152E-3</v>
      </c>
      <c r="E90" s="516">
        <f t="shared" si="9"/>
        <v>4.4073771127202822E-4</v>
      </c>
      <c r="F90" s="516">
        <f t="shared" si="9"/>
        <v>0</v>
      </c>
      <c r="G90" s="516" t="s">
        <v>84</v>
      </c>
      <c r="H90" s="517">
        <f t="shared" si="9"/>
        <v>5.8878229838205641E-4</v>
      </c>
      <c r="I90" s="517">
        <f t="shared" si="9"/>
        <v>1.2492369083910544E-3</v>
      </c>
      <c r="J90" s="517">
        <f t="shared" si="9"/>
        <v>9.0770093893612308E-4</v>
      </c>
    </row>
    <row r="91" spans="1:10" x14ac:dyDescent="0.2">
      <c r="A91" s="476" t="s">
        <v>606</v>
      </c>
      <c r="B91" s="514">
        <f t="shared" ref="B91:J91" si="10">B16/B$69</f>
        <v>4.6266928245022177E-4</v>
      </c>
      <c r="C91" s="514">
        <f t="shared" si="10"/>
        <v>3.0575583496011832E-3</v>
      </c>
      <c r="D91" s="514">
        <f t="shared" si="10"/>
        <v>1.2207377849892693E-3</v>
      </c>
      <c r="E91" s="514">
        <f t="shared" si="10"/>
        <v>5.9922888984044005E-5</v>
      </c>
      <c r="F91" s="514">
        <f t="shared" si="10"/>
        <v>0</v>
      </c>
      <c r="G91" s="514" t="s">
        <v>84</v>
      </c>
      <c r="H91" s="515">
        <f t="shared" si="10"/>
        <v>2.7639887628197512E-3</v>
      </c>
      <c r="I91" s="515">
        <f t="shared" si="10"/>
        <v>8.8917586274405813E-4</v>
      </c>
      <c r="J91" s="515">
        <f t="shared" si="10"/>
        <v>1.8586838829322122E-3</v>
      </c>
    </row>
    <row r="92" spans="1:10" x14ac:dyDescent="0.2">
      <c r="A92" s="491" t="s">
        <v>607</v>
      </c>
      <c r="B92" s="516">
        <f t="shared" ref="B92:J92" si="11">B17/B$69</f>
        <v>1.1284853202305271E-2</v>
      </c>
      <c r="C92" s="516">
        <f t="shared" si="11"/>
        <v>2.0791943380180658E-2</v>
      </c>
      <c r="D92" s="516">
        <f t="shared" si="11"/>
        <v>3.1229997279841173E-2</v>
      </c>
      <c r="E92" s="516">
        <f t="shared" si="11"/>
        <v>3.2517358231525788E-2</v>
      </c>
      <c r="F92" s="516">
        <f t="shared" si="11"/>
        <v>0</v>
      </c>
      <c r="G92" s="516" t="s">
        <v>84</v>
      </c>
      <c r="H92" s="517">
        <f t="shared" si="11"/>
        <v>1.9716370412401721E-2</v>
      </c>
      <c r="I92" s="517">
        <f t="shared" si="11"/>
        <v>3.0671710416971962E-2</v>
      </c>
      <c r="J92" s="517">
        <f t="shared" si="11"/>
        <v>2.5006457101353022E-2</v>
      </c>
    </row>
    <row r="93" spans="1:10" x14ac:dyDescent="0.2">
      <c r="A93" s="476" t="s">
        <v>326</v>
      </c>
      <c r="B93" s="514">
        <f t="shared" ref="B93:J93" si="12">B18/B$69</f>
        <v>2.3043357601556404E-4</v>
      </c>
      <c r="C93" s="514">
        <f t="shared" si="12"/>
        <v>3.2859077156379313E-4</v>
      </c>
      <c r="D93" s="514">
        <f t="shared" si="12"/>
        <v>1.1105891721991741E-3</v>
      </c>
      <c r="E93" s="514">
        <f t="shared" si="12"/>
        <v>3.0922592379834589E-3</v>
      </c>
      <c r="F93" s="514">
        <f t="shared" si="12"/>
        <v>0</v>
      </c>
      <c r="G93" s="514" t="s">
        <v>84</v>
      </c>
      <c r="H93" s="515">
        <f t="shared" si="12"/>
        <v>3.1748587783191735E-4</v>
      </c>
      <c r="I93" s="515">
        <f t="shared" si="12"/>
        <v>1.5858252510946628E-3</v>
      </c>
      <c r="J93" s="515">
        <f t="shared" si="12"/>
        <v>9.2993836518247275E-4</v>
      </c>
    </row>
    <row r="94" spans="1:10" x14ac:dyDescent="0.2">
      <c r="A94" s="477" t="s">
        <v>608</v>
      </c>
      <c r="B94" s="516">
        <f t="shared" ref="B94:J94" si="13">B19/B$69</f>
        <v>9.7701713332629743E-4</v>
      </c>
      <c r="C94" s="516">
        <f t="shared" si="13"/>
        <v>1.1985590846920518E-3</v>
      </c>
      <c r="D94" s="516">
        <f t="shared" si="13"/>
        <v>3.8071444414009876E-4</v>
      </c>
      <c r="E94" s="516">
        <f t="shared" si="13"/>
        <v>2.1458599845030753E-4</v>
      </c>
      <c r="F94" s="516">
        <f t="shared" si="13"/>
        <v>0</v>
      </c>
      <c r="G94" s="516" t="s">
        <v>84</v>
      </c>
      <c r="H94" s="517">
        <f t="shared" si="13"/>
        <v>1.1734952081893834E-3</v>
      </c>
      <c r="I94" s="517">
        <f t="shared" si="13"/>
        <v>3.2740884049289886E-4</v>
      </c>
      <c r="J94" s="517">
        <f t="shared" si="13"/>
        <v>7.6493917710434797E-4</v>
      </c>
    </row>
    <row r="95" spans="1:10" x14ac:dyDescent="0.2">
      <c r="A95" s="501" t="s">
        <v>327</v>
      </c>
      <c r="B95" s="520">
        <f t="shared" ref="B95:J95" si="14">B20/B$69</f>
        <v>6.9735749009259843E-2</v>
      </c>
      <c r="C95" s="520">
        <f t="shared" si="14"/>
        <v>5.245232046745503E-2</v>
      </c>
      <c r="D95" s="520">
        <f t="shared" si="14"/>
        <v>3.5556207237361748E-2</v>
      </c>
      <c r="E95" s="520">
        <f t="shared" si="14"/>
        <v>1.8549846165706867E-2</v>
      </c>
      <c r="F95" s="520">
        <f t="shared" si="14"/>
        <v>0</v>
      </c>
      <c r="G95" s="520" t="s">
        <v>84</v>
      </c>
      <c r="H95" s="521">
        <f t="shared" si="14"/>
        <v>5.4407659922777053E-2</v>
      </c>
      <c r="I95" s="521">
        <f t="shared" si="14"/>
        <v>3.0196487990288241E-2</v>
      </c>
      <c r="J95" s="521">
        <f t="shared" si="14"/>
        <v>4.2716630862014021E-2</v>
      </c>
    </row>
    <row r="96" spans="1:10" x14ac:dyDescent="0.2">
      <c r="A96" s="491" t="s">
        <v>609</v>
      </c>
      <c r="B96" s="516">
        <f t="shared" ref="B96:J96" si="15">B21/B$69</f>
        <v>1.4294425582534869E-2</v>
      </c>
      <c r="C96" s="516">
        <f t="shared" si="15"/>
        <v>4.0187733371122017E-3</v>
      </c>
      <c r="D96" s="516">
        <f t="shared" si="15"/>
        <v>2.145559507426534E-3</v>
      </c>
      <c r="E96" s="516">
        <f t="shared" si="15"/>
        <v>1.380630214311734E-3</v>
      </c>
      <c r="F96" s="516">
        <f t="shared" si="15"/>
        <v>0</v>
      </c>
      <c r="G96" s="516" t="s">
        <v>84</v>
      </c>
      <c r="H96" s="517">
        <f t="shared" si="15"/>
        <v>5.1812966302217977E-3</v>
      </c>
      <c r="I96" s="517">
        <f t="shared" si="15"/>
        <v>1.8889600988661005E-3</v>
      </c>
      <c r="J96" s="517">
        <f t="shared" si="15"/>
        <v>3.5915015482976278E-3</v>
      </c>
    </row>
    <row r="97" spans="1:10" x14ac:dyDescent="0.2">
      <c r="A97" s="476" t="s">
        <v>328</v>
      </c>
      <c r="B97" s="514">
        <f t="shared" ref="B97:J97" si="16">B22/B$69</f>
        <v>3.5366899872840744E-2</v>
      </c>
      <c r="C97" s="514">
        <f t="shared" si="16"/>
        <v>2.1310834837865483E-2</v>
      </c>
      <c r="D97" s="514">
        <f t="shared" si="16"/>
        <v>1.7634989044638692E-2</v>
      </c>
      <c r="E97" s="514">
        <f t="shared" si="16"/>
        <v>6.0412193854231635E-3</v>
      </c>
      <c r="F97" s="514">
        <f t="shared" si="16"/>
        <v>0</v>
      </c>
      <c r="G97" s="514" t="s">
        <v>84</v>
      </c>
      <c r="H97" s="515">
        <f t="shared" si="16"/>
        <v>2.2901050487670199E-2</v>
      </c>
      <c r="I97" s="515">
        <f t="shared" si="16"/>
        <v>1.4168800847935301E-2</v>
      </c>
      <c r="J97" s="515">
        <f t="shared" si="16"/>
        <v>1.8684444014070063E-2</v>
      </c>
    </row>
    <row r="98" spans="1:10" x14ac:dyDescent="0.2">
      <c r="A98" s="477" t="s">
        <v>329</v>
      </c>
      <c r="B98" s="516">
        <f t="shared" ref="B98:J98" si="17">B23/B$69</f>
        <v>6.4423829627686621E-4</v>
      </c>
      <c r="C98" s="516">
        <f t="shared" si="17"/>
        <v>2.9227928744806741E-4</v>
      </c>
      <c r="D98" s="516">
        <f t="shared" si="17"/>
        <v>6.4100603599996284E-4</v>
      </c>
      <c r="E98" s="516">
        <f t="shared" si="17"/>
        <v>1.0757495841091649E-3</v>
      </c>
      <c r="F98" s="516">
        <f t="shared" si="17"/>
        <v>0</v>
      </c>
      <c r="G98" s="516" t="s">
        <v>84</v>
      </c>
      <c r="H98" s="517">
        <f t="shared" si="17"/>
        <v>3.3209773752898634E-4</v>
      </c>
      <c r="I98" s="517">
        <f t="shared" si="17"/>
        <v>7.3397189755070968E-4</v>
      </c>
      <c r="J98" s="517">
        <f t="shared" si="17"/>
        <v>5.2615370874279819E-4</v>
      </c>
    </row>
    <row r="99" spans="1:10" x14ac:dyDescent="0.2">
      <c r="A99" s="476" t="s">
        <v>610</v>
      </c>
      <c r="B99" s="514">
        <f t="shared" ref="B99:J99" si="18">B24/B$69</f>
        <v>1.0585941535109979E-3</v>
      </c>
      <c r="C99" s="514">
        <f t="shared" si="18"/>
        <v>4.0205332243348489E-4</v>
      </c>
      <c r="D99" s="514">
        <f t="shared" si="18"/>
        <v>5.0836188774745382E-4</v>
      </c>
      <c r="E99" s="514">
        <f t="shared" si="18"/>
        <v>2.3997683066356457E-3</v>
      </c>
      <c r="F99" s="514">
        <f t="shared" si="18"/>
        <v>0</v>
      </c>
      <c r="G99" s="514" t="s">
        <v>84</v>
      </c>
      <c r="H99" s="515">
        <f t="shared" si="18"/>
        <v>4.763302627946315E-4</v>
      </c>
      <c r="I99" s="515">
        <f t="shared" si="18"/>
        <v>9.7762829111643101E-4</v>
      </c>
      <c r="J99" s="515">
        <f t="shared" si="18"/>
        <v>7.1839577839856407E-4</v>
      </c>
    </row>
    <row r="100" spans="1:10" x14ac:dyDescent="0.2">
      <c r="A100" s="477" t="s">
        <v>611</v>
      </c>
      <c r="B100" s="516">
        <f t="shared" ref="B100:J100" si="19">B25/B$69</f>
        <v>1.6537725110001109E-2</v>
      </c>
      <c r="C100" s="516">
        <f t="shared" si="19"/>
        <v>2.2430350397686281E-2</v>
      </c>
      <c r="D100" s="516">
        <f t="shared" si="19"/>
        <v>1.1894606546295976E-2</v>
      </c>
      <c r="E100" s="516">
        <f t="shared" si="19"/>
        <v>6.6307268309215546E-3</v>
      </c>
      <c r="F100" s="516">
        <f t="shared" si="19"/>
        <v>0</v>
      </c>
      <c r="G100" s="516" t="s">
        <v>84</v>
      </c>
      <c r="H100" s="517">
        <f t="shared" si="19"/>
        <v>2.1763695474875697E-2</v>
      </c>
      <c r="I100" s="517">
        <f t="shared" si="19"/>
        <v>1.0210376702202081E-2</v>
      </c>
      <c r="J100" s="517">
        <f t="shared" si="19"/>
        <v>1.6184858320845309E-2</v>
      </c>
    </row>
    <row r="101" spans="1:10" x14ac:dyDescent="0.2">
      <c r="A101" s="479" t="s">
        <v>330</v>
      </c>
      <c r="B101" s="522">
        <f t="shared" ref="B101:J101" si="20">B26/B$69</f>
        <v>1.833854329820707E-3</v>
      </c>
      <c r="C101" s="522">
        <f t="shared" si="20"/>
        <v>3.9980285409284399E-3</v>
      </c>
      <c r="D101" s="522">
        <f t="shared" si="20"/>
        <v>2.7316822410513699E-3</v>
      </c>
      <c r="E101" s="522">
        <f t="shared" si="20"/>
        <v>1.02174769987857E-3</v>
      </c>
      <c r="F101" s="522">
        <f t="shared" si="20"/>
        <v>0</v>
      </c>
      <c r="G101" s="522" t="s">
        <v>84</v>
      </c>
      <c r="H101" s="523">
        <f t="shared" si="20"/>
        <v>3.7531873502506859E-3</v>
      </c>
      <c r="I101" s="523">
        <f t="shared" si="20"/>
        <v>2.2167476795010165E-3</v>
      </c>
      <c r="J101" s="523">
        <f t="shared" si="20"/>
        <v>3.0112752738369161E-3</v>
      </c>
    </row>
    <row r="102" spans="1:10" x14ac:dyDescent="0.2">
      <c r="A102" s="475" t="s">
        <v>612</v>
      </c>
      <c r="B102" s="518">
        <f t="shared" ref="B102:J102" si="21">B27/B$69</f>
        <v>0.15001600805040236</v>
      </c>
      <c r="C102" s="518">
        <f t="shared" si="21"/>
        <v>0.17512284547550472</v>
      </c>
      <c r="D102" s="518">
        <f t="shared" si="21"/>
        <v>0.17541319784878914</v>
      </c>
      <c r="E102" s="518">
        <f t="shared" si="21"/>
        <v>0.14530418368263068</v>
      </c>
      <c r="F102" s="518">
        <f t="shared" si="21"/>
        <v>0.11100931667520909</v>
      </c>
      <c r="G102" s="518" t="s">
        <v>84</v>
      </c>
      <c r="H102" s="519">
        <f t="shared" si="21"/>
        <v>0.17228241426725718</v>
      </c>
      <c r="I102" s="519">
        <f t="shared" si="21"/>
        <v>0.16588275300581831</v>
      </c>
      <c r="J102" s="519">
        <f t="shared" si="21"/>
        <v>0.16919216213096458</v>
      </c>
    </row>
    <row r="103" spans="1:10" x14ac:dyDescent="0.2">
      <c r="A103" s="479" t="s">
        <v>613</v>
      </c>
      <c r="B103" s="522">
        <f t="shared" ref="B103:J103" si="22">B28/B$69</f>
        <v>1.1869119630946086E-2</v>
      </c>
      <c r="C103" s="522">
        <f t="shared" si="22"/>
        <v>8.3321256071618825E-3</v>
      </c>
      <c r="D103" s="522">
        <f t="shared" si="22"/>
        <v>1.0223666857299371E-2</v>
      </c>
      <c r="E103" s="522">
        <f t="shared" si="22"/>
        <v>6.0433883022367237E-3</v>
      </c>
      <c r="F103" s="522">
        <f t="shared" si="22"/>
        <v>7.142172673542613E-4</v>
      </c>
      <c r="G103" s="522" t="s">
        <v>84</v>
      </c>
      <c r="H103" s="523">
        <f t="shared" si="22"/>
        <v>8.7322790808326365E-3</v>
      </c>
      <c r="I103" s="523">
        <f t="shared" si="22"/>
        <v>8.8843435172720649E-3</v>
      </c>
      <c r="J103" s="523">
        <f t="shared" si="22"/>
        <v>8.8057075687422333E-3</v>
      </c>
    </row>
    <row r="104" spans="1:10" x14ac:dyDescent="0.2">
      <c r="A104" s="477" t="s">
        <v>331</v>
      </c>
      <c r="B104" s="516">
        <f t="shared" ref="B104:J104" si="23">B29/B$69</f>
        <v>4.8946334585703168E-2</v>
      </c>
      <c r="C104" s="516">
        <f t="shared" si="23"/>
        <v>5.0577817009023862E-2</v>
      </c>
      <c r="D104" s="516">
        <f t="shared" si="23"/>
        <v>5.1586926373414416E-2</v>
      </c>
      <c r="E104" s="516">
        <f t="shared" si="23"/>
        <v>4.6163603984132197E-2</v>
      </c>
      <c r="F104" s="516">
        <f t="shared" si="23"/>
        <v>4.8551122316911367E-2</v>
      </c>
      <c r="G104" s="516" t="s">
        <v>84</v>
      </c>
      <c r="H104" s="517">
        <f t="shared" si="23"/>
        <v>5.0393241249343593E-2</v>
      </c>
      <c r="I104" s="517">
        <f t="shared" si="23"/>
        <v>5.0113677051784253E-2</v>
      </c>
      <c r="J104" s="517">
        <f t="shared" si="23"/>
        <v>5.0258246001400671E-2</v>
      </c>
    </row>
    <row r="105" spans="1:10" x14ac:dyDescent="0.2">
      <c r="A105" s="476" t="s">
        <v>614</v>
      </c>
      <c r="B105" s="514">
        <f t="shared" ref="B105:J105" si="24">B30/B$69</f>
        <v>2.6704790881486026E-2</v>
      </c>
      <c r="C105" s="514">
        <f t="shared" si="24"/>
        <v>3.2582361952929462E-2</v>
      </c>
      <c r="D105" s="514">
        <f t="shared" si="24"/>
        <v>3.212823884338227E-2</v>
      </c>
      <c r="E105" s="514">
        <f t="shared" si="24"/>
        <v>3.2432539769358844E-2</v>
      </c>
      <c r="F105" s="514">
        <f t="shared" si="24"/>
        <v>4.8551122316911367E-2</v>
      </c>
      <c r="G105" s="514" t="s">
        <v>84</v>
      </c>
      <c r="H105" s="515">
        <f t="shared" si="24"/>
        <v>3.1917410170379225E-2</v>
      </c>
      <c r="I105" s="515">
        <f t="shared" si="24"/>
        <v>3.2672780777596375E-2</v>
      </c>
      <c r="J105" s="515">
        <f t="shared" si="24"/>
        <v>3.2282161606007651E-2</v>
      </c>
    </row>
    <row r="106" spans="1:10" x14ac:dyDescent="0.2">
      <c r="A106" s="477" t="s">
        <v>641</v>
      </c>
      <c r="B106" s="516">
        <f t="shared" ref="B106:J106" si="25">B31/B$69</f>
        <v>2.2241540788148498E-2</v>
      </c>
      <c r="C106" s="516">
        <f t="shared" si="25"/>
        <v>1.7995454684103872E-2</v>
      </c>
      <c r="D106" s="516">
        <f t="shared" si="25"/>
        <v>1.9458687530032142E-2</v>
      </c>
      <c r="E106" s="516">
        <f t="shared" si="25"/>
        <v>1.3731064214773348E-2</v>
      </c>
      <c r="F106" s="516">
        <f t="shared" si="25"/>
        <v>0</v>
      </c>
      <c r="G106" s="516" t="s">
        <v>84</v>
      </c>
      <c r="H106" s="517">
        <f t="shared" si="25"/>
        <v>1.847583041915268E-2</v>
      </c>
      <c r="I106" s="517">
        <f t="shared" si="25"/>
        <v>1.7440896274187875E-2</v>
      </c>
      <c r="J106" s="517">
        <f t="shared" si="25"/>
        <v>1.7976084054189514E-2</v>
      </c>
    </row>
    <row r="107" spans="1:10" x14ac:dyDescent="0.2">
      <c r="A107" s="476" t="s">
        <v>332</v>
      </c>
      <c r="B107" s="514">
        <f t="shared" ref="B107:J107" si="26">B32/B$69</f>
        <v>6.2074000280689101E-2</v>
      </c>
      <c r="C107" s="514">
        <f t="shared" si="26"/>
        <v>5.6439711939025694E-2</v>
      </c>
      <c r="D107" s="514">
        <f t="shared" si="26"/>
        <v>5.7525415082495812E-2</v>
      </c>
      <c r="E107" s="514">
        <f t="shared" si="26"/>
        <v>4.7875632254274693E-2</v>
      </c>
      <c r="F107" s="514">
        <f t="shared" si="26"/>
        <v>5.6300671819241796E-2</v>
      </c>
      <c r="G107" s="514" t="s">
        <v>84</v>
      </c>
      <c r="H107" s="515">
        <f t="shared" si="26"/>
        <v>5.7077140228815992E-2</v>
      </c>
      <c r="I107" s="515">
        <f t="shared" si="26"/>
        <v>5.5022747433236534E-2</v>
      </c>
      <c r="J107" s="515">
        <f t="shared" si="26"/>
        <v>5.6085120266200633E-2</v>
      </c>
    </row>
    <row r="108" spans="1:10" x14ac:dyDescent="0.2">
      <c r="A108" s="477" t="s">
        <v>333</v>
      </c>
      <c r="B108" s="516">
        <f t="shared" ref="B108:J108" si="27">B33/B$69</f>
        <v>2.7126547720926725E-2</v>
      </c>
      <c r="C108" s="516">
        <f t="shared" si="27"/>
        <v>5.9773190548302733E-2</v>
      </c>
      <c r="D108" s="516">
        <f t="shared" si="27"/>
        <v>5.6077188548478651E-2</v>
      </c>
      <c r="E108" s="516">
        <f t="shared" si="27"/>
        <v>4.5221557760511379E-2</v>
      </c>
      <c r="F108" s="516">
        <f t="shared" si="27"/>
        <v>5.4432804077411056E-3</v>
      </c>
      <c r="G108" s="516" t="s">
        <v>84</v>
      </c>
      <c r="H108" s="517">
        <f t="shared" si="27"/>
        <v>5.6079752718547447E-2</v>
      </c>
      <c r="I108" s="517">
        <f t="shared" si="27"/>
        <v>5.1861983237013611E-2</v>
      </c>
      <c r="J108" s="517">
        <f t="shared" si="27"/>
        <v>5.4043086929807062E-2</v>
      </c>
    </row>
    <row r="109" spans="1:10" x14ac:dyDescent="0.2">
      <c r="A109" s="501" t="s">
        <v>615</v>
      </c>
      <c r="B109" s="520">
        <f t="shared" ref="B109:J109" si="28">B34/B$69</f>
        <v>6.7887320168379867E-2</v>
      </c>
      <c r="C109" s="520">
        <f t="shared" si="28"/>
        <v>0.10948786973440808</v>
      </c>
      <c r="D109" s="520">
        <f t="shared" si="28"/>
        <v>0.12085006016283609</v>
      </c>
      <c r="E109" s="520">
        <f t="shared" si="28"/>
        <v>8.1275566944459463E-2</v>
      </c>
      <c r="F109" s="520">
        <f t="shared" si="28"/>
        <v>0.18013514258760333</v>
      </c>
      <c r="G109" s="520" t="s">
        <v>84</v>
      </c>
      <c r="H109" s="521">
        <f t="shared" si="28"/>
        <v>0.10478144266568248</v>
      </c>
      <c r="I109" s="521">
        <f t="shared" si="28"/>
        <v>0.11241398379462651</v>
      </c>
      <c r="J109" s="521">
        <f t="shared" si="28"/>
        <v>0.10846702469346585</v>
      </c>
    </row>
    <row r="110" spans="1:10" x14ac:dyDescent="0.2">
      <c r="A110" s="477" t="s">
        <v>616</v>
      </c>
      <c r="B110" s="516">
        <f t="shared" ref="B110:J110" si="29">B35/B$69</f>
        <v>2.3324904028681798E-3</v>
      </c>
      <c r="C110" s="516">
        <f t="shared" si="29"/>
        <v>1.4386027171879767E-3</v>
      </c>
      <c r="D110" s="516">
        <f t="shared" si="29"/>
        <v>1.9108604800342542E-3</v>
      </c>
      <c r="E110" s="516">
        <f t="shared" si="29"/>
        <v>8.0708157583897174E-4</v>
      </c>
      <c r="F110" s="516">
        <f t="shared" si="29"/>
        <v>0</v>
      </c>
      <c r="G110" s="516" t="s">
        <v>84</v>
      </c>
      <c r="H110" s="517">
        <f t="shared" si="29"/>
        <v>1.5397316023631215E-3</v>
      </c>
      <c r="I110" s="517">
        <f t="shared" si="29"/>
        <v>1.5742726168560366E-3</v>
      </c>
      <c r="J110" s="517">
        <f t="shared" si="29"/>
        <v>1.5564106794995331E-3</v>
      </c>
    </row>
    <row r="111" spans="1:10" x14ac:dyDescent="0.2">
      <c r="A111" s="479" t="s">
        <v>334</v>
      </c>
      <c r="B111" s="522">
        <f t="shared" ref="B111:J111" si="30">B36/B$69</f>
        <v>2.1287563513141391E-3</v>
      </c>
      <c r="C111" s="522">
        <f t="shared" si="30"/>
        <v>3.8062395206755533E-3</v>
      </c>
      <c r="D111" s="522">
        <f t="shared" si="30"/>
        <v>3.7565500923413867E-3</v>
      </c>
      <c r="E111" s="522">
        <f t="shared" si="30"/>
        <v>1.3831334482392306E-3</v>
      </c>
      <c r="F111" s="522">
        <f t="shared" si="30"/>
        <v>1.1934701073282693E-4</v>
      </c>
      <c r="G111" s="522" t="s">
        <v>84</v>
      </c>
      <c r="H111" s="523">
        <f t="shared" si="30"/>
        <v>3.6164595231040477E-3</v>
      </c>
      <c r="I111" s="523">
        <f t="shared" si="30"/>
        <v>3.0462009561008007E-3</v>
      </c>
      <c r="J111" s="523">
        <f t="shared" si="30"/>
        <v>3.3410945181561562E-3</v>
      </c>
    </row>
    <row r="112" spans="1:10" x14ac:dyDescent="0.2">
      <c r="A112" s="478" t="s">
        <v>617</v>
      </c>
      <c r="B112" s="516">
        <f t="shared" ref="B112:J112" si="31">B37/B$69</f>
        <v>6.3426073414197551E-2</v>
      </c>
      <c r="C112" s="516">
        <f t="shared" si="31"/>
        <v>0.10424302675256347</v>
      </c>
      <c r="D112" s="516">
        <f t="shared" si="31"/>
        <v>0.11518264909691002</v>
      </c>
      <c r="E112" s="516">
        <f t="shared" si="31"/>
        <v>7.9085351920381255E-2</v>
      </c>
      <c r="F112" s="516">
        <f t="shared" si="31"/>
        <v>0.18001579557687047</v>
      </c>
      <c r="G112" s="516" t="s">
        <v>84</v>
      </c>
      <c r="H112" s="517">
        <f t="shared" si="31"/>
        <v>9.9625250880403637E-2</v>
      </c>
      <c r="I112" s="517">
        <f t="shared" si="31"/>
        <v>0.10779350986836729</v>
      </c>
      <c r="J112" s="517">
        <f t="shared" si="31"/>
        <v>0.1035695189840049</v>
      </c>
    </row>
    <row r="113" spans="1:10" x14ac:dyDescent="0.2">
      <c r="A113" s="479" t="s">
        <v>618</v>
      </c>
      <c r="B113" s="514">
        <f t="shared" ref="B113:J113" si="32">B38/B$69</f>
        <v>6.1721887908561049E-3</v>
      </c>
      <c r="C113" s="514">
        <f t="shared" si="32"/>
        <v>8.6365745649732775E-3</v>
      </c>
      <c r="D113" s="514">
        <f t="shared" si="32"/>
        <v>1.15827073463251E-2</v>
      </c>
      <c r="E113" s="514">
        <f t="shared" si="32"/>
        <v>9.3766970867472672E-3</v>
      </c>
      <c r="F113" s="514">
        <f t="shared" si="32"/>
        <v>5.1095687609597224E-3</v>
      </c>
      <c r="G113" s="514" t="s">
        <v>84</v>
      </c>
      <c r="H113" s="515">
        <f t="shared" si="32"/>
        <v>8.3577693079254535E-3</v>
      </c>
      <c r="I113" s="515">
        <f t="shared" si="32"/>
        <v>1.0834577199692379E-2</v>
      </c>
      <c r="J113" s="515">
        <f t="shared" si="32"/>
        <v>9.553763996712818E-3</v>
      </c>
    </row>
    <row r="114" spans="1:10" x14ac:dyDescent="0.2">
      <c r="A114" s="478" t="s">
        <v>643</v>
      </c>
      <c r="B114" s="526">
        <f t="shared" ref="B114:J114" si="33">B39/B$69</f>
        <v>4.6883877970972376E-2</v>
      </c>
      <c r="C114" s="526">
        <f t="shared" si="33"/>
        <v>8.0244339334559059E-2</v>
      </c>
      <c r="D114" s="526">
        <f t="shared" si="33"/>
        <v>8.5835901111339707E-2</v>
      </c>
      <c r="E114" s="526">
        <f t="shared" si="33"/>
        <v>5.5294930268433393E-2</v>
      </c>
      <c r="F114" s="526">
        <f t="shared" si="33"/>
        <v>0.17031743370907584</v>
      </c>
      <c r="G114" s="526" t="s">
        <v>84</v>
      </c>
      <c r="H114" s="527">
        <f t="shared" si="33"/>
        <v>7.647014452163825E-2</v>
      </c>
      <c r="I114" s="527">
        <f t="shared" si="33"/>
        <v>8.0426136192144199E-2</v>
      </c>
      <c r="J114" s="527">
        <f t="shared" si="33"/>
        <v>7.8380403707479618E-2</v>
      </c>
    </row>
    <row r="115" spans="1:10" x14ac:dyDescent="0.2">
      <c r="A115" s="479" t="s">
        <v>642</v>
      </c>
      <c r="B115" s="522">
        <f t="shared" ref="B115:J115" si="34">B40/B$69</f>
        <v>6.5710107504486307E-3</v>
      </c>
      <c r="C115" s="522">
        <f t="shared" si="34"/>
        <v>5.3789797929604021E-3</v>
      </c>
      <c r="D115" s="522">
        <f t="shared" si="34"/>
        <v>8.0038260345909051E-3</v>
      </c>
      <c r="E115" s="522">
        <f t="shared" si="34"/>
        <v>3.4965177025173678E-3</v>
      </c>
      <c r="F115" s="522">
        <f t="shared" si="34"/>
        <v>3.1899591171841942E-3</v>
      </c>
      <c r="G115" s="522" t="s">
        <v>84</v>
      </c>
      <c r="H115" s="523">
        <f t="shared" si="34"/>
        <v>5.5138387509214501E-3</v>
      </c>
      <c r="I115" s="523">
        <f t="shared" si="34"/>
        <v>6.7143101839070053E-3</v>
      </c>
      <c r="J115" s="523">
        <f t="shared" si="34"/>
        <v>6.0935193400637232E-3</v>
      </c>
    </row>
    <row r="116" spans="1:10" x14ac:dyDescent="0.2">
      <c r="A116" s="478" t="s">
        <v>644</v>
      </c>
      <c r="B116" s="526">
        <f t="shared" ref="B116:J116" si="35">B41/B$69</f>
        <v>9.4655588032006403E-6</v>
      </c>
      <c r="C116" s="526">
        <f t="shared" si="35"/>
        <v>8.0484988195655957E-5</v>
      </c>
      <c r="D116" s="526">
        <f t="shared" si="35"/>
        <v>1.3976509398742459E-4</v>
      </c>
      <c r="E116" s="526">
        <f t="shared" si="35"/>
        <v>2.4346022158419503E-4</v>
      </c>
      <c r="F116" s="526">
        <f t="shared" si="35"/>
        <v>8.7023861992686319E-5</v>
      </c>
      <c r="G116" s="526" t="s">
        <v>84</v>
      </c>
      <c r="H116" s="527">
        <f t="shared" si="35"/>
        <v>7.2450292298968815E-5</v>
      </c>
      <c r="I116" s="527">
        <f t="shared" si="35"/>
        <v>1.6478552550257947E-4</v>
      </c>
      <c r="J116" s="527">
        <f t="shared" si="35"/>
        <v>1.1703689462147669E-4</v>
      </c>
    </row>
    <row r="117" spans="1:10" x14ac:dyDescent="0.2">
      <c r="A117" s="479" t="s">
        <v>645</v>
      </c>
      <c r="B117" s="522">
        <f t="shared" ref="B117:J117" si="36">B42/B$69</f>
        <v>3.7895215949113156E-3</v>
      </c>
      <c r="C117" s="522">
        <f t="shared" si="36"/>
        <v>9.9026473278940198E-3</v>
      </c>
      <c r="D117" s="522">
        <f t="shared" si="36"/>
        <v>9.6204485235659963E-3</v>
      </c>
      <c r="E117" s="522">
        <f t="shared" si="36"/>
        <v>1.0673742496672E-2</v>
      </c>
      <c r="F117" s="522">
        <f t="shared" si="36"/>
        <v>1.3117976956777534E-3</v>
      </c>
      <c r="G117" s="522" t="s">
        <v>84</v>
      </c>
      <c r="H117" s="523">
        <f t="shared" si="36"/>
        <v>9.2110463580903027E-3</v>
      </c>
      <c r="I117" s="523">
        <f t="shared" si="36"/>
        <v>9.6536986473069013E-3</v>
      </c>
      <c r="J117" s="523">
        <f t="shared" si="36"/>
        <v>9.4247931685080243E-3</v>
      </c>
    </row>
    <row r="118" spans="1:10" x14ac:dyDescent="0.2">
      <c r="A118" s="504" t="s">
        <v>619</v>
      </c>
      <c r="B118" s="528">
        <f t="shared" ref="B118:J118" si="37">B43/B$69</f>
        <v>1.9156284762454248E-2</v>
      </c>
      <c r="C118" s="528">
        <f t="shared" si="37"/>
        <v>2.4990191734854707E-2</v>
      </c>
      <c r="D118" s="528">
        <f t="shared" si="37"/>
        <v>3.0831508110188373E-2</v>
      </c>
      <c r="E118" s="528">
        <f t="shared" si="37"/>
        <v>3.2674868562363235E-2</v>
      </c>
      <c r="F118" s="528">
        <f t="shared" si="37"/>
        <v>7.330119351486245E-3</v>
      </c>
      <c r="G118" s="528" t="s">
        <v>84</v>
      </c>
      <c r="H118" s="529">
        <f t="shared" si="37"/>
        <v>2.4330179836508196E-2</v>
      </c>
      <c r="I118" s="529">
        <f t="shared" si="37"/>
        <v>3.0635052116229872E-2</v>
      </c>
      <c r="J118" s="529">
        <f t="shared" si="37"/>
        <v>2.7374660510643335E-2</v>
      </c>
    </row>
    <row r="119" spans="1:10" x14ac:dyDescent="0.2">
      <c r="A119" s="479" t="s">
        <v>620</v>
      </c>
      <c r="B119" s="522">
        <f t="shared" ref="B119:J119" si="38">B44/B$69</f>
        <v>1.0206240237585408E-3</v>
      </c>
      <c r="C119" s="522">
        <f t="shared" si="38"/>
        <v>8.5695050434437712E-4</v>
      </c>
      <c r="D119" s="522">
        <f t="shared" si="38"/>
        <v>1.3296095827934876E-3</v>
      </c>
      <c r="E119" s="522">
        <f t="shared" si="38"/>
        <v>3.5559460232088935E-3</v>
      </c>
      <c r="F119" s="522">
        <f t="shared" si="38"/>
        <v>0</v>
      </c>
      <c r="G119" s="522" t="s">
        <v>84</v>
      </c>
      <c r="H119" s="523">
        <f t="shared" si="38"/>
        <v>8.7546750688978243E-4</v>
      </c>
      <c r="I119" s="523">
        <f t="shared" si="38"/>
        <v>1.8611930055997515E-3</v>
      </c>
      <c r="J119" s="523">
        <f t="shared" si="38"/>
        <v>1.3514521260353434E-3</v>
      </c>
    </row>
    <row r="120" spans="1:10" x14ac:dyDescent="0.2">
      <c r="A120" s="478" t="s">
        <v>621</v>
      </c>
      <c r="B120" s="526">
        <f t="shared" ref="B120:J120" si="39">B45/B$69</f>
        <v>1.1308957425677809E-2</v>
      </c>
      <c r="C120" s="526">
        <f t="shared" si="39"/>
        <v>1.7891088275530549E-2</v>
      </c>
      <c r="D120" s="526">
        <f t="shared" si="39"/>
        <v>2.070396266865026E-2</v>
      </c>
      <c r="E120" s="526">
        <f t="shared" si="39"/>
        <v>2.1641029234137608E-2</v>
      </c>
      <c r="F120" s="526">
        <f t="shared" si="39"/>
        <v>3.6166246805540503E-3</v>
      </c>
      <c r="G120" s="526" t="s">
        <v>84</v>
      </c>
      <c r="H120" s="527">
        <f t="shared" si="39"/>
        <v>1.714642698800424E-2</v>
      </c>
      <c r="I120" s="527">
        <f t="shared" si="39"/>
        <v>2.0458008432851352E-2</v>
      </c>
      <c r="J120" s="527">
        <f t="shared" si="39"/>
        <v>1.8745515004757313E-2</v>
      </c>
    </row>
    <row r="121" spans="1:10" x14ac:dyDescent="0.2">
      <c r="A121" s="479" t="s">
        <v>622</v>
      </c>
      <c r="B121" s="522">
        <f t="shared" ref="B121:J121" si="40">B46/B$69</f>
        <v>5.4282326113893893E-4</v>
      </c>
      <c r="C121" s="522">
        <f t="shared" si="40"/>
        <v>4.5104667068063542E-3</v>
      </c>
      <c r="D121" s="522">
        <f t="shared" si="40"/>
        <v>3.6755959751232159E-3</v>
      </c>
      <c r="E121" s="522">
        <f t="shared" si="40"/>
        <v>8.243875979452267E-3</v>
      </c>
      <c r="F121" s="522">
        <f t="shared" si="40"/>
        <v>2.8108707423637681E-5</v>
      </c>
      <c r="G121" s="522" t="s">
        <v>84</v>
      </c>
      <c r="H121" s="523">
        <f t="shared" si="40"/>
        <v>4.0615922398452298E-3</v>
      </c>
      <c r="I121" s="523">
        <f t="shared" si="40"/>
        <v>4.7402430768222238E-3</v>
      </c>
      <c r="J121" s="523">
        <f t="shared" si="40"/>
        <v>4.3892974281497434E-3</v>
      </c>
    </row>
    <row r="122" spans="1:10" x14ac:dyDescent="0.2">
      <c r="A122" s="478" t="s">
        <v>651</v>
      </c>
      <c r="B122" s="526">
        <f t="shared" ref="B122:J122" si="41">B47/B$69</f>
        <v>1.6364219025962153E-3</v>
      </c>
      <c r="C122" s="526">
        <f t="shared" si="41"/>
        <v>2.0353116189396033E-3</v>
      </c>
      <c r="D122" s="526">
        <f t="shared" si="41"/>
        <v>3.3085094457067439E-3</v>
      </c>
      <c r="E122" s="526">
        <f t="shared" si="41"/>
        <v>4.6954755763934765E-3</v>
      </c>
      <c r="F122" s="526">
        <f t="shared" si="41"/>
        <v>0</v>
      </c>
      <c r="G122" s="526" t="s">
        <v>84</v>
      </c>
      <c r="H122" s="527">
        <f t="shared" si="41"/>
        <v>1.990183720918567E-3</v>
      </c>
      <c r="I122" s="527">
        <f t="shared" si="41"/>
        <v>3.5691919831963904E-3</v>
      </c>
      <c r="J122" s="527">
        <f t="shared" si="41"/>
        <v>2.7526512104291967E-3</v>
      </c>
    </row>
    <row r="123" spans="1:10" x14ac:dyDescent="0.2">
      <c r="A123" s="476" t="s">
        <v>652</v>
      </c>
      <c r="B123" s="514">
        <f t="shared" ref="B123:J123" si="42">B48/B$69</f>
        <v>9.1297064298053749E-3</v>
      </c>
      <c r="C123" s="514">
        <f t="shared" si="42"/>
        <v>1.1345309577794055E-2</v>
      </c>
      <c r="D123" s="514">
        <f t="shared" si="42"/>
        <v>1.3719856754269863E-2</v>
      </c>
      <c r="E123" s="514">
        <f t="shared" si="42"/>
        <v>8.7016762968161881E-3</v>
      </c>
      <c r="F123" s="514">
        <f t="shared" si="42"/>
        <v>3.588503541150128E-3</v>
      </c>
      <c r="G123" s="514" t="s">
        <v>84</v>
      </c>
      <c r="H123" s="515">
        <f t="shared" si="42"/>
        <v>1.1094650037522911E-2</v>
      </c>
      <c r="I123" s="515">
        <f t="shared" si="42"/>
        <v>1.2148572312925623E-2</v>
      </c>
      <c r="J123" s="515">
        <f t="shared" si="42"/>
        <v>1.1603565342567875E-2</v>
      </c>
    </row>
    <row r="124" spans="1:10" x14ac:dyDescent="0.2">
      <c r="A124" s="477" t="s">
        <v>623</v>
      </c>
      <c r="B124" s="516">
        <f t="shared" ref="B124:J124" si="43">B49/B$69</f>
        <v>6.8267033130178989E-3</v>
      </c>
      <c r="C124" s="516">
        <f t="shared" si="43"/>
        <v>6.242152582989248E-3</v>
      </c>
      <c r="D124" s="516">
        <f t="shared" si="43"/>
        <v>8.7979358587446238E-3</v>
      </c>
      <c r="E124" s="516">
        <f t="shared" si="43"/>
        <v>7.4778919235410513E-3</v>
      </c>
      <c r="F124" s="516">
        <f t="shared" si="43"/>
        <v>3.7134946709321951E-3</v>
      </c>
      <c r="G124" s="516" t="s">
        <v>84</v>
      </c>
      <c r="H124" s="517">
        <f t="shared" si="43"/>
        <v>6.3082850117083334E-3</v>
      </c>
      <c r="I124" s="517">
        <f t="shared" si="43"/>
        <v>8.315850324476395E-3</v>
      </c>
      <c r="J124" s="517">
        <f t="shared" si="43"/>
        <v>7.2776930386471827E-3</v>
      </c>
    </row>
    <row r="125" spans="1:10" x14ac:dyDescent="0.2">
      <c r="A125" s="501" t="s">
        <v>624</v>
      </c>
      <c r="B125" s="520">
        <f t="shared" ref="B125:J125" si="44">B50/B$69</f>
        <v>0.20039045225938396</v>
      </c>
      <c r="C125" s="520">
        <f t="shared" si="44"/>
        <v>0.22869051744072805</v>
      </c>
      <c r="D125" s="520">
        <f t="shared" si="44"/>
        <v>0.20641736569617858</v>
      </c>
      <c r="E125" s="520">
        <f t="shared" si="44"/>
        <v>0.31369133117837217</v>
      </c>
      <c r="F125" s="520">
        <f t="shared" si="44"/>
        <v>0.20650435489782976</v>
      </c>
      <c r="G125" s="520" t="s">
        <v>84</v>
      </c>
      <c r="H125" s="521">
        <f t="shared" si="44"/>
        <v>0.22548882433317008</v>
      </c>
      <c r="I125" s="521">
        <f t="shared" si="44"/>
        <v>0.23385437540322801</v>
      </c>
      <c r="J125" s="521">
        <f t="shared" si="44"/>
        <v>0.22952836033506449</v>
      </c>
    </row>
    <row r="126" spans="1:10" x14ac:dyDescent="0.2">
      <c r="A126" s="477" t="s">
        <v>625</v>
      </c>
      <c r="B126" s="516">
        <f t="shared" ref="B126:J126" si="45">B51/B$69</f>
        <v>1.7015307167472762E-2</v>
      </c>
      <c r="C126" s="516">
        <f t="shared" si="45"/>
        <v>1.8632146244564395E-2</v>
      </c>
      <c r="D126" s="516">
        <f t="shared" si="45"/>
        <v>1.9580030360330809E-2</v>
      </c>
      <c r="E126" s="516">
        <f t="shared" si="45"/>
        <v>2.4309722503519451E-2</v>
      </c>
      <c r="F126" s="516">
        <f t="shared" si="45"/>
        <v>3.5631795973102565E-3</v>
      </c>
      <c r="G126" s="516" t="s">
        <v>84</v>
      </c>
      <c r="H126" s="517">
        <f t="shared" si="45"/>
        <v>1.8449227141870344E-2</v>
      </c>
      <c r="I126" s="517">
        <f t="shared" si="45"/>
        <v>2.0334434569051978E-2</v>
      </c>
      <c r="J126" s="517">
        <f t="shared" si="45"/>
        <v>1.9359551304542182E-2</v>
      </c>
    </row>
    <row r="127" spans="1:10" x14ac:dyDescent="0.2">
      <c r="A127" s="476" t="s">
        <v>626</v>
      </c>
      <c r="B127" s="514">
        <f t="shared" ref="B127:J127" si="46">B52/B$69</f>
        <v>0.16391863939876541</v>
      </c>
      <c r="C127" s="514">
        <f t="shared" si="46"/>
        <v>0.17991405529927748</v>
      </c>
      <c r="D127" s="514">
        <f t="shared" si="46"/>
        <v>0.15544773618277202</v>
      </c>
      <c r="E127" s="514">
        <f t="shared" si="46"/>
        <v>0.25511407410382797</v>
      </c>
      <c r="F127" s="514">
        <f t="shared" si="46"/>
        <v>0.17062178101842485</v>
      </c>
      <c r="G127" s="514" t="s">
        <v>84</v>
      </c>
      <c r="H127" s="515">
        <f t="shared" si="46"/>
        <v>0.17810443357179989</v>
      </c>
      <c r="I127" s="515">
        <f t="shared" si="46"/>
        <v>0.18136790690701279</v>
      </c>
      <c r="J127" s="515">
        <f t="shared" si="46"/>
        <v>0.17968029126705673</v>
      </c>
    </row>
    <row r="128" spans="1:10" x14ac:dyDescent="0.2">
      <c r="A128" s="477" t="s">
        <v>627</v>
      </c>
      <c r="B128" s="516">
        <f t="shared" ref="B128:J128" si="47">B53/B$69</f>
        <v>2.3919665388355488E-3</v>
      </c>
      <c r="C128" s="516">
        <f t="shared" si="47"/>
        <v>1.96794710891558E-3</v>
      </c>
      <c r="D128" s="516">
        <f t="shared" si="47"/>
        <v>1.5586243897789875E-3</v>
      </c>
      <c r="E128" s="516">
        <f t="shared" si="47"/>
        <v>9.4803768363381133E-4</v>
      </c>
      <c r="F128" s="516">
        <f t="shared" si="47"/>
        <v>0</v>
      </c>
      <c r="G128" s="516" t="s">
        <v>84</v>
      </c>
      <c r="H128" s="517">
        <f t="shared" si="47"/>
        <v>2.015918026210158E-3</v>
      </c>
      <c r="I128" s="517">
        <f t="shared" si="47"/>
        <v>1.3581769879718343E-3</v>
      </c>
      <c r="J128" s="517">
        <f t="shared" si="47"/>
        <v>1.6983097082839212E-3</v>
      </c>
    </row>
    <row r="129" spans="1:10" x14ac:dyDescent="0.2">
      <c r="A129" s="476" t="s">
        <v>628</v>
      </c>
      <c r="B129" s="514">
        <f t="shared" ref="B129:J129" si="48">B54/B$69</f>
        <v>7.8237246772098652E-3</v>
      </c>
      <c r="C129" s="514">
        <f t="shared" si="48"/>
        <v>1.8806458777476935E-2</v>
      </c>
      <c r="D129" s="514">
        <f t="shared" si="48"/>
        <v>1.9041563870001783E-2</v>
      </c>
      <c r="E129" s="514">
        <f t="shared" si="48"/>
        <v>2.3813693991209788E-2</v>
      </c>
      <c r="F129" s="514">
        <f t="shared" si="48"/>
        <v>1.71853852424537E-2</v>
      </c>
      <c r="G129" s="514" t="s">
        <v>84</v>
      </c>
      <c r="H129" s="515">
        <f t="shared" si="48"/>
        <v>1.7563940647372156E-2</v>
      </c>
      <c r="I129" s="515">
        <f t="shared" si="48"/>
        <v>2.020925105964903E-2</v>
      </c>
      <c r="J129" s="515">
        <f t="shared" si="48"/>
        <v>1.8841301404253486E-2</v>
      </c>
    </row>
    <row r="130" spans="1:10" x14ac:dyDescent="0.2">
      <c r="A130" s="478" t="s">
        <v>629</v>
      </c>
      <c r="B130" s="526">
        <f t="shared" ref="B130:J130" si="49">B55/B$69</f>
        <v>9.2408086449630913E-3</v>
      </c>
      <c r="C130" s="526">
        <f t="shared" si="49"/>
        <v>9.3699092665125994E-3</v>
      </c>
      <c r="D130" s="516">
        <f t="shared" si="49"/>
        <v>1.078940990619409E-2</v>
      </c>
      <c r="E130" s="516">
        <f t="shared" si="49"/>
        <v>9.5058001332297901E-3</v>
      </c>
      <c r="F130" s="516">
        <f t="shared" si="49"/>
        <v>1.5133984175680392E-2</v>
      </c>
      <c r="G130" s="516" t="s">
        <v>84</v>
      </c>
      <c r="H130" s="517">
        <f t="shared" si="49"/>
        <v>9.355303626294182E-3</v>
      </c>
      <c r="I130" s="517">
        <f t="shared" si="49"/>
        <v>1.0584603759728093E-2</v>
      </c>
      <c r="J130" s="517">
        <f t="shared" si="49"/>
        <v>9.9489049449106633E-3</v>
      </c>
    </row>
    <row r="131" spans="1:10" x14ac:dyDescent="0.2">
      <c r="A131" s="507" t="s">
        <v>630</v>
      </c>
      <c r="B131" s="524">
        <f t="shared" ref="B131:J131" si="50">B56/B$69</f>
        <v>6.5192840668902283E-2</v>
      </c>
      <c r="C131" s="524">
        <f t="shared" si="50"/>
        <v>5.0975079093362297E-2</v>
      </c>
      <c r="D131" s="520">
        <f t="shared" si="50"/>
        <v>5.934688123925335E-2</v>
      </c>
      <c r="E131" s="520">
        <f t="shared" si="50"/>
        <v>7.4990156536818731E-2</v>
      </c>
      <c r="F131" s="520">
        <f t="shared" si="50"/>
        <v>6.3315217783181985E-2</v>
      </c>
      <c r="G131" s="520" t="s">
        <v>84</v>
      </c>
      <c r="H131" s="521">
        <f t="shared" si="50"/>
        <v>5.2583588082639014E-2</v>
      </c>
      <c r="I131" s="521">
        <f t="shared" si="50"/>
        <v>6.346031077792276E-2</v>
      </c>
      <c r="J131" s="521">
        <f t="shared" si="50"/>
        <v>5.7835712245442879E-2</v>
      </c>
    </row>
    <row r="132" spans="1:10" x14ac:dyDescent="0.2">
      <c r="A132" s="478" t="s">
        <v>631</v>
      </c>
      <c r="B132" s="526">
        <f t="shared" ref="B132:J132" si="51">B57/B$69</f>
        <v>9.6466291692899626E-3</v>
      </c>
      <c r="C132" s="526">
        <f t="shared" si="51"/>
        <v>1.0859170398782918E-2</v>
      </c>
      <c r="D132" s="516">
        <f t="shared" si="51"/>
        <v>1.375169569309433E-2</v>
      </c>
      <c r="E132" s="516">
        <f t="shared" si="51"/>
        <v>3.0805010840501804E-2</v>
      </c>
      <c r="F132" s="516">
        <f t="shared" si="51"/>
        <v>1.9158203761847615E-2</v>
      </c>
      <c r="G132" s="516" t="s">
        <v>84</v>
      </c>
      <c r="H132" s="517">
        <f t="shared" si="51"/>
        <v>1.072199103639556E-2</v>
      </c>
      <c r="I132" s="517">
        <f t="shared" si="51"/>
        <v>1.82666038390473E-2</v>
      </c>
      <c r="J132" s="517">
        <f t="shared" si="51"/>
        <v>1.4365114457845702E-2</v>
      </c>
    </row>
    <row r="133" spans="1:10" x14ac:dyDescent="0.2">
      <c r="A133" s="479" t="s">
        <v>335</v>
      </c>
      <c r="B133" s="522">
        <f t="shared" ref="B133:J133" si="52">B58/B$69</f>
        <v>4.105008144929638E-3</v>
      </c>
      <c r="C133" s="522">
        <f t="shared" si="52"/>
        <v>5.6062068635520587E-3</v>
      </c>
      <c r="D133" s="514">
        <f t="shared" si="52"/>
        <v>6.544418608927031E-3</v>
      </c>
      <c r="E133" s="514">
        <f t="shared" si="52"/>
        <v>4.6272638333448744E-3</v>
      </c>
      <c r="F133" s="514">
        <f t="shared" si="52"/>
        <v>0</v>
      </c>
      <c r="G133" s="514" t="s">
        <v>84</v>
      </c>
      <c r="H133" s="515">
        <f t="shared" si="52"/>
        <v>5.4363705907488173E-3</v>
      </c>
      <c r="I133" s="515">
        <f t="shared" si="52"/>
        <v>5.868135459376706E-3</v>
      </c>
      <c r="J133" s="515">
        <f t="shared" si="52"/>
        <v>5.6448601112321943E-3</v>
      </c>
    </row>
    <row r="134" spans="1:10" x14ac:dyDescent="0.2">
      <c r="A134" s="745" t="s">
        <v>632</v>
      </c>
      <c r="B134" s="516">
        <f t="shared" ref="B134:J134" si="53">B59/B$69</f>
        <v>1.8293306325405451E-2</v>
      </c>
      <c r="C134" s="516">
        <f t="shared" si="53"/>
        <v>5.9633185214501561E-3</v>
      </c>
      <c r="D134" s="526">
        <f t="shared" si="53"/>
        <v>1.1511566492486976E-2</v>
      </c>
      <c r="E134" s="526">
        <f t="shared" si="53"/>
        <v>1.00166173426663E-2</v>
      </c>
      <c r="F134" s="526">
        <f t="shared" si="53"/>
        <v>3.0193177557968211E-3</v>
      </c>
      <c r="G134" s="526" t="s">
        <v>84</v>
      </c>
      <c r="H134" s="527">
        <f t="shared" si="53"/>
        <v>7.358256544215608E-3</v>
      </c>
      <c r="I134" s="527">
        <f t="shared" si="53"/>
        <v>1.0887904306311664E-2</v>
      </c>
      <c r="J134" s="527">
        <f t="shared" si="53"/>
        <v>9.0626438690418233E-3</v>
      </c>
    </row>
    <row r="135" spans="1:10" x14ac:dyDescent="0.2">
      <c r="A135" s="476" t="s">
        <v>633</v>
      </c>
      <c r="B135" s="514">
        <f t="shared" ref="B135:J135" si="54">B60/B$69</f>
        <v>3.01941207063922E-2</v>
      </c>
      <c r="C135" s="514">
        <f t="shared" si="54"/>
        <v>2.4719760195527657E-2</v>
      </c>
      <c r="D135" s="522">
        <f t="shared" si="54"/>
        <v>2.3147924252190401E-2</v>
      </c>
      <c r="E135" s="522">
        <f t="shared" si="54"/>
        <v>2.3021909495546954E-2</v>
      </c>
      <c r="F135" s="522">
        <f t="shared" si="54"/>
        <v>4.1119296934716242E-2</v>
      </c>
      <c r="G135" s="522" t="s">
        <v>84</v>
      </c>
      <c r="H135" s="523">
        <f t="shared" si="54"/>
        <v>2.5339095246652444E-2</v>
      </c>
      <c r="I135" s="523">
        <f t="shared" si="54"/>
        <v>2.3626422332017338E-2</v>
      </c>
      <c r="J135" s="523">
        <f t="shared" si="54"/>
        <v>2.4512084110123684E-2</v>
      </c>
    </row>
    <row r="136" spans="1:10" x14ac:dyDescent="0.2">
      <c r="A136" s="477" t="s">
        <v>634</v>
      </c>
      <c r="B136" s="526">
        <f t="shared" ref="B136:J136" si="55">B61/B$69</f>
        <v>2.9537704907477572E-3</v>
      </c>
      <c r="C136" s="526">
        <f t="shared" si="55"/>
        <v>3.8266227420589737E-3</v>
      </c>
      <c r="D136" s="526">
        <f t="shared" si="55"/>
        <v>4.3912752054537331E-3</v>
      </c>
      <c r="E136" s="526">
        <f t="shared" si="55"/>
        <v>6.5193522618074446E-3</v>
      </c>
      <c r="F136" s="526">
        <f t="shared" si="55"/>
        <v>1.8386898841026152E-5</v>
      </c>
      <c r="G136" s="526" t="s">
        <v>84</v>
      </c>
      <c r="H136" s="527">
        <f t="shared" si="55"/>
        <v>3.7278736749090566E-3</v>
      </c>
      <c r="I136" s="527">
        <f t="shared" si="55"/>
        <v>4.8112430746578934E-3</v>
      </c>
      <c r="J136" s="527">
        <f t="shared" si="55"/>
        <v>4.2510083323854687E-3</v>
      </c>
    </row>
    <row r="137" spans="1:10" x14ac:dyDescent="0.2">
      <c r="A137" s="501" t="s">
        <v>635</v>
      </c>
      <c r="B137" s="524">
        <f t="shared" ref="B137:J137" si="56">B62/B$69</f>
        <v>6.2622705252273536E-2</v>
      </c>
      <c r="C137" s="524">
        <f t="shared" si="56"/>
        <v>5.6822187027594222E-2</v>
      </c>
      <c r="D137" s="524">
        <f t="shared" si="56"/>
        <v>6.7978710723526889E-2</v>
      </c>
      <c r="E137" s="524">
        <f t="shared" si="56"/>
        <v>6.7814458273287664E-2</v>
      </c>
      <c r="F137" s="524">
        <f t="shared" si="56"/>
        <v>0.10822503793867425</v>
      </c>
      <c r="G137" s="524" t="s">
        <v>84</v>
      </c>
      <c r="H137" s="525">
        <f t="shared" si="56"/>
        <v>5.74784215309855E-2</v>
      </c>
      <c r="I137" s="525">
        <f t="shared" si="56"/>
        <v>6.9080458003359435E-2</v>
      </c>
      <c r="J137" s="525">
        <f t="shared" si="56"/>
        <v>6.3080783363811205E-2</v>
      </c>
    </row>
    <row r="138" spans="1:10" x14ac:dyDescent="0.2">
      <c r="A138" s="478" t="s">
        <v>636</v>
      </c>
      <c r="B138" s="526">
        <f t="shared" ref="B138:J138" si="57">B63/B$69</f>
        <v>2.1260697772767428E-2</v>
      </c>
      <c r="C138" s="526">
        <f t="shared" si="57"/>
        <v>2.9295711744183012E-2</v>
      </c>
      <c r="D138" s="516">
        <f t="shared" si="57"/>
        <v>3.7129245274163357E-2</v>
      </c>
      <c r="E138" s="516">
        <f t="shared" si="57"/>
        <v>3.969622283730953E-2</v>
      </c>
      <c r="F138" s="516">
        <f t="shared" si="57"/>
        <v>4.5912160997924008E-2</v>
      </c>
      <c r="G138" s="516" t="s">
        <v>84</v>
      </c>
      <c r="H138" s="517">
        <f t="shared" si="57"/>
        <v>2.8386680309570908E-2</v>
      </c>
      <c r="I138" s="517">
        <f t="shared" si="57"/>
        <v>3.8035331357803549E-2</v>
      </c>
      <c r="J138" s="517">
        <f t="shared" si="57"/>
        <v>3.3045796362135074E-2</v>
      </c>
    </row>
    <row r="139" spans="1:10" x14ac:dyDescent="0.2">
      <c r="A139" s="479" t="s">
        <v>336</v>
      </c>
      <c r="B139" s="522">
        <f t="shared" ref="B139:J139" si="58">B64/B$69</f>
        <v>1.3332265818925853E-5</v>
      </c>
      <c r="C139" s="522">
        <f t="shared" si="58"/>
        <v>6.1708207939059276E-4</v>
      </c>
      <c r="D139" s="514">
        <f t="shared" si="58"/>
        <v>5.3299893856499669E-4</v>
      </c>
      <c r="E139" s="514">
        <f t="shared" si="58"/>
        <v>3.7117764796225816E-4</v>
      </c>
      <c r="F139" s="514">
        <f t="shared" si="58"/>
        <v>0</v>
      </c>
      <c r="G139" s="514" t="s">
        <v>84</v>
      </c>
      <c r="H139" s="515">
        <f t="shared" si="58"/>
        <v>5.4877758594101237E-4</v>
      </c>
      <c r="I139" s="515">
        <f t="shared" si="58"/>
        <v>4.7646711093775644E-4</v>
      </c>
      <c r="J139" s="515">
        <f t="shared" si="58"/>
        <v>5.1386048787496503E-4</v>
      </c>
    </row>
    <row r="140" spans="1:10" x14ac:dyDescent="0.2">
      <c r="A140" s="478" t="s">
        <v>637</v>
      </c>
      <c r="B140" s="757">
        <f t="shared" ref="B140:J140" si="59">B65/B$69</f>
        <v>8.0731651886164525E-4</v>
      </c>
      <c r="C140" s="757">
        <f t="shared" si="59"/>
        <v>8.0924420615041562E-4</v>
      </c>
      <c r="D140" s="526">
        <f t="shared" si="59"/>
        <v>2.2439389164465432E-3</v>
      </c>
      <c r="E140" s="526">
        <f t="shared" si="59"/>
        <v>2.6362078688271602E-3</v>
      </c>
      <c r="F140" s="526">
        <f t="shared" si="59"/>
        <v>1.5009502757089995E-3</v>
      </c>
      <c r="G140" s="526" t="s">
        <v>84</v>
      </c>
      <c r="H140" s="527">
        <f t="shared" si="59"/>
        <v>8.0902611961717154E-4</v>
      </c>
      <c r="I140" s="527">
        <f t="shared" si="59"/>
        <v>2.3231439820085489E-3</v>
      </c>
      <c r="J140" s="527">
        <f t="shared" si="59"/>
        <v>1.5401594980425399E-3</v>
      </c>
    </row>
    <row r="141" spans="1:10" x14ac:dyDescent="0.2">
      <c r="A141" s="479" t="s">
        <v>638</v>
      </c>
      <c r="B141" s="522">
        <f t="shared" ref="B141:J141" si="60">B66/B$69</f>
        <v>7.8603504993195986E-4</v>
      </c>
      <c r="C141" s="522">
        <f t="shared" si="60"/>
        <v>1.1101927330243542E-3</v>
      </c>
      <c r="D141" s="522">
        <f t="shared" si="60"/>
        <v>1.3298223030327272E-3</v>
      </c>
      <c r="E141" s="522">
        <f t="shared" si="60"/>
        <v>2.9729591429079544E-3</v>
      </c>
      <c r="F141" s="522">
        <f t="shared" si="60"/>
        <v>7.3688076741321368E-4</v>
      </c>
      <c r="G141" s="522" t="s">
        <v>84</v>
      </c>
      <c r="H141" s="523">
        <f t="shared" si="60"/>
        <v>1.0735195517765934E-3</v>
      </c>
      <c r="I141" s="523">
        <f t="shared" si="60"/>
        <v>1.733191909785811E-3</v>
      </c>
      <c r="J141" s="523">
        <f t="shared" si="60"/>
        <v>1.3920604604766313E-3</v>
      </c>
    </row>
    <row r="142" spans="1:10" x14ac:dyDescent="0.2">
      <c r="A142" s="745" t="s">
        <v>639</v>
      </c>
      <c r="B142" s="753">
        <f t="shared" ref="B142:J142" si="61">B67/B$69</f>
        <v>3.9755317812756298E-2</v>
      </c>
      <c r="C142" s="753">
        <f t="shared" si="61"/>
        <v>2.4989955148874237E-2</v>
      </c>
      <c r="D142" s="753">
        <f t="shared" si="61"/>
        <v>2.6742704797768822E-2</v>
      </c>
      <c r="E142" s="753">
        <f t="shared" si="61"/>
        <v>2.2137886631853725E-2</v>
      </c>
      <c r="F142" s="753">
        <f t="shared" si="61"/>
        <v>6.0075021033667436E-2</v>
      </c>
      <c r="G142" s="753" t="s">
        <v>84</v>
      </c>
      <c r="H142" s="754">
        <f t="shared" si="61"/>
        <v>2.6660416314550597E-2</v>
      </c>
      <c r="I142" s="754">
        <f t="shared" si="61"/>
        <v>2.6512321523009526E-2</v>
      </c>
      <c r="J142" s="754">
        <f t="shared" si="61"/>
        <v>2.6588904678662744E-2</v>
      </c>
    </row>
    <row r="143" spans="1:10" x14ac:dyDescent="0.2">
      <c r="A143" s="742" t="s">
        <v>640</v>
      </c>
      <c r="B143" s="749">
        <f t="shared" ref="B143:J143" si="62">B68/B$69</f>
        <v>1.4580343196550585E-5</v>
      </c>
      <c r="C143" s="749">
        <f t="shared" si="62"/>
        <v>3.7945638537431436E-5</v>
      </c>
      <c r="D143" s="749">
        <f t="shared" si="62"/>
        <v>3.7592749843154977E-5</v>
      </c>
      <c r="E143" s="749">
        <f t="shared" si="62"/>
        <v>0</v>
      </c>
      <c r="F143" s="749">
        <f t="shared" si="62"/>
        <v>0</v>
      </c>
      <c r="G143" s="749" t="s">
        <v>84</v>
      </c>
      <c r="H143" s="750">
        <f t="shared" si="62"/>
        <v>3.5302234553391509E-5</v>
      </c>
      <c r="I143" s="750">
        <f t="shared" si="62"/>
        <v>2.6910335015984631E-5</v>
      </c>
      <c r="J143" s="750">
        <f t="shared" si="62"/>
        <v>3.1249975470667199E-5</v>
      </c>
    </row>
    <row r="144" spans="1:10" x14ac:dyDescent="0.2">
      <c r="A144" s="746" t="s">
        <v>647</v>
      </c>
      <c r="B144" s="740">
        <f t="shared" ref="B144:J144" si="63">B69/B$69</f>
        <v>1</v>
      </c>
      <c r="C144" s="740">
        <f t="shared" si="63"/>
        <v>1</v>
      </c>
      <c r="D144" s="740">
        <f t="shared" si="63"/>
        <v>1</v>
      </c>
      <c r="E144" s="740">
        <f t="shared" si="63"/>
        <v>1</v>
      </c>
      <c r="F144" s="740">
        <f t="shared" si="63"/>
        <v>1</v>
      </c>
      <c r="G144" s="740" t="s">
        <v>84</v>
      </c>
      <c r="H144" s="741">
        <f t="shared" si="63"/>
        <v>1</v>
      </c>
      <c r="I144" s="741">
        <f t="shared" si="63"/>
        <v>1</v>
      </c>
      <c r="J144" s="741">
        <f t="shared" si="63"/>
        <v>1</v>
      </c>
    </row>
    <row r="145" spans="1:10" ht="15" customHeight="1" x14ac:dyDescent="0.2">
      <c r="A145" s="511" t="s">
        <v>707</v>
      </c>
      <c r="B145" s="3"/>
      <c r="C145" s="3"/>
      <c r="D145" s="212"/>
      <c r="E145" s="3"/>
      <c r="F145" s="3"/>
      <c r="G145" s="212"/>
      <c r="H145" s="3"/>
      <c r="I145" s="3"/>
      <c r="J145" s="3"/>
    </row>
    <row r="146" spans="1:10" x14ac:dyDescent="0.2">
      <c r="A146" s="38" t="s">
        <v>352</v>
      </c>
      <c r="B146" s="3"/>
      <c r="C146" s="3"/>
      <c r="D146" s="212"/>
      <c r="E146" s="3"/>
      <c r="F146" s="3"/>
      <c r="G146" s="212"/>
      <c r="H146" s="3"/>
      <c r="I146" s="3"/>
      <c r="J146" s="3"/>
    </row>
    <row r="147" spans="1:10" x14ac:dyDescent="0.2">
      <c r="A147" s="22" t="s">
        <v>670</v>
      </c>
    </row>
    <row r="148" spans="1:10" x14ac:dyDescent="0.2">
      <c r="A148" s="242" t="s">
        <v>739</v>
      </c>
      <c r="B148" s="3"/>
      <c r="C148" s="3"/>
      <c r="D148" s="212"/>
      <c r="E148" s="3"/>
      <c r="F148" s="3"/>
      <c r="G148" s="212"/>
      <c r="H148" s="3"/>
      <c r="I148" s="3"/>
      <c r="J148" s="3"/>
    </row>
    <row r="151" spans="1:10" ht="16.5" x14ac:dyDescent="0.25">
      <c r="A151" s="88" t="s">
        <v>808</v>
      </c>
    </row>
    <row r="152" spans="1:10" ht="13.5" thickBot="1" x14ac:dyDescent="0.25">
      <c r="A152" s="205"/>
      <c r="J152" s="398" t="s">
        <v>341</v>
      </c>
    </row>
    <row r="153" spans="1:10" x14ac:dyDescent="0.2">
      <c r="A153" s="204" t="s">
        <v>648</v>
      </c>
      <c r="B153" s="480" t="s">
        <v>34</v>
      </c>
      <c r="C153" s="480" t="s">
        <v>458</v>
      </c>
      <c r="D153" s="480" t="s">
        <v>460</v>
      </c>
      <c r="E153" s="480" t="s">
        <v>97</v>
      </c>
      <c r="F153" s="480" t="s">
        <v>269</v>
      </c>
      <c r="G153" s="481">
        <v>300000</v>
      </c>
      <c r="H153" s="758" t="s">
        <v>351</v>
      </c>
      <c r="I153" s="758" t="s">
        <v>351</v>
      </c>
      <c r="J153" s="758"/>
    </row>
    <row r="154" spans="1:10" x14ac:dyDescent="0.2">
      <c r="A154" s="203"/>
      <c r="B154" s="483" t="s">
        <v>457</v>
      </c>
      <c r="C154" s="483" t="s">
        <v>35</v>
      </c>
      <c r="D154" s="483" t="s">
        <v>35</v>
      </c>
      <c r="E154" s="483" t="s">
        <v>35</v>
      </c>
      <c r="F154" s="483" t="s">
        <v>35</v>
      </c>
      <c r="G154" s="483" t="s">
        <v>36</v>
      </c>
      <c r="H154" s="759" t="s">
        <v>283</v>
      </c>
      <c r="I154" s="759" t="s">
        <v>474</v>
      </c>
      <c r="J154" s="759" t="s">
        <v>343</v>
      </c>
    </row>
    <row r="155" spans="1:10" ht="13.5" thickBot="1" x14ac:dyDescent="0.25">
      <c r="A155" s="206"/>
      <c r="B155" s="485" t="s">
        <v>36</v>
      </c>
      <c r="C155" s="485" t="s">
        <v>459</v>
      </c>
      <c r="D155" s="485" t="s">
        <v>99</v>
      </c>
      <c r="E155" s="485" t="s">
        <v>100</v>
      </c>
      <c r="F155" s="485" t="s">
        <v>270</v>
      </c>
      <c r="G155" s="485" t="s">
        <v>101</v>
      </c>
      <c r="H155" s="760" t="s">
        <v>459</v>
      </c>
      <c r="I155" s="760" t="s">
        <v>101</v>
      </c>
      <c r="J155" s="760" t="s">
        <v>656</v>
      </c>
    </row>
    <row r="157" spans="1:10" x14ac:dyDescent="0.2">
      <c r="A157" s="496" t="s">
        <v>601</v>
      </c>
      <c r="B157" s="497">
        <v>158.47088133678389</v>
      </c>
      <c r="C157" s="497">
        <v>98.466098611243737</v>
      </c>
      <c r="D157" s="497">
        <v>85.443309691853131</v>
      </c>
      <c r="E157" s="497">
        <v>70.200961629120826</v>
      </c>
      <c r="F157" s="497">
        <v>123.89615979810966</v>
      </c>
      <c r="G157" s="497" t="s">
        <v>84</v>
      </c>
      <c r="H157" s="498">
        <v>103.98247654804179</v>
      </c>
      <c r="I157" s="498">
        <v>82.311062935578406</v>
      </c>
      <c r="J157" s="498">
        <v>92.736991765999136</v>
      </c>
    </row>
    <row r="158" spans="1:10" x14ac:dyDescent="0.2">
      <c r="A158" s="476" t="s">
        <v>602</v>
      </c>
      <c r="B158" s="488">
        <v>22.897412083076073</v>
      </c>
      <c r="C158" s="488">
        <v>8.6908209251583486</v>
      </c>
      <c r="D158" s="488">
        <v>9.2935115464611719</v>
      </c>
      <c r="E158" s="488">
        <v>4.4170554716756172</v>
      </c>
      <c r="F158" s="488">
        <v>28.688769849772637</v>
      </c>
      <c r="G158" s="488" t="s">
        <v>84</v>
      </c>
      <c r="H158" s="267">
        <v>9.9968655846166552</v>
      </c>
      <c r="I158" s="267">
        <v>8.4582098900621503</v>
      </c>
      <c r="J158" s="267">
        <v>9.1984437784837638</v>
      </c>
    </row>
    <row r="159" spans="1:10" x14ac:dyDescent="0.2">
      <c r="A159" s="477" t="s">
        <v>324</v>
      </c>
      <c r="B159" s="489">
        <v>133.16637153028651</v>
      </c>
      <c r="C159" s="489">
        <v>87.240633389465927</v>
      </c>
      <c r="D159" s="489">
        <v>73.543537977929731</v>
      </c>
      <c r="E159" s="489">
        <v>63.314923812539824</v>
      </c>
      <c r="F159" s="489">
        <v>93.012432445301528</v>
      </c>
      <c r="G159" s="489" t="s">
        <v>84</v>
      </c>
      <c r="H159" s="490">
        <v>91.462692317167964</v>
      </c>
      <c r="I159" s="490">
        <v>71.292618215546611</v>
      </c>
      <c r="J159" s="490">
        <v>80.996265649365895</v>
      </c>
    </row>
    <row r="160" spans="1:10" x14ac:dyDescent="0.2">
      <c r="A160" s="476" t="s">
        <v>603</v>
      </c>
      <c r="B160" s="488">
        <v>2.3002706146631109</v>
      </c>
      <c r="C160" s="488">
        <v>2.5236203738159158</v>
      </c>
      <c r="D160" s="488">
        <v>2.5553133544994853</v>
      </c>
      <c r="E160" s="488">
        <v>2.396613665162465</v>
      </c>
      <c r="F160" s="488">
        <v>2.1949527414708472</v>
      </c>
      <c r="G160" s="488" t="s">
        <v>84</v>
      </c>
      <c r="H160" s="267">
        <v>2.5030873158226021</v>
      </c>
      <c r="I160" s="267">
        <v>2.5048129999592441</v>
      </c>
      <c r="J160" s="267">
        <v>2.5039827883120411</v>
      </c>
    </row>
    <row r="161" spans="1:10" x14ac:dyDescent="0.2">
      <c r="A161" s="477" t="s">
        <v>604</v>
      </c>
      <c r="B161" s="489">
        <v>0.10682448143136765</v>
      </c>
      <c r="C161" s="489">
        <v>1.102365681433767E-2</v>
      </c>
      <c r="D161" s="489">
        <v>5.0946655632577414E-2</v>
      </c>
      <c r="E161" s="489">
        <v>7.2368256937289044E-2</v>
      </c>
      <c r="F161" s="489">
        <v>0</v>
      </c>
      <c r="G161" s="489" t="s">
        <v>84</v>
      </c>
      <c r="H161" s="490">
        <v>1.9830847362158913E-2</v>
      </c>
      <c r="I161" s="490">
        <v>5.5421494110328394E-2</v>
      </c>
      <c r="J161" s="490">
        <v>3.8299143134033181E-2</v>
      </c>
    </row>
    <row r="162" spans="1:10" x14ac:dyDescent="0.2">
      <c r="A162" s="501" t="s">
        <v>325</v>
      </c>
      <c r="B162" s="502">
        <v>5.9512407550937301</v>
      </c>
      <c r="C162" s="502">
        <v>9.2983970692244906</v>
      </c>
      <c r="D162" s="502">
        <v>11.325887263493422</v>
      </c>
      <c r="E162" s="502">
        <v>11.117356889807974</v>
      </c>
      <c r="F162" s="502">
        <v>0</v>
      </c>
      <c r="G162" s="502" t="s">
        <v>84</v>
      </c>
      <c r="H162" s="503">
        <v>8.9906852768705416</v>
      </c>
      <c r="I162" s="503">
        <v>11.0043399407114</v>
      </c>
      <c r="J162" s="503">
        <v>10.035588174459491</v>
      </c>
    </row>
    <row r="163" spans="1:10" x14ac:dyDescent="0.2">
      <c r="A163" s="477" t="s">
        <v>605</v>
      </c>
      <c r="B163" s="489">
        <v>0.11513602984643274</v>
      </c>
      <c r="C163" s="489">
        <v>0.22569889329869444</v>
      </c>
      <c r="D163" s="489">
        <v>0.50610787185772321</v>
      </c>
      <c r="E163" s="489">
        <v>0.13488937079334826</v>
      </c>
      <c r="F163" s="489">
        <v>0</v>
      </c>
      <c r="G163" s="489" t="s">
        <v>84</v>
      </c>
      <c r="H163" s="490">
        <v>0.21553459450659707</v>
      </c>
      <c r="I163" s="490">
        <v>0.3959014370700199</v>
      </c>
      <c r="J163" s="490">
        <v>0.30912851595090735</v>
      </c>
    </row>
    <row r="164" spans="1:10" x14ac:dyDescent="0.2">
      <c r="A164" s="476" t="s">
        <v>606</v>
      </c>
      <c r="B164" s="488">
        <v>0.20842846445883637</v>
      </c>
      <c r="C164" s="488">
        <v>1.0931427715703286</v>
      </c>
      <c r="D164" s="488">
        <v>0.38913729574610689</v>
      </c>
      <c r="E164" s="488">
        <v>1.8339616929644722E-2</v>
      </c>
      <c r="F164" s="488">
        <v>0</v>
      </c>
      <c r="G164" s="488" t="s">
        <v>84</v>
      </c>
      <c r="H164" s="267">
        <v>1.0118089467910223</v>
      </c>
      <c r="I164" s="267">
        <v>0.28179282848898268</v>
      </c>
      <c r="J164" s="267">
        <v>0.6329972413889271</v>
      </c>
    </row>
    <row r="165" spans="1:10" x14ac:dyDescent="0.2">
      <c r="A165" s="491" t="s">
        <v>607</v>
      </c>
      <c r="B165" s="489">
        <v>5.0837276513011833</v>
      </c>
      <c r="C165" s="489">
        <v>7.4335662689507336</v>
      </c>
      <c r="D165" s="489">
        <v>9.9552556143271147</v>
      </c>
      <c r="E165" s="489">
        <v>9.9520551101768042</v>
      </c>
      <c r="F165" s="489">
        <v>0</v>
      </c>
      <c r="G165" s="489" t="s">
        <v>84</v>
      </c>
      <c r="H165" s="490">
        <v>7.2175401904174858</v>
      </c>
      <c r="I165" s="490">
        <v>9.7203133768391083</v>
      </c>
      <c r="J165" s="490">
        <v>8.5162509383228482</v>
      </c>
    </row>
    <row r="166" spans="1:10" x14ac:dyDescent="0.2">
      <c r="A166" s="476" t="s">
        <v>326</v>
      </c>
      <c r="B166" s="488">
        <v>0.10380831023475165</v>
      </c>
      <c r="C166" s="488">
        <v>0.11747825737701124</v>
      </c>
      <c r="D166" s="488">
        <v>0.35402497773778097</v>
      </c>
      <c r="E166" s="488">
        <v>0.94639712525997266</v>
      </c>
      <c r="F166" s="488">
        <v>0</v>
      </c>
      <c r="G166" s="488" t="s">
        <v>84</v>
      </c>
      <c r="H166" s="267">
        <v>0.11622154763842803</v>
      </c>
      <c r="I166" s="267">
        <v>0.50257120297455171</v>
      </c>
      <c r="J166" s="267">
        <v>0.31670173999335338</v>
      </c>
    </row>
    <row r="167" spans="1:10" x14ac:dyDescent="0.2">
      <c r="A167" s="477" t="s">
        <v>608</v>
      </c>
      <c r="B167" s="489">
        <v>0.44013767192569919</v>
      </c>
      <c r="C167" s="489">
        <v>0.42851061203851204</v>
      </c>
      <c r="D167" s="489">
        <v>0.12136118916435654</v>
      </c>
      <c r="E167" s="489">
        <v>6.5674821036947717E-2</v>
      </c>
      <c r="F167" s="489">
        <v>0</v>
      </c>
      <c r="G167" s="489" t="s">
        <v>84</v>
      </c>
      <c r="H167" s="490">
        <v>0.42957951444458992</v>
      </c>
      <c r="I167" s="490">
        <v>0.10376064747199377</v>
      </c>
      <c r="J167" s="490">
        <v>0.26050927399956775</v>
      </c>
    </row>
    <row r="168" spans="1:10" x14ac:dyDescent="0.2">
      <c r="A168" s="501" t="s">
        <v>327</v>
      </c>
      <c r="B168" s="502">
        <v>31.415344902329124</v>
      </c>
      <c r="C168" s="502">
        <v>18.752830989658072</v>
      </c>
      <c r="D168" s="502">
        <v>11.334331173714533</v>
      </c>
      <c r="E168" s="502">
        <v>5.6772475184480662</v>
      </c>
      <c r="F168" s="502">
        <v>0</v>
      </c>
      <c r="G168" s="502" t="s">
        <v>84</v>
      </c>
      <c r="H168" s="503">
        <v>19.916925070154189</v>
      </c>
      <c r="I168" s="503">
        <v>9.5697084432286363</v>
      </c>
      <c r="J168" s="503">
        <v>14.54766447666568</v>
      </c>
    </row>
    <row r="169" spans="1:10" x14ac:dyDescent="0.2">
      <c r="A169" s="491" t="s">
        <v>609</v>
      </c>
      <c r="B169" s="489">
        <v>6.4395136818044483</v>
      </c>
      <c r="C169" s="489">
        <v>1.4367977718615867</v>
      </c>
      <c r="D169" s="489">
        <v>0.68394477081714145</v>
      </c>
      <c r="E169" s="489">
        <v>0.42254687117493034</v>
      </c>
      <c r="F169" s="489">
        <v>0</v>
      </c>
      <c r="G169" s="489" t="s">
        <v>84</v>
      </c>
      <c r="H169" s="490">
        <v>1.8967089725387822</v>
      </c>
      <c r="I169" s="490">
        <v>0.59863906732646399</v>
      </c>
      <c r="J169" s="490">
        <v>1.2231292224528165</v>
      </c>
    </row>
    <row r="170" spans="1:10" x14ac:dyDescent="0.2">
      <c r="A170" s="476" t="s">
        <v>328</v>
      </c>
      <c r="B170" s="488">
        <v>15.932479014226974</v>
      </c>
      <c r="C170" s="488">
        <v>7.6190811083557586</v>
      </c>
      <c r="D170" s="488">
        <v>5.6215446361425156</v>
      </c>
      <c r="E170" s="488">
        <v>1.8489370455103751</v>
      </c>
      <c r="F170" s="488">
        <v>0</v>
      </c>
      <c r="G170" s="488" t="s">
        <v>84</v>
      </c>
      <c r="H170" s="267">
        <v>8.3833509332717568</v>
      </c>
      <c r="I170" s="267">
        <v>4.4903001020688311</v>
      </c>
      <c r="J170" s="267">
        <v>6.3632130382138516</v>
      </c>
    </row>
    <row r="171" spans="1:10" x14ac:dyDescent="0.2">
      <c r="A171" s="477" t="s">
        <v>329</v>
      </c>
      <c r="B171" s="489">
        <v>0.29022371687926118</v>
      </c>
      <c r="C171" s="489">
        <v>0.10449612201031452</v>
      </c>
      <c r="D171" s="489">
        <v>0.20433491817257862</v>
      </c>
      <c r="E171" s="489">
        <v>0.32923705147193438</v>
      </c>
      <c r="F171" s="489">
        <v>0</v>
      </c>
      <c r="G171" s="489" t="s">
        <v>84</v>
      </c>
      <c r="H171" s="490">
        <v>0.12157048775338961</v>
      </c>
      <c r="I171" s="490">
        <v>0.23260642321526223</v>
      </c>
      <c r="J171" s="490">
        <v>0.17918799922842554</v>
      </c>
    </row>
    <row r="172" spans="1:10" x14ac:dyDescent="0.2">
      <c r="A172" s="476" t="s">
        <v>610</v>
      </c>
      <c r="B172" s="488">
        <v>0.47688740590885803</v>
      </c>
      <c r="C172" s="488">
        <v>0.14374269693375619</v>
      </c>
      <c r="D172" s="488">
        <v>0.16205164834819055</v>
      </c>
      <c r="E172" s="488">
        <v>0.73445777080806185</v>
      </c>
      <c r="F172" s="488">
        <v>0</v>
      </c>
      <c r="G172" s="488" t="s">
        <v>84</v>
      </c>
      <c r="H172" s="267">
        <v>0.17436945764976575</v>
      </c>
      <c r="I172" s="267">
        <v>0.30982469599925117</v>
      </c>
      <c r="J172" s="267">
        <v>0.24465835752250231</v>
      </c>
    </row>
    <row r="173" spans="1:10" x14ac:dyDescent="0.2">
      <c r="A173" s="477" t="s">
        <v>611</v>
      </c>
      <c r="B173" s="489">
        <v>7.4501004952511067</v>
      </c>
      <c r="C173" s="489">
        <v>8.0193319627795976</v>
      </c>
      <c r="D173" s="489">
        <v>3.7916701541521007</v>
      </c>
      <c r="E173" s="489">
        <v>2.0293579316010422</v>
      </c>
      <c r="F173" s="489">
        <v>0</v>
      </c>
      <c r="G173" s="489" t="s">
        <v>84</v>
      </c>
      <c r="H173" s="490">
        <v>7.9670012023672481</v>
      </c>
      <c r="I173" s="490">
        <v>3.2358176277663051</v>
      </c>
      <c r="J173" s="490">
        <v>5.5119489459409827</v>
      </c>
    </row>
    <row r="174" spans="1:10" x14ac:dyDescent="0.2">
      <c r="A174" s="479" t="s">
        <v>330</v>
      </c>
      <c r="B174" s="492">
        <v>0.82613533360482372</v>
      </c>
      <c r="C174" s="492">
        <v>1.42938106172785</v>
      </c>
      <c r="D174" s="492">
        <v>0.87078441676132701</v>
      </c>
      <c r="E174" s="492">
        <v>0.31270957946483802</v>
      </c>
      <c r="F174" s="492">
        <v>0</v>
      </c>
      <c r="G174" s="492" t="s">
        <v>84</v>
      </c>
      <c r="H174" s="493">
        <v>1.3739232919646218</v>
      </c>
      <c r="I174" s="493">
        <v>0.70251974308572129</v>
      </c>
      <c r="J174" s="493">
        <v>1.0255261580007855</v>
      </c>
    </row>
    <row r="175" spans="1:10" x14ac:dyDescent="0.2">
      <c r="A175" s="475" t="s">
        <v>612</v>
      </c>
      <c r="B175" s="499">
        <v>67.580899333972653</v>
      </c>
      <c r="C175" s="499">
        <v>62.610178050517206</v>
      </c>
      <c r="D175" s="499">
        <v>55.916854781106537</v>
      </c>
      <c r="E175" s="499">
        <v>44.470871017646637</v>
      </c>
      <c r="F175" s="499">
        <v>42.517605885293911</v>
      </c>
      <c r="G175" s="499" t="s">
        <v>84</v>
      </c>
      <c r="H175" s="500">
        <v>63.067147911460545</v>
      </c>
      <c r="I175" s="500">
        <v>52.570669229360171</v>
      </c>
      <c r="J175" s="500">
        <v>57.620433940909471</v>
      </c>
    </row>
    <row r="176" spans="1:10" x14ac:dyDescent="0.2">
      <c r="A176" s="479" t="s">
        <v>613</v>
      </c>
      <c r="B176" s="492">
        <v>5.3469345664253902</v>
      </c>
      <c r="C176" s="492">
        <v>2.9789138383812324</v>
      </c>
      <c r="D176" s="492">
        <v>3.2590209972844812</v>
      </c>
      <c r="E176" s="492">
        <v>1.8496008503466794</v>
      </c>
      <c r="F176" s="492">
        <v>0.27355188915077494</v>
      </c>
      <c r="G176" s="492" t="s">
        <v>84</v>
      </c>
      <c r="H176" s="493">
        <v>3.1966114402176147</v>
      </c>
      <c r="I176" s="493">
        <v>2.8155783280865743</v>
      </c>
      <c r="J176" s="493">
        <v>2.9988900483163641</v>
      </c>
    </row>
    <row r="177" spans="1:10" x14ac:dyDescent="0.2">
      <c r="A177" s="477" t="s">
        <v>331</v>
      </c>
      <c r="B177" s="489">
        <v>22.049895563758653</v>
      </c>
      <c r="C177" s="489">
        <v>18.082655747986927</v>
      </c>
      <c r="D177" s="489">
        <v>16.444479127006353</v>
      </c>
      <c r="E177" s="489">
        <v>14.128537984646236</v>
      </c>
      <c r="F177" s="489">
        <v>18.595533652358164</v>
      </c>
      <c r="G177" s="489" t="s">
        <v>84</v>
      </c>
      <c r="H177" s="490">
        <v>18.447373245420593</v>
      </c>
      <c r="I177" s="490">
        <v>15.881756797609466</v>
      </c>
      <c r="J177" s="490">
        <v>17.116052583263805</v>
      </c>
    </row>
    <row r="178" spans="1:10" x14ac:dyDescent="0.2">
      <c r="A178" s="476" t="s">
        <v>614</v>
      </c>
      <c r="B178" s="488">
        <v>12.030274687019691</v>
      </c>
      <c r="C178" s="488">
        <v>11.648894109961535</v>
      </c>
      <c r="D178" s="488">
        <v>10.241590073095596</v>
      </c>
      <c r="E178" s="488">
        <v>9.9260961130210177</v>
      </c>
      <c r="F178" s="488">
        <v>18.595533652358164</v>
      </c>
      <c r="G178" s="488" t="s">
        <v>84</v>
      </c>
      <c r="H178" s="267">
        <v>11.683955305173754</v>
      </c>
      <c r="I178" s="267">
        <v>10.354481824895748</v>
      </c>
      <c r="J178" s="267">
        <v>10.994079967184845</v>
      </c>
    </row>
    <row r="179" spans="1:10" x14ac:dyDescent="0.2">
      <c r="A179" s="477" t="s">
        <v>641</v>
      </c>
      <c r="B179" s="489">
        <v>10.019619563075549</v>
      </c>
      <c r="C179" s="489">
        <v>6.4337615050307866</v>
      </c>
      <c r="D179" s="489">
        <v>6.2028890539107557</v>
      </c>
      <c r="E179" s="489">
        <v>4.2024418716252185</v>
      </c>
      <c r="F179" s="489">
        <v>0</v>
      </c>
      <c r="G179" s="489" t="s">
        <v>84</v>
      </c>
      <c r="H179" s="490">
        <v>6.7634176987106311</v>
      </c>
      <c r="I179" s="490">
        <v>5.5272749727137187</v>
      </c>
      <c r="J179" s="490">
        <v>6.1219724998779892</v>
      </c>
    </row>
    <row r="180" spans="1:10" x14ac:dyDescent="0.2">
      <c r="A180" s="476" t="s">
        <v>332</v>
      </c>
      <c r="B180" s="488">
        <v>27.963794122669889</v>
      </c>
      <c r="C180" s="488">
        <v>20.17840907065764</v>
      </c>
      <c r="D180" s="488">
        <v>18.337504365912217</v>
      </c>
      <c r="E180" s="488">
        <v>14.652510429557834</v>
      </c>
      <c r="F180" s="488">
        <v>21.563683546413351</v>
      </c>
      <c r="G180" s="488" t="s">
        <v>84</v>
      </c>
      <c r="H180" s="267">
        <v>20.894137457290359</v>
      </c>
      <c r="I180" s="267">
        <v>17.437512960143888</v>
      </c>
      <c r="J180" s="267">
        <v>19.100464978189073</v>
      </c>
    </row>
    <row r="181" spans="1:10" x14ac:dyDescent="0.2">
      <c r="A181" s="477" t="s">
        <v>333</v>
      </c>
      <c r="B181" s="489">
        <v>12.220272453791889</v>
      </c>
      <c r="C181" s="489">
        <v>21.370199260496797</v>
      </c>
      <c r="D181" s="489">
        <v>17.875849976243146</v>
      </c>
      <c r="E181" s="489">
        <v>13.840221330290259</v>
      </c>
      <c r="F181" s="489">
        <v>2.0848272742423162</v>
      </c>
      <c r="G181" s="489" t="s">
        <v>84</v>
      </c>
      <c r="H181" s="490">
        <v>20.529025406227674</v>
      </c>
      <c r="I181" s="490">
        <v>16.435820583686816</v>
      </c>
      <c r="J181" s="490">
        <v>18.405025866336349</v>
      </c>
    </row>
    <row r="182" spans="1:10" x14ac:dyDescent="0.2">
      <c r="A182" s="501" t="s">
        <v>615</v>
      </c>
      <c r="B182" s="502">
        <v>30.582643878985326</v>
      </c>
      <c r="C182" s="502">
        <v>39.14426470075815</v>
      </c>
      <c r="D182" s="502">
        <v>38.523642161968262</v>
      </c>
      <c r="E182" s="502">
        <v>24.874681257407026</v>
      </c>
      <c r="F182" s="502">
        <v>68.993443325476747</v>
      </c>
      <c r="G182" s="502" t="s">
        <v>84</v>
      </c>
      <c r="H182" s="503">
        <v>38.357175171237095</v>
      </c>
      <c r="I182" s="503">
        <v>35.625634683158921</v>
      </c>
      <c r="J182" s="503">
        <v>36.939755083211523</v>
      </c>
    </row>
    <row r="183" spans="1:10" x14ac:dyDescent="0.2">
      <c r="A183" s="477" t="s">
        <v>616</v>
      </c>
      <c r="B183" s="489">
        <v>1.050766522601579</v>
      </c>
      <c r="C183" s="489">
        <v>0.51433136563382165</v>
      </c>
      <c r="D183" s="489">
        <v>0.60912924044140548</v>
      </c>
      <c r="E183" s="489">
        <v>0.24701023570145356</v>
      </c>
      <c r="F183" s="489">
        <v>0</v>
      </c>
      <c r="G183" s="489" t="s">
        <v>84</v>
      </c>
      <c r="H183" s="490">
        <v>0.56364708564825661</v>
      </c>
      <c r="I183" s="490">
        <v>0.49891000431295673</v>
      </c>
      <c r="J183" s="490">
        <v>0.53005445177543464</v>
      </c>
    </row>
    <row r="184" spans="1:10" x14ac:dyDescent="0.2">
      <c r="A184" s="479" t="s">
        <v>334</v>
      </c>
      <c r="B184" s="492">
        <v>0.95898611457772287</v>
      </c>
      <c r="C184" s="492">
        <v>1.360812368285468</v>
      </c>
      <c r="D184" s="492">
        <v>1.1974838185920209</v>
      </c>
      <c r="E184" s="492">
        <v>0.42331299497326391</v>
      </c>
      <c r="F184" s="492">
        <v>4.5711020641382757E-2</v>
      </c>
      <c r="G184" s="492" t="s">
        <v>84</v>
      </c>
      <c r="H184" s="493">
        <v>1.3238715549086679</v>
      </c>
      <c r="I184" s="493">
        <v>0.96538561102683773</v>
      </c>
      <c r="J184" s="493">
        <v>1.1378500844781068</v>
      </c>
    </row>
    <row r="185" spans="1:10" x14ac:dyDescent="0.2">
      <c r="A185" s="478" t="s">
        <v>617</v>
      </c>
      <c r="B185" s="489">
        <v>28.572891241806026</v>
      </c>
      <c r="C185" s="489">
        <v>37.269120700849648</v>
      </c>
      <c r="D185" s="489">
        <v>36.717028945604667</v>
      </c>
      <c r="E185" s="489">
        <v>24.204358026732308</v>
      </c>
      <c r="F185" s="489">
        <v>68.94773230483537</v>
      </c>
      <c r="G185" s="489" t="s">
        <v>84</v>
      </c>
      <c r="H185" s="490">
        <v>36.469656289143963</v>
      </c>
      <c r="I185" s="490">
        <v>34.161338955852429</v>
      </c>
      <c r="J185" s="490">
        <v>35.271850372656516</v>
      </c>
    </row>
    <row r="186" spans="1:10" x14ac:dyDescent="0.2">
      <c r="A186" s="479" t="s">
        <v>618</v>
      </c>
      <c r="B186" s="488">
        <v>2.7805170579194201</v>
      </c>
      <c r="C186" s="488">
        <v>3.0877608788921869</v>
      </c>
      <c r="D186" s="488">
        <v>3.6922453532534307</v>
      </c>
      <c r="E186" s="488">
        <v>2.8697720612577706</v>
      </c>
      <c r="F186" s="488">
        <v>1.9570125943384997</v>
      </c>
      <c r="G186" s="488" t="s">
        <v>84</v>
      </c>
      <c r="H186" s="267">
        <v>3.059515246490117</v>
      </c>
      <c r="I186" s="267">
        <v>3.4336358897119186</v>
      </c>
      <c r="J186" s="267">
        <v>3.2536496982260759</v>
      </c>
    </row>
    <row r="187" spans="1:10" x14ac:dyDescent="0.2">
      <c r="A187" s="478" t="s">
        <v>643</v>
      </c>
      <c r="B187" s="494">
        <v>21.120776900542545</v>
      </c>
      <c r="C187" s="494">
        <v>28.689074573000873</v>
      </c>
      <c r="D187" s="494">
        <v>27.362100892691384</v>
      </c>
      <c r="E187" s="494">
        <v>16.92321342424782</v>
      </c>
      <c r="F187" s="494">
        <v>65.233169059352903</v>
      </c>
      <c r="G187" s="494" t="s">
        <v>84</v>
      </c>
      <c r="H187" s="495">
        <v>27.993303529375392</v>
      </c>
      <c r="I187" s="495">
        <v>25.488218193511575</v>
      </c>
      <c r="J187" s="495">
        <v>26.693392987038944</v>
      </c>
    </row>
    <row r="188" spans="1:10" s="7" customFormat="1" x14ac:dyDescent="0.2">
      <c r="A188" s="479" t="s">
        <v>642</v>
      </c>
      <c r="B188" s="492">
        <v>2.960182861947112</v>
      </c>
      <c r="C188" s="492">
        <v>1.9231007904933328</v>
      </c>
      <c r="D188" s="492">
        <v>2.5513974065694787</v>
      </c>
      <c r="E188" s="492">
        <v>1.0701218906345593</v>
      </c>
      <c r="F188" s="492">
        <v>1.2217841582744091</v>
      </c>
      <c r="G188" s="492" t="s">
        <v>84</v>
      </c>
      <c r="H188" s="493">
        <v>2.0184421349288897</v>
      </c>
      <c r="I188" s="493">
        <v>2.1278630441412982</v>
      </c>
      <c r="J188" s="493">
        <v>2.0752215952534225</v>
      </c>
    </row>
    <row r="189" spans="1:10" x14ac:dyDescent="0.2">
      <c r="A189" s="478" t="s">
        <v>644</v>
      </c>
      <c r="B189" s="494">
        <v>4.2641514391182694E-3</v>
      </c>
      <c r="C189" s="494">
        <v>2.877511170881842E-2</v>
      </c>
      <c r="D189" s="494">
        <v>4.4553229516398521E-2</v>
      </c>
      <c r="E189" s="494">
        <v>7.4511881472361402E-2</v>
      </c>
      <c r="F189" s="494">
        <v>3.3330952551008264E-2</v>
      </c>
      <c r="G189" s="494" t="s">
        <v>84</v>
      </c>
      <c r="H189" s="495">
        <v>2.6521762653961219E-2</v>
      </c>
      <c r="I189" s="495">
        <v>5.2222941794790145E-2</v>
      </c>
      <c r="J189" s="495">
        <v>3.9858327775053513E-2</v>
      </c>
    </row>
    <row r="190" spans="1:10" x14ac:dyDescent="0.2">
      <c r="A190" s="479" t="s">
        <v>645</v>
      </c>
      <c r="B190" s="492">
        <v>1.7071463289675919</v>
      </c>
      <c r="C190" s="492">
        <v>3.5404090807652295</v>
      </c>
      <c r="D190" s="492">
        <v>3.066731748913635</v>
      </c>
      <c r="E190" s="492">
        <v>3.2667375007029142</v>
      </c>
      <c r="F190" s="492">
        <v>0.50243077875389852</v>
      </c>
      <c r="G190" s="492" t="s">
        <v>84</v>
      </c>
      <c r="H190" s="493">
        <v>3.3718730118550804</v>
      </c>
      <c r="I190" s="493">
        <v>3.0593982148927337</v>
      </c>
      <c r="J190" s="493">
        <v>3.2097271252576758</v>
      </c>
    </row>
    <row r="191" spans="1:10" x14ac:dyDescent="0.2">
      <c r="A191" s="504" t="s">
        <v>619</v>
      </c>
      <c r="B191" s="505">
        <v>8.6297387123471232</v>
      </c>
      <c r="C191" s="505">
        <v>8.9345302138473457</v>
      </c>
      <c r="D191" s="505">
        <v>9.8282283364222494</v>
      </c>
      <c r="E191" s="505">
        <v>10.000261716683868</v>
      </c>
      <c r="F191" s="505">
        <v>2.8075042258886271</v>
      </c>
      <c r="G191" s="505" t="s">
        <v>84</v>
      </c>
      <c r="H191" s="506">
        <v>8.9065100288249308</v>
      </c>
      <c r="I191" s="506">
        <v>9.7086958254788698</v>
      </c>
      <c r="J191" s="506">
        <v>9.3227712072583753</v>
      </c>
    </row>
    <row r="192" spans="1:10" x14ac:dyDescent="0.2">
      <c r="A192" s="479" t="s">
        <v>620</v>
      </c>
      <c r="B192" s="492">
        <v>0.45978219460609804</v>
      </c>
      <c r="C192" s="492">
        <v>0.30637820846159552</v>
      </c>
      <c r="D192" s="492">
        <v>0.42384260060477719</v>
      </c>
      <c r="E192" s="492">
        <v>1.0883101431493016</v>
      </c>
      <c r="F192" s="492">
        <v>0</v>
      </c>
      <c r="G192" s="492" t="s">
        <v>84</v>
      </c>
      <c r="H192" s="493">
        <v>0.32048099037574823</v>
      </c>
      <c r="I192" s="493">
        <v>0.5898392695830853</v>
      </c>
      <c r="J192" s="493">
        <v>0.46025334135894713</v>
      </c>
    </row>
    <row r="193" spans="1:10" x14ac:dyDescent="0.2">
      <c r="A193" s="478" t="s">
        <v>621</v>
      </c>
      <c r="B193" s="494">
        <v>5.0945863930743664</v>
      </c>
      <c r="C193" s="494">
        <v>6.3964482726793701</v>
      </c>
      <c r="D193" s="494">
        <v>6.5998481763859997</v>
      </c>
      <c r="E193" s="494">
        <v>6.6233152781236564</v>
      </c>
      <c r="F193" s="494">
        <v>1.3852010570673523</v>
      </c>
      <c r="G193" s="494" t="s">
        <v>84</v>
      </c>
      <c r="H193" s="495">
        <v>6.2767651103844626</v>
      </c>
      <c r="I193" s="495">
        <v>6.4834419186253003</v>
      </c>
      <c r="J193" s="495">
        <v>6.384011501572199</v>
      </c>
    </row>
    <row r="194" spans="1:10" x14ac:dyDescent="0.2">
      <c r="A194" s="479" t="s">
        <v>622</v>
      </c>
      <c r="B194" s="492">
        <v>0.24453713069637298</v>
      </c>
      <c r="C194" s="492">
        <v>1.6125887107263606</v>
      </c>
      <c r="D194" s="492">
        <v>1.1716778947964619</v>
      </c>
      <c r="E194" s="492">
        <v>2.5230680636728362</v>
      </c>
      <c r="F194" s="492">
        <v>1.0765897673975669E-2</v>
      </c>
      <c r="G194" s="492" t="s">
        <v>84</v>
      </c>
      <c r="H194" s="493">
        <v>1.4868205767594826</v>
      </c>
      <c r="I194" s="493">
        <v>1.5022523218531654</v>
      </c>
      <c r="J194" s="493">
        <v>1.4948282433434275</v>
      </c>
    </row>
    <row r="195" spans="1:10" x14ac:dyDescent="0.2">
      <c r="A195" s="478" t="s">
        <v>651</v>
      </c>
      <c r="B195" s="494">
        <v>0.73719375221680705</v>
      </c>
      <c r="C195" s="494">
        <v>0.72766761243563394</v>
      </c>
      <c r="D195" s="494">
        <v>1.054660906284711</v>
      </c>
      <c r="E195" s="494">
        <v>1.4370672848648691</v>
      </c>
      <c r="F195" s="494">
        <v>0</v>
      </c>
      <c r="G195" s="494" t="s">
        <v>84</v>
      </c>
      <c r="H195" s="495">
        <v>0.72854337241550216</v>
      </c>
      <c r="I195" s="495">
        <v>1.1311291123684222</v>
      </c>
      <c r="J195" s="495">
        <v>0.937448610120175</v>
      </c>
    </row>
    <row r="196" spans="1:10" x14ac:dyDescent="0.2">
      <c r="A196" s="476" t="s">
        <v>652</v>
      </c>
      <c r="B196" s="488">
        <v>4.1128528828343605</v>
      </c>
      <c r="C196" s="488">
        <v>4.0561918165227713</v>
      </c>
      <c r="D196" s="488">
        <v>4.3735092179746573</v>
      </c>
      <c r="E196" s="488">
        <v>2.6631795067803226</v>
      </c>
      <c r="F196" s="488">
        <v>1.3744303978287264</v>
      </c>
      <c r="G196" s="488" t="s">
        <v>84</v>
      </c>
      <c r="H196" s="267">
        <v>4.0614007989051641</v>
      </c>
      <c r="I196" s="267">
        <v>3.8500601485036547</v>
      </c>
      <c r="J196" s="267">
        <v>3.9517342995056812</v>
      </c>
    </row>
    <row r="197" spans="1:10" s="47" customFormat="1" x14ac:dyDescent="0.2">
      <c r="A197" s="477" t="s">
        <v>623</v>
      </c>
      <c r="B197" s="489">
        <v>3.0753701246666578</v>
      </c>
      <c r="C197" s="489">
        <v>2.231703599711774</v>
      </c>
      <c r="D197" s="489">
        <v>2.8045375594314716</v>
      </c>
      <c r="E197" s="489">
        <v>2.2886358726052816</v>
      </c>
      <c r="F197" s="489">
        <v>1.4223031688212746</v>
      </c>
      <c r="G197" s="489" t="s">
        <v>84</v>
      </c>
      <c r="H197" s="490">
        <v>2.3092638072966158</v>
      </c>
      <c r="I197" s="490">
        <v>2.6354145253037986</v>
      </c>
      <c r="J197" s="490">
        <v>2.478506248126259</v>
      </c>
    </row>
    <row r="198" spans="1:10" s="7" customFormat="1" x14ac:dyDescent="0.2">
      <c r="A198" s="501" t="s">
        <v>624</v>
      </c>
      <c r="B198" s="502">
        <v>90.274145790365594</v>
      </c>
      <c r="C198" s="502">
        <v>81.761771152991415</v>
      </c>
      <c r="D198" s="502">
        <v>65.800122245542056</v>
      </c>
      <c r="E198" s="502">
        <v>96.006366607149729</v>
      </c>
      <c r="F198" s="502">
        <v>79.093098112039613</v>
      </c>
      <c r="G198" s="502" t="s">
        <v>84</v>
      </c>
      <c r="H198" s="503">
        <v>82.54433336730942</v>
      </c>
      <c r="I198" s="503">
        <v>74.11186994666356</v>
      </c>
      <c r="J198" s="503">
        <v>78.168654845929126</v>
      </c>
    </row>
    <row r="199" spans="1:10" x14ac:dyDescent="0.2">
      <c r="A199" s="477" t="s">
        <v>625</v>
      </c>
      <c r="B199" s="489">
        <v>7.6652470344048451</v>
      </c>
      <c r="C199" s="489">
        <v>6.6613924109554574</v>
      </c>
      <c r="D199" s="489">
        <v>6.241569777503674</v>
      </c>
      <c r="E199" s="489">
        <v>7.4400785065490478</v>
      </c>
      <c r="F199" s="489">
        <v>1.3647310906363832</v>
      </c>
      <c r="G199" s="489" t="s">
        <v>84</v>
      </c>
      <c r="H199" s="490">
        <v>6.7536790795344919</v>
      </c>
      <c r="I199" s="490">
        <v>6.4442795548383724</v>
      </c>
      <c r="J199" s="490">
        <v>6.5931289784307756</v>
      </c>
    </row>
    <row r="200" spans="1:10" x14ac:dyDescent="0.2">
      <c r="A200" s="476" t="s">
        <v>626</v>
      </c>
      <c r="B200" s="488">
        <v>73.843913140575125</v>
      </c>
      <c r="C200" s="488">
        <v>64.323138454565452</v>
      </c>
      <c r="D200" s="488">
        <v>49.552420210004314</v>
      </c>
      <c r="E200" s="488">
        <v>78.078585190894628</v>
      </c>
      <c r="F200" s="488">
        <v>65.349736923553081</v>
      </c>
      <c r="G200" s="488" t="s">
        <v>84</v>
      </c>
      <c r="H200" s="267">
        <v>65.198405208873268</v>
      </c>
      <c r="I200" s="267">
        <v>57.478140855882302</v>
      </c>
      <c r="J200" s="267">
        <v>61.192292970538396</v>
      </c>
    </row>
    <row r="201" spans="1:10" x14ac:dyDescent="0.2">
      <c r="A201" s="477" t="s">
        <v>627</v>
      </c>
      <c r="B201" s="489">
        <v>1.0775600015763962</v>
      </c>
      <c r="C201" s="489">
        <v>0.70358335343768441</v>
      </c>
      <c r="D201" s="489">
        <v>0.49684615941322141</v>
      </c>
      <c r="E201" s="489">
        <v>0.29015036236556369</v>
      </c>
      <c r="F201" s="489">
        <v>0</v>
      </c>
      <c r="G201" s="489" t="s">
        <v>84</v>
      </c>
      <c r="H201" s="490">
        <v>0.73796388840447458</v>
      </c>
      <c r="I201" s="490">
        <v>0.43042614072779239</v>
      </c>
      <c r="J201" s="490">
        <v>0.57837987956931269</v>
      </c>
    </row>
    <row r="202" spans="1:10" x14ac:dyDescent="0.2">
      <c r="A202" s="476" t="s">
        <v>628</v>
      </c>
      <c r="B202" s="488">
        <v>3.5245195276066368</v>
      </c>
      <c r="C202" s="488">
        <v>6.7237128848631125</v>
      </c>
      <c r="D202" s="488">
        <v>6.0699216181093316</v>
      </c>
      <c r="E202" s="488">
        <v>7.2882671860974746</v>
      </c>
      <c r="F202" s="488">
        <v>6.5821631788205606</v>
      </c>
      <c r="G202" s="488" t="s">
        <v>84</v>
      </c>
      <c r="H202" s="267">
        <v>6.4296036680654831</v>
      </c>
      <c r="I202" s="267">
        <v>6.4046070708305738</v>
      </c>
      <c r="J202" s="267">
        <v>6.416632716616042</v>
      </c>
    </row>
    <row r="203" spans="1:10" s="7" customFormat="1" x14ac:dyDescent="0.2">
      <c r="A203" s="478" t="s">
        <v>629</v>
      </c>
      <c r="B203" s="494">
        <v>4.1629034588757667</v>
      </c>
      <c r="C203" s="494">
        <v>3.3499437831804917</v>
      </c>
      <c r="D203" s="489">
        <v>3.4393641658511718</v>
      </c>
      <c r="E203" s="489">
        <v>2.9092845156317582</v>
      </c>
      <c r="F203" s="489">
        <v>5.7964573959002932</v>
      </c>
      <c r="G203" s="489" t="s">
        <v>84</v>
      </c>
      <c r="H203" s="490">
        <v>3.4246810393592915</v>
      </c>
      <c r="I203" s="490">
        <v>3.3544156525843927</v>
      </c>
      <c r="J203" s="490">
        <v>3.3882197197697361</v>
      </c>
    </row>
    <row r="204" spans="1:10" s="47" customFormat="1" x14ac:dyDescent="0.2">
      <c r="A204" s="507" t="s">
        <v>630</v>
      </c>
      <c r="B204" s="508">
        <v>29.368804434927682</v>
      </c>
      <c r="C204" s="508">
        <v>18.224685474409046</v>
      </c>
      <c r="D204" s="502">
        <v>18.918137179321782</v>
      </c>
      <c r="E204" s="502">
        <v>22.951008666246963</v>
      </c>
      <c r="F204" s="502">
        <v>24.250320215222722</v>
      </c>
      <c r="G204" s="502" t="s">
        <v>84</v>
      </c>
      <c r="H204" s="503">
        <v>19.249190008323339</v>
      </c>
      <c r="I204" s="503">
        <v>20.111500120700086</v>
      </c>
      <c r="J204" s="503">
        <v>19.696650216482411</v>
      </c>
    </row>
    <row r="205" spans="1:10" x14ac:dyDescent="0.2">
      <c r="A205" s="478" t="s">
        <v>631</v>
      </c>
      <c r="B205" s="494">
        <v>4.3457220550950435</v>
      </c>
      <c r="C205" s="494">
        <v>3.8823866201043686</v>
      </c>
      <c r="D205" s="489">
        <v>4.3836585872380063</v>
      </c>
      <c r="E205" s="489">
        <v>9.4279849971650886</v>
      </c>
      <c r="F205" s="489">
        <v>7.3377711115872675</v>
      </c>
      <c r="G205" s="489" t="s">
        <v>84</v>
      </c>
      <c r="H205" s="490">
        <v>3.9249821142437282</v>
      </c>
      <c r="I205" s="490">
        <v>5.7889537698511324</v>
      </c>
      <c r="J205" s="490">
        <v>4.8922131985711932</v>
      </c>
    </row>
    <row r="206" spans="1:10" x14ac:dyDescent="0.2">
      <c r="A206" s="479" t="s">
        <v>335</v>
      </c>
      <c r="B206" s="492">
        <v>1.8492702599739894</v>
      </c>
      <c r="C206" s="492">
        <v>2.0043393479700105</v>
      </c>
      <c r="D206" s="488">
        <v>2.0861788592304036</v>
      </c>
      <c r="E206" s="488">
        <v>1.4161908341659082</v>
      </c>
      <c r="F206" s="488">
        <v>0</v>
      </c>
      <c r="G206" s="488" t="s">
        <v>84</v>
      </c>
      <c r="H206" s="267">
        <v>1.9900834894059802</v>
      </c>
      <c r="I206" s="267">
        <v>1.8596979049241604</v>
      </c>
      <c r="J206" s="267">
        <v>1.9224252769650165</v>
      </c>
    </row>
    <row r="207" spans="1:10" x14ac:dyDescent="0.2">
      <c r="A207" s="745" t="s">
        <v>632</v>
      </c>
      <c r="B207" s="489">
        <v>8.2409744755198826</v>
      </c>
      <c r="C207" s="489">
        <v>2.1320144347024415</v>
      </c>
      <c r="D207" s="494">
        <v>3.6695676252269487</v>
      </c>
      <c r="E207" s="494">
        <v>3.0656219703334204</v>
      </c>
      <c r="F207" s="494">
        <v>1.156426921886532</v>
      </c>
      <c r="G207" s="494" t="s">
        <v>84</v>
      </c>
      <c r="H207" s="495">
        <v>2.6936252072984512</v>
      </c>
      <c r="I207" s="495">
        <v>3.4505360293119831</v>
      </c>
      <c r="J207" s="495">
        <v>3.0863928080894469</v>
      </c>
    </row>
    <row r="208" spans="1:10" s="7" customFormat="1" x14ac:dyDescent="0.2">
      <c r="A208" s="476" t="s">
        <v>633</v>
      </c>
      <c r="B208" s="488">
        <v>13.602187249582911</v>
      </c>
      <c r="C208" s="488">
        <v>8.8378451309744168</v>
      </c>
      <c r="D208" s="492">
        <v>7.3789152399442424</v>
      </c>
      <c r="E208" s="492">
        <v>7.0459386771172934</v>
      </c>
      <c r="F208" s="492">
        <v>15.749075066066709</v>
      </c>
      <c r="G208" s="492" t="s">
        <v>84</v>
      </c>
      <c r="H208" s="493">
        <v>9.27584207976202</v>
      </c>
      <c r="I208" s="493">
        <v>7.4875585977650552</v>
      </c>
      <c r="J208" s="493">
        <v>8.3478862462205612</v>
      </c>
    </row>
    <row r="209" spans="1:10" s="7" customFormat="1" x14ac:dyDescent="0.2">
      <c r="A209" s="477" t="s">
        <v>634</v>
      </c>
      <c r="B209" s="494">
        <v>1.3306477674290293</v>
      </c>
      <c r="C209" s="494">
        <v>1.3680998076632023</v>
      </c>
      <c r="D209" s="494">
        <v>1.3998165530218405</v>
      </c>
      <c r="E209" s="494">
        <v>1.9952713418539942</v>
      </c>
      <c r="F209" s="494">
        <v>7.0423541175630312E-3</v>
      </c>
      <c r="G209" s="494" t="s">
        <v>84</v>
      </c>
      <c r="H209" s="495">
        <v>1.3646567553088451</v>
      </c>
      <c r="I209" s="495">
        <v>1.524753259014326</v>
      </c>
      <c r="J209" s="495">
        <v>1.4477322218323034</v>
      </c>
    </row>
    <row r="210" spans="1:10" s="7" customFormat="1" x14ac:dyDescent="0.2">
      <c r="A210" s="501" t="s">
        <v>635</v>
      </c>
      <c r="B210" s="508">
        <v>28.210980912470607</v>
      </c>
      <c r="C210" s="508">
        <v>20.315152128538752</v>
      </c>
      <c r="D210" s="508">
        <v>21.669724640736558</v>
      </c>
      <c r="E210" s="508">
        <v>20.754860256397787</v>
      </c>
      <c r="F210" s="508">
        <v>41.451201104683001</v>
      </c>
      <c r="G210" s="508" t="s">
        <v>84</v>
      </c>
      <c r="H210" s="509">
        <v>21.041033861927275</v>
      </c>
      <c r="I210" s="509">
        <v>21.892606929304687</v>
      </c>
      <c r="J210" s="509">
        <v>21.482922524163993</v>
      </c>
    </row>
    <row r="211" spans="1:10" s="7" customFormat="1" x14ac:dyDescent="0.2">
      <c r="A211" s="478" t="s">
        <v>636</v>
      </c>
      <c r="B211" s="494">
        <v>9.5777583647517837</v>
      </c>
      <c r="C211" s="494">
        <v>10.47384607895996</v>
      </c>
      <c r="D211" s="489">
        <v>11.835772003410918</v>
      </c>
      <c r="E211" s="489">
        <v>12.149172590525856</v>
      </c>
      <c r="F211" s="489">
        <v>17.584786800942791</v>
      </c>
      <c r="G211" s="489" t="s">
        <v>84</v>
      </c>
      <c r="H211" s="490">
        <v>10.391466670660066</v>
      </c>
      <c r="I211" s="490">
        <v>12.053952491191579</v>
      </c>
      <c r="J211" s="490">
        <v>11.254145004868821</v>
      </c>
    </row>
    <row r="212" spans="1:10" s="7" customFormat="1" x14ac:dyDescent="0.2">
      <c r="A212" s="479" t="s">
        <v>336</v>
      </c>
      <c r="B212" s="492">
        <v>6.0060691249688002E-3</v>
      </c>
      <c r="C212" s="492">
        <v>0.22062009532521304</v>
      </c>
      <c r="D212" s="488">
        <v>0.16990525577165727</v>
      </c>
      <c r="E212" s="488">
        <v>0.11360026180124499</v>
      </c>
      <c r="F212" s="488">
        <v>0</v>
      </c>
      <c r="G212" s="488" t="s">
        <v>84</v>
      </c>
      <c r="H212" s="267">
        <v>0.20089013339078673</v>
      </c>
      <c r="I212" s="267">
        <v>0.15099939224482903</v>
      </c>
      <c r="J212" s="267">
        <v>0.17500139441166285</v>
      </c>
    </row>
    <row r="213" spans="1:10" s="7" customFormat="1" x14ac:dyDescent="0.2">
      <c r="A213" s="478" t="s">
        <v>637</v>
      </c>
      <c r="B213" s="533">
        <v>0.36368902959683669</v>
      </c>
      <c r="C213" s="533">
        <v>0.28932218235635054</v>
      </c>
      <c r="D213" s="494">
        <v>0.71530539359288614</v>
      </c>
      <c r="E213" s="494">
        <v>0.80682095407781229</v>
      </c>
      <c r="F213" s="494">
        <v>0.57487798490584008</v>
      </c>
      <c r="G213" s="494" t="s">
        <v>84</v>
      </c>
      <c r="H213" s="495">
        <v>0.29615889797655454</v>
      </c>
      <c r="I213" s="495">
        <v>0.73623828660515678</v>
      </c>
      <c r="J213" s="495">
        <v>0.5245199156845749</v>
      </c>
    </row>
    <row r="214" spans="1:10" x14ac:dyDescent="0.2">
      <c r="A214" s="479" t="s">
        <v>638</v>
      </c>
      <c r="B214" s="492">
        <v>0.354101914007593</v>
      </c>
      <c r="C214" s="492">
        <v>0.39691774363481169</v>
      </c>
      <c r="D214" s="492">
        <v>0.42391040990802481</v>
      </c>
      <c r="E214" s="492">
        <v>0.90988489962382979</v>
      </c>
      <c r="F214" s="492">
        <v>0.28223222150798755</v>
      </c>
      <c r="G214" s="492" t="s">
        <v>84</v>
      </c>
      <c r="H214" s="493">
        <v>0.3929815857625033</v>
      </c>
      <c r="I214" s="493">
        <v>0.54927385125539285</v>
      </c>
      <c r="J214" s="493">
        <v>0.47408300003021225</v>
      </c>
    </row>
    <row r="215" spans="1:10" x14ac:dyDescent="0.2">
      <c r="A215" s="745" t="s">
        <v>639</v>
      </c>
      <c r="B215" s="751">
        <v>17.909422907662599</v>
      </c>
      <c r="C215" s="751">
        <v>8.9344456292786028</v>
      </c>
      <c r="D215" s="751">
        <v>8.5248314207229008</v>
      </c>
      <c r="E215" s="751">
        <v>6.7753802819521614</v>
      </c>
      <c r="F215" s="751">
        <v>23.009294574197082</v>
      </c>
      <c r="G215" s="751" t="s">
        <v>84</v>
      </c>
      <c r="H215" s="751">
        <v>9.7595359702968434</v>
      </c>
      <c r="I215" s="751">
        <v>8.4021422362076059</v>
      </c>
      <c r="J215" s="751">
        <v>9.0551725700633749</v>
      </c>
    </row>
    <row r="216" spans="1:10" x14ac:dyDescent="0.2">
      <c r="A216" s="742" t="s">
        <v>640</v>
      </c>
      <c r="B216" s="748">
        <v>6.5683170658014005E-3</v>
      </c>
      <c r="C216" s="748">
        <v>1.3566380666201895E-2</v>
      </c>
      <c r="D216" s="748">
        <v>1.1983524384603041E-2</v>
      </c>
      <c r="E216" s="748">
        <v>0</v>
      </c>
      <c r="F216" s="748">
        <v>0</v>
      </c>
      <c r="G216" s="748" t="s">
        <v>84</v>
      </c>
      <c r="H216" s="748">
        <v>1.2923032554733312E-2</v>
      </c>
      <c r="I216" s="748">
        <v>8.528278530119263E-3</v>
      </c>
      <c r="J216" s="748">
        <v>1.0642556514342686E-2</v>
      </c>
    </row>
    <row r="217" spans="1:10" x14ac:dyDescent="0.2">
      <c r="A217" s="746" t="s">
        <v>647</v>
      </c>
      <c r="B217" s="739">
        <v>450.49125231533179</v>
      </c>
      <c r="C217" s="739">
        <v>357.52147517083824</v>
      </c>
      <c r="D217" s="739">
        <v>318.77222162786381</v>
      </c>
      <c r="E217" s="739">
        <v>306.05361725013137</v>
      </c>
      <c r="F217" s="739">
        <v>383.00934695140825</v>
      </c>
      <c r="G217" s="739" t="s">
        <v>84</v>
      </c>
      <c r="H217" s="739">
        <v>366.06840100131251</v>
      </c>
      <c r="I217" s="739">
        <v>316.91461756434836</v>
      </c>
      <c r="J217" s="739">
        <v>340.56207577930184</v>
      </c>
    </row>
    <row r="218" spans="1:10" x14ac:dyDescent="0.2">
      <c r="A218" s="747" t="s">
        <v>118</v>
      </c>
      <c r="B218" s="752">
        <v>5.2795725339253581</v>
      </c>
      <c r="C218" s="752">
        <v>4.2161881831101642</v>
      </c>
      <c r="D218" s="752">
        <v>3.3157662136606638</v>
      </c>
      <c r="E218" s="752">
        <v>3.0410210248554743</v>
      </c>
      <c r="F218" s="752">
        <v>2.3313477608742232</v>
      </c>
      <c r="G218" s="752" t="s">
        <v>84</v>
      </c>
      <c r="H218" s="752">
        <v>4.3139475566921712</v>
      </c>
      <c r="I218" s="752">
        <v>3.2198603596280377</v>
      </c>
      <c r="J218" s="752">
        <v>3.7462162058523454</v>
      </c>
    </row>
    <row r="219" spans="1:10" ht="15" customHeight="1" x14ac:dyDescent="0.2">
      <c r="A219" s="511" t="s">
        <v>707</v>
      </c>
      <c r="B219" s="3"/>
      <c r="C219" s="3"/>
      <c r="D219" s="212"/>
      <c r="E219" s="3"/>
      <c r="F219" s="3"/>
      <c r="G219" s="212"/>
      <c r="H219" s="3"/>
      <c r="I219" s="3"/>
      <c r="J219" s="3"/>
    </row>
    <row r="220" spans="1:10" x14ac:dyDescent="0.2">
      <c r="A220" s="38" t="s">
        <v>352</v>
      </c>
    </row>
    <row r="221" spans="1:10" x14ac:dyDescent="0.2">
      <c r="A221" s="22" t="s">
        <v>670</v>
      </c>
    </row>
    <row r="222" spans="1:10" x14ac:dyDescent="0.2">
      <c r="A222" s="242" t="s">
        <v>739</v>
      </c>
      <c r="B222" s="3"/>
      <c r="C222" s="3"/>
      <c r="D222" s="212"/>
      <c r="E222" s="3"/>
      <c r="F222" s="3"/>
      <c r="G222" s="212"/>
      <c r="H222" s="3"/>
      <c r="I222" s="3"/>
      <c r="J222" s="3"/>
    </row>
    <row r="224" spans="1:10" ht="87" customHeight="1" x14ac:dyDescent="0.2">
      <c r="A224" s="816" t="s">
        <v>353</v>
      </c>
      <c r="B224" s="817"/>
      <c r="C224" s="817"/>
      <c r="D224" s="817"/>
      <c r="E224" s="817"/>
      <c r="F224" s="817"/>
      <c r="G224" s="817"/>
      <c r="H224" s="817"/>
      <c r="I224" s="817"/>
      <c r="J224" s="818"/>
    </row>
  </sheetData>
  <mergeCells count="1">
    <mergeCell ref="A224:J224"/>
  </mergeCells>
  <printOptions horizontalCentered="1" verticalCentered="1"/>
  <pageMargins left="0.70866141732283472" right="0.70866141732283472" top="0.19685039370078741" bottom="0.19685039370078741" header="0.31496062992125984" footer="0.31496062992125984"/>
  <pageSetup paperSize="9" scale="50" firstPageNumber="95" orientation="landscape" useFirstPageNumber="1" r:id="rId1"/>
  <headerFooter>
    <oddHeader>&amp;R&amp;12Les groupements à fiscalité propre en 2022</oddHeader>
    <oddFooter>&amp;L&amp;12Direction Générale des Collectivités Locales / DESL&amp;C&amp;12&amp;P&amp;R&amp;12Mise en ligne :janvier 2024</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3"/>
  <sheetViews>
    <sheetView zoomScaleNormal="100" zoomScalePageLayoutView="85" workbookViewId="0"/>
  </sheetViews>
  <sheetFormatPr baseColWidth="10" defaultRowHeight="12.75" x14ac:dyDescent="0.2"/>
  <cols>
    <col min="1" max="1" width="93.140625" customWidth="1"/>
    <col min="2" max="10" width="17.28515625" customWidth="1"/>
  </cols>
  <sheetData>
    <row r="1" spans="1:10" ht="21" x14ac:dyDescent="0.25">
      <c r="A1" s="9" t="s">
        <v>668</v>
      </c>
    </row>
    <row r="2" spans="1:10" ht="12.75" customHeight="1" x14ac:dyDescent="0.25">
      <c r="A2" s="9"/>
    </row>
    <row r="3" spans="1:10" ht="17.25" customHeight="1" x14ac:dyDescent="0.25">
      <c r="A3" s="88" t="s">
        <v>809</v>
      </c>
    </row>
    <row r="4" spans="1:10" ht="13.5" thickBot="1" x14ac:dyDescent="0.25">
      <c r="A4" s="205"/>
      <c r="J4" s="398" t="s">
        <v>337</v>
      </c>
    </row>
    <row r="5" spans="1:10" x14ac:dyDescent="0.2">
      <c r="A5" s="204" t="s">
        <v>340</v>
      </c>
      <c r="B5" s="480" t="s">
        <v>34</v>
      </c>
      <c r="C5" s="480" t="s">
        <v>458</v>
      </c>
      <c r="D5" s="480" t="s">
        <v>460</v>
      </c>
      <c r="E5" s="480" t="s">
        <v>97</v>
      </c>
      <c r="F5" s="480" t="s">
        <v>269</v>
      </c>
      <c r="G5" s="481">
        <v>300000</v>
      </c>
      <c r="H5" s="758" t="s">
        <v>351</v>
      </c>
      <c r="I5" s="758" t="s">
        <v>351</v>
      </c>
      <c r="J5" s="758"/>
    </row>
    <row r="6" spans="1:10" x14ac:dyDescent="0.2">
      <c r="A6" s="203"/>
      <c r="B6" s="483" t="s">
        <v>457</v>
      </c>
      <c r="C6" s="483" t="s">
        <v>35</v>
      </c>
      <c r="D6" s="483" t="s">
        <v>35</v>
      </c>
      <c r="E6" s="483" t="s">
        <v>35</v>
      </c>
      <c r="F6" s="483" t="s">
        <v>35</v>
      </c>
      <c r="G6" s="483" t="s">
        <v>36</v>
      </c>
      <c r="H6" s="759" t="s">
        <v>283</v>
      </c>
      <c r="I6" s="759" t="s">
        <v>474</v>
      </c>
      <c r="J6" s="759" t="s">
        <v>343</v>
      </c>
    </row>
    <row r="7" spans="1:10" ht="13.5" thickBot="1" x14ac:dyDescent="0.25">
      <c r="A7" s="206"/>
      <c r="B7" s="485" t="s">
        <v>36</v>
      </c>
      <c r="C7" s="485" t="s">
        <v>459</v>
      </c>
      <c r="D7" s="485" t="s">
        <v>99</v>
      </c>
      <c r="E7" s="485" t="s">
        <v>100</v>
      </c>
      <c r="F7" s="485" t="s">
        <v>270</v>
      </c>
      <c r="G7" s="485" t="s">
        <v>101</v>
      </c>
      <c r="H7" s="760" t="s">
        <v>459</v>
      </c>
      <c r="I7" s="760" t="s">
        <v>101</v>
      </c>
      <c r="J7" s="760" t="s">
        <v>656</v>
      </c>
    </row>
    <row r="9" spans="1:10" x14ac:dyDescent="0.2">
      <c r="A9" s="496" t="s">
        <v>601</v>
      </c>
      <c r="B9" s="497">
        <v>25.027842</v>
      </c>
      <c r="C9" s="497">
        <v>164.45522299999999</v>
      </c>
      <c r="D9" s="497">
        <v>139.968817</v>
      </c>
      <c r="E9" s="497">
        <v>43.267980999999999</v>
      </c>
      <c r="F9" s="497">
        <v>2.1031219999999999</v>
      </c>
      <c r="G9" s="497" t="s">
        <v>84</v>
      </c>
      <c r="H9" s="498">
        <f>SUM(B9:C9)</f>
        <v>189.48306499999998</v>
      </c>
      <c r="I9" s="498">
        <f>SUM(D9:F9)</f>
        <v>185.33992000000001</v>
      </c>
      <c r="J9" s="498">
        <f>SUM(H9:I9)</f>
        <v>374.82298500000002</v>
      </c>
    </row>
    <row r="10" spans="1:10" x14ac:dyDescent="0.2">
      <c r="A10" s="476" t="s">
        <v>602</v>
      </c>
      <c r="B10" s="488">
        <v>9.0225989999999996</v>
      </c>
      <c r="C10" s="488">
        <v>31.332080000000001</v>
      </c>
      <c r="D10" s="488">
        <v>35.346339</v>
      </c>
      <c r="E10" s="488">
        <v>10.64861</v>
      </c>
      <c r="F10" s="488">
        <v>0.19469900000000001</v>
      </c>
      <c r="G10" s="488" t="s">
        <v>84</v>
      </c>
      <c r="H10" s="267">
        <f t="shared" ref="H10:H69" si="0">SUM(B10:C10)</f>
        <v>40.354679000000004</v>
      </c>
      <c r="I10" s="267">
        <f t="shared" ref="I10:I69" si="1">SUM(D10:F10)</f>
        <v>46.189647999999998</v>
      </c>
      <c r="J10" s="267">
        <f t="shared" ref="J10:J69" si="2">SUM(H10:I10)</f>
        <v>86.54432700000001</v>
      </c>
    </row>
    <row r="11" spans="1:10" x14ac:dyDescent="0.2">
      <c r="A11" s="477" t="s">
        <v>324</v>
      </c>
      <c r="B11" s="489">
        <v>15.907356999999999</v>
      </c>
      <c r="C11" s="489">
        <v>132.84932499999999</v>
      </c>
      <c r="D11" s="489">
        <v>104.086016</v>
      </c>
      <c r="E11" s="489">
        <v>32.601734999999998</v>
      </c>
      <c r="F11" s="489">
        <v>1.9084220000000001</v>
      </c>
      <c r="G11" s="489" t="s">
        <v>84</v>
      </c>
      <c r="H11" s="490">
        <f t="shared" si="0"/>
        <v>148.75668199999998</v>
      </c>
      <c r="I11" s="490">
        <f t="shared" si="1"/>
        <v>138.59617299999999</v>
      </c>
      <c r="J11" s="490">
        <f t="shared" si="2"/>
        <v>287.35285499999998</v>
      </c>
    </row>
    <row r="12" spans="1:10" x14ac:dyDescent="0.2">
      <c r="A12" s="476" t="s">
        <v>603</v>
      </c>
      <c r="B12" s="488">
        <v>9.6884999999999999E-2</v>
      </c>
      <c r="C12" s="488">
        <v>0.247444</v>
      </c>
      <c r="D12" s="488">
        <v>0.192191</v>
      </c>
      <c r="E12" s="488">
        <v>1.7635000000000001E-2</v>
      </c>
      <c r="F12" s="488">
        <v>0</v>
      </c>
      <c r="G12" s="488" t="s">
        <v>84</v>
      </c>
      <c r="H12" s="267">
        <f t="shared" si="0"/>
        <v>0.344329</v>
      </c>
      <c r="I12" s="267">
        <f t="shared" si="1"/>
        <v>0.20982600000000001</v>
      </c>
      <c r="J12" s="267">
        <f t="shared" si="2"/>
        <v>0.55415499999999995</v>
      </c>
    </row>
    <row r="13" spans="1:10" x14ac:dyDescent="0.2">
      <c r="A13" s="477" t="s">
        <v>604</v>
      </c>
      <c r="B13" s="489">
        <v>1E-3</v>
      </c>
      <c r="C13" s="489">
        <v>2.6373000000000001E-2</v>
      </c>
      <c r="D13" s="489">
        <v>0.34426899999999999</v>
      </c>
      <c r="E13" s="489">
        <v>0</v>
      </c>
      <c r="F13" s="489">
        <v>0</v>
      </c>
      <c r="G13" s="489" t="s">
        <v>84</v>
      </c>
      <c r="H13" s="490">
        <f t="shared" si="0"/>
        <v>2.7373000000000001E-2</v>
      </c>
      <c r="I13" s="490">
        <f t="shared" si="1"/>
        <v>0.34426899999999999</v>
      </c>
      <c r="J13" s="490">
        <f t="shared" si="2"/>
        <v>0.37164199999999997</v>
      </c>
    </row>
    <row r="14" spans="1:10" x14ac:dyDescent="0.2">
      <c r="A14" s="501" t="s">
        <v>325</v>
      </c>
      <c r="B14" s="502">
        <v>0.64256100000000005</v>
      </c>
      <c r="C14" s="502">
        <v>7.7635649999999998</v>
      </c>
      <c r="D14" s="502">
        <v>3.5389430000000002</v>
      </c>
      <c r="E14" s="502">
        <v>0.29171999999999998</v>
      </c>
      <c r="F14" s="502">
        <v>0</v>
      </c>
      <c r="G14" s="502" t="s">
        <v>84</v>
      </c>
      <c r="H14" s="503">
        <f t="shared" si="0"/>
        <v>8.4061260000000004</v>
      </c>
      <c r="I14" s="503">
        <f t="shared" si="1"/>
        <v>3.8306630000000004</v>
      </c>
      <c r="J14" s="503">
        <f t="shared" si="2"/>
        <v>12.236789000000002</v>
      </c>
    </row>
    <row r="15" spans="1:10" x14ac:dyDescent="0.2">
      <c r="A15" s="477" t="s">
        <v>605</v>
      </c>
      <c r="B15" s="489">
        <v>0.42349900000000001</v>
      </c>
      <c r="C15" s="489">
        <v>2.5137689999999999</v>
      </c>
      <c r="D15" s="489">
        <v>5.9049999999999998E-2</v>
      </c>
      <c r="E15" s="489">
        <v>0</v>
      </c>
      <c r="F15" s="489">
        <v>0</v>
      </c>
      <c r="G15" s="489" t="s">
        <v>84</v>
      </c>
      <c r="H15" s="490">
        <f t="shared" si="0"/>
        <v>2.937268</v>
      </c>
      <c r="I15" s="490">
        <f t="shared" si="1"/>
        <v>5.9049999999999998E-2</v>
      </c>
      <c r="J15" s="490">
        <f t="shared" si="2"/>
        <v>2.996318</v>
      </c>
    </row>
    <row r="16" spans="1:10" x14ac:dyDescent="0.2">
      <c r="A16" s="476" t="s">
        <v>606</v>
      </c>
      <c r="B16" s="488">
        <v>1.237E-3</v>
      </c>
      <c r="C16" s="488">
        <v>0.76285599999999998</v>
      </c>
      <c r="D16" s="488">
        <v>1.833842</v>
      </c>
      <c r="E16" s="488">
        <v>3.6822000000000001E-2</v>
      </c>
      <c r="F16" s="488">
        <v>0</v>
      </c>
      <c r="G16" s="488" t="s">
        <v>84</v>
      </c>
      <c r="H16" s="267">
        <f t="shared" si="0"/>
        <v>0.76409300000000002</v>
      </c>
      <c r="I16" s="267">
        <f t="shared" si="1"/>
        <v>1.8706639999999999</v>
      </c>
      <c r="J16" s="267">
        <f t="shared" si="2"/>
        <v>2.634757</v>
      </c>
    </row>
    <row r="17" spans="1:10" x14ac:dyDescent="0.2">
      <c r="A17" s="491" t="s">
        <v>607</v>
      </c>
      <c r="B17" s="489">
        <v>0.21312500000000001</v>
      </c>
      <c r="C17" s="489">
        <v>1.7480199999999999</v>
      </c>
      <c r="D17" s="489">
        <v>0.50354600000000005</v>
      </c>
      <c r="E17" s="489">
        <v>0.24770300000000001</v>
      </c>
      <c r="F17" s="489">
        <v>0</v>
      </c>
      <c r="G17" s="489" t="s">
        <v>84</v>
      </c>
      <c r="H17" s="490">
        <f t="shared" si="0"/>
        <v>1.9611449999999999</v>
      </c>
      <c r="I17" s="490">
        <f t="shared" si="1"/>
        <v>0.75124900000000006</v>
      </c>
      <c r="J17" s="490">
        <f t="shared" si="2"/>
        <v>2.7123939999999997</v>
      </c>
    </row>
    <row r="18" spans="1:10" x14ac:dyDescent="0.2">
      <c r="A18" s="476" t="s">
        <v>326</v>
      </c>
      <c r="B18" s="488">
        <v>4.6979999999999999E-3</v>
      </c>
      <c r="C18" s="488">
        <v>2.017E-2</v>
      </c>
      <c r="D18" s="488">
        <v>8.5240000000000003E-3</v>
      </c>
      <c r="E18" s="488">
        <v>7.195E-3</v>
      </c>
      <c r="F18" s="488">
        <v>0</v>
      </c>
      <c r="G18" s="488" t="s">
        <v>84</v>
      </c>
      <c r="H18" s="267">
        <f t="shared" si="0"/>
        <v>2.4868000000000001E-2</v>
      </c>
      <c r="I18" s="267">
        <f t="shared" si="1"/>
        <v>1.5719E-2</v>
      </c>
      <c r="J18" s="267">
        <f t="shared" si="2"/>
        <v>4.0586999999999998E-2</v>
      </c>
    </row>
    <row r="19" spans="1:10" x14ac:dyDescent="0.2">
      <c r="A19" s="477" t="s">
        <v>608</v>
      </c>
      <c r="B19" s="489">
        <v>0</v>
      </c>
      <c r="C19" s="489">
        <v>2.7187480000000002</v>
      </c>
      <c r="D19" s="489">
        <v>1.13398</v>
      </c>
      <c r="E19" s="489">
        <v>0</v>
      </c>
      <c r="F19" s="489">
        <v>0</v>
      </c>
      <c r="G19" s="489" t="s">
        <v>84</v>
      </c>
      <c r="H19" s="490">
        <f t="shared" si="0"/>
        <v>2.7187480000000002</v>
      </c>
      <c r="I19" s="490">
        <f t="shared" si="1"/>
        <v>1.13398</v>
      </c>
      <c r="J19" s="490">
        <f t="shared" si="2"/>
        <v>3.8527279999999999</v>
      </c>
    </row>
    <row r="20" spans="1:10" x14ac:dyDescent="0.2">
      <c r="A20" s="501" t="s">
        <v>327</v>
      </c>
      <c r="B20" s="502">
        <v>2.5380509999999998</v>
      </c>
      <c r="C20" s="502">
        <v>45.431950999999998</v>
      </c>
      <c r="D20" s="502">
        <v>8.6859409999999997</v>
      </c>
      <c r="E20" s="502">
        <v>0.69832099999999997</v>
      </c>
      <c r="F20" s="502">
        <v>0</v>
      </c>
      <c r="G20" s="502" t="s">
        <v>84</v>
      </c>
      <c r="H20" s="503">
        <f t="shared" si="0"/>
        <v>47.970002000000001</v>
      </c>
      <c r="I20" s="503">
        <f t="shared" si="1"/>
        <v>9.3842619999999997</v>
      </c>
      <c r="J20" s="503">
        <f t="shared" si="2"/>
        <v>57.354264000000001</v>
      </c>
    </row>
    <row r="21" spans="1:10" x14ac:dyDescent="0.2">
      <c r="A21" s="491" t="s">
        <v>609</v>
      </c>
      <c r="B21" s="489">
        <v>1.0104979999999999</v>
      </c>
      <c r="C21" s="489">
        <v>1.219908</v>
      </c>
      <c r="D21" s="489">
        <v>0.70848999999999995</v>
      </c>
      <c r="E21" s="489">
        <v>9.3615000000000004E-2</v>
      </c>
      <c r="F21" s="489">
        <v>0</v>
      </c>
      <c r="G21" s="489" t="s">
        <v>84</v>
      </c>
      <c r="H21" s="490">
        <f t="shared" si="0"/>
        <v>2.2304059999999999</v>
      </c>
      <c r="I21" s="490">
        <f t="shared" si="1"/>
        <v>0.80210499999999996</v>
      </c>
      <c r="J21" s="490">
        <f t="shared" si="2"/>
        <v>3.032511</v>
      </c>
    </row>
    <row r="22" spans="1:10" x14ac:dyDescent="0.2">
      <c r="A22" s="476" t="s">
        <v>328</v>
      </c>
      <c r="B22" s="488">
        <v>1.3017049999999999</v>
      </c>
      <c r="C22" s="488">
        <v>33.716703000000003</v>
      </c>
      <c r="D22" s="488">
        <v>5.9017359999999996</v>
      </c>
      <c r="E22" s="488">
        <v>0.354601</v>
      </c>
      <c r="F22" s="488">
        <v>0</v>
      </c>
      <c r="G22" s="488" t="s">
        <v>84</v>
      </c>
      <c r="H22" s="267">
        <f t="shared" si="0"/>
        <v>35.018408000000001</v>
      </c>
      <c r="I22" s="267">
        <f t="shared" si="1"/>
        <v>6.2563369999999994</v>
      </c>
      <c r="J22" s="267">
        <f t="shared" si="2"/>
        <v>41.274745000000003</v>
      </c>
    </row>
    <row r="23" spans="1:10" x14ac:dyDescent="0.2">
      <c r="A23" s="477" t="s">
        <v>329</v>
      </c>
      <c r="B23" s="489">
        <v>0</v>
      </c>
      <c r="C23" s="489">
        <v>2.358584</v>
      </c>
      <c r="D23" s="489">
        <v>0.1353</v>
      </c>
      <c r="E23" s="489">
        <v>0</v>
      </c>
      <c r="F23" s="489">
        <v>0</v>
      </c>
      <c r="G23" s="489" t="s">
        <v>84</v>
      </c>
      <c r="H23" s="490">
        <f t="shared" si="0"/>
        <v>2.358584</v>
      </c>
      <c r="I23" s="490">
        <f t="shared" si="1"/>
        <v>0.1353</v>
      </c>
      <c r="J23" s="490">
        <f t="shared" si="2"/>
        <v>2.493884</v>
      </c>
    </row>
    <row r="24" spans="1:10" x14ac:dyDescent="0.2">
      <c r="A24" s="476" t="s">
        <v>610</v>
      </c>
      <c r="B24" s="488">
        <v>1.1329999999999999E-3</v>
      </c>
      <c r="C24" s="488">
        <v>6.6323999999999994E-2</v>
      </c>
      <c r="D24" s="488">
        <v>0.59825099999999998</v>
      </c>
      <c r="E24" s="488">
        <v>9.2940000000000002E-3</v>
      </c>
      <c r="F24" s="488">
        <v>0</v>
      </c>
      <c r="G24" s="488" t="s">
        <v>84</v>
      </c>
      <c r="H24" s="267">
        <f t="shared" si="0"/>
        <v>6.7456999999999989E-2</v>
      </c>
      <c r="I24" s="267">
        <f t="shared" si="1"/>
        <v>0.607545</v>
      </c>
      <c r="J24" s="267">
        <f t="shared" si="2"/>
        <v>0.67500199999999999</v>
      </c>
    </row>
    <row r="25" spans="1:10" x14ac:dyDescent="0.2">
      <c r="A25" s="477" t="s">
        <v>611</v>
      </c>
      <c r="B25" s="489">
        <v>0.21779599999999999</v>
      </c>
      <c r="C25" s="489">
        <v>7.4641260000000003</v>
      </c>
      <c r="D25" s="489">
        <v>1.214877</v>
      </c>
      <c r="E25" s="489">
        <v>0.21725700000000001</v>
      </c>
      <c r="F25" s="489">
        <v>0</v>
      </c>
      <c r="G25" s="489" t="s">
        <v>84</v>
      </c>
      <c r="H25" s="490">
        <f t="shared" si="0"/>
        <v>7.6819220000000001</v>
      </c>
      <c r="I25" s="490">
        <f t="shared" si="1"/>
        <v>1.432134</v>
      </c>
      <c r="J25" s="490">
        <f t="shared" si="2"/>
        <v>9.1140559999999997</v>
      </c>
    </row>
    <row r="26" spans="1:10" s="47" customFormat="1" x14ac:dyDescent="0.2">
      <c r="A26" s="479" t="s">
        <v>330</v>
      </c>
      <c r="B26" s="492">
        <v>6.9170000000000004E-3</v>
      </c>
      <c r="C26" s="492">
        <v>0.60630300000000004</v>
      </c>
      <c r="D26" s="492">
        <v>0.12728500000000001</v>
      </c>
      <c r="E26" s="492">
        <v>2.3552E-2</v>
      </c>
      <c r="F26" s="492">
        <v>0</v>
      </c>
      <c r="G26" s="492" t="s">
        <v>84</v>
      </c>
      <c r="H26" s="493">
        <f t="shared" si="0"/>
        <v>0.61321999999999999</v>
      </c>
      <c r="I26" s="493">
        <f t="shared" si="1"/>
        <v>0.150837</v>
      </c>
      <c r="J26" s="493">
        <f t="shared" si="2"/>
        <v>0.76405699999999999</v>
      </c>
    </row>
    <row r="27" spans="1:10" s="7" customFormat="1" x14ac:dyDescent="0.2">
      <c r="A27" s="475" t="s">
        <v>612</v>
      </c>
      <c r="B27" s="499">
        <v>19.069825999999999</v>
      </c>
      <c r="C27" s="499">
        <v>157.166124</v>
      </c>
      <c r="D27" s="499">
        <v>147.106638</v>
      </c>
      <c r="E27" s="499">
        <v>38.713025000000002</v>
      </c>
      <c r="F27" s="499">
        <v>1.179014</v>
      </c>
      <c r="G27" s="499" t="s">
        <v>84</v>
      </c>
      <c r="H27" s="500">
        <f t="shared" si="0"/>
        <v>176.23595</v>
      </c>
      <c r="I27" s="500">
        <f t="shared" si="1"/>
        <v>186.99867699999999</v>
      </c>
      <c r="J27" s="500">
        <f t="shared" si="2"/>
        <v>363.23462699999999</v>
      </c>
    </row>
    <row r="28" spans="1:10" x14ac:dyDescent="0.2">
      <c r="A28" s="479" t="s">
        <v>613</v>
      </c>
      <c r="B28" s="492">
        <v>1.941694</v>
      </c>
      <c r="C28" s="492">
        <v>12.207053</v>
      </c>
      <c r="D28" s="492">
        <v>2.5447570000000002</v>
      </c>
      <c r="E28" s="492">
        <v>0.44229600000000002</v>
      </c>
      <c r="F28" s="492">
        <v>0</v>
      </c>
      <c r="G28" s="492" t="s">
        <v>84</v>
      </c>
      <c r="H28" s="493">
        <f t="shared" si="0"/>
        <v>14.148747</v>
      </c>
      <c r="I28" s="493">
        <f t="shared" si="1"/>
        <v>2.9870530000000004</v>
      </c>
      <c r="J28" s="493">
        <f t="shared" si="2"/>
        <v>17.1358</v>
      </c>
    </row>
    <row r="29" spans="1:10" s="47" customFormat="1" x14ac:dyDescent="0.2">
      <c r="A29" s="477" t="s">
        <v>331</v>
      </c>
      <c r="B29" s="489">
        <v>4.8505560000000001</v>
      </c>
      <c r="C29" s="489">
        <v>28.175903999999999</v>
      </c>
      <c r="D29" s="489">
        <v>21.226844</v>
      </c>
      <c r="E29" s="489">
        <v>6.7883990000000001</v>
      </c>
      <c r="F29" s="489">
        <v>0.38424399999999997</v>
      </c>
      <c r="G29" s="489" t="s">
        <v>84</v>
      </c>
      <c r="H29" s="490">
        <f t="shared" si="0"/>
        <v>33.02646</v>
      </c>
      <c r="I29" s="490">
        <f t="shared" si="1"/>
        <v>28.399486999999997</v>
      </c>
      <c r="J29" s="490">
        <f t="shared" si="2"/>
        <v>61.425946999999994</v>
      </c>
    </row>
    <row r="30" spans="1:10" x14ac:dyDescent="0.2">
      <c r="A30" s="476" t="s">
        <v>614</v>
      </c>
      <c r="B30" s="488">
        <v>2.835032</v>
      </c>
      <c r="C30" s="488">
        <v>17.230991</v>
      </c>
      <c r="D30" s="488">
        <v>9.9874930000000006</v>
      </c>
      <c r="E30" s="488">
        <v>3.2508020000000002</v>
      </c>
      <c r="F30" s="488">
        <v>0.37924400000000003</v>
      </c>
      <c r="G30" s="488" t="s">
        <v>84</v>
      </c>
      <c r="H30" s="267">
        <f t="shared" si="0"/>
        <v>20.066023000000001</v>
      </c>
      <c r="I30" s="267">
        <f t="shared" si="1"/>
        <v>13.617539000000001</v>
      </c>
      <c r="J30" s="267">
        <f t="shared" si="2"/>
        <v>33.683562000000002</v>
      </c>
    </row>
    <row r="31" spans="1:10" s="7" customFormat="1" x14ac:dyDescent="0.2">
      <c r="A31" s="477" t="s">
        <v>641</v>
      </c>
      <c r="B31" s="489">
        <v>2.0155240000000001</v>
      </c>
      <c r="C31" s="489">
        <v>10.944913</v>
      </c>
      <c r="D31" s="489">
        <v>11.239350999999999</v>
      </c>
      <c r="E31" s="489">
        <v>3.5375969999999999</v>
      </c>
      <c r="F31" s="489">
        <v>5.0000000000000001E-3</v>
      </c>
      <c r="G31" s="489" t="s">
        <v>84</v>
      </c>
      <c r="H31" s="490">
        <f t="shared" si="0"/>
        <v>12.960436999999999</v>
      </c>
      <c r="I31" s="490">
        <f t="shared" si="1"/>
        <v>14.781948</v>
      </c>
      <c r="J31" s="490">
        <f t="shared" si="2"/>
        <v>27.742384999999999</v>
      </c>
    </row>
    <row r="32" spans="1:10" s="47" customFormat="1" x14ac:dyDescent="0.2">
      <c r="A32" s="476" t="s">
        <v>332</v>
      </c>
      <c r="B32" s="488">
        <v>11.115646</v>
      </c>
      <c r="C32" s="488">
        <v>101.42316099999999</v>
      </c>
      <c r="D32" s="488">
        <v>113.00418500000001</v>
      </c>
      <c r="E32" s="488">
        <v>29.565733999999999</v>
      </c>
      <c r="F32" s="488">
        <v>0.79476899999999995</v>
      </c>
      <c r="G32" s="488" t="s">
        <v>84</v>
      </c>
      <c r="H32" s="267">
        <f t="shared" si="0"/>
        <v>112.53880699999999</v>
      </c>
      <c r="I32" s="267">
        <f t="shared" si="1"/>
        <v>143.364688</v>
      </c>
      <c r="J32" s="267">
        <f t="shared" si="2"/>
        <v>255.90349499999999</v>
      </c>
    </row>
    <row r="33" spans="1:10" x14ac:dyDescent="0.2">
      <c r="A33" s="477" t="s">
        <v>333</v>
      </c>
      <c r="B33" s="489">
        <v>1.1619280000000001</v>
      </c>
      <c r="C33" s="489">
        <v>15.360004999999999</v>
      </c>
      <c r="D33" s="489">
        <v>10.33085</v>
      </c>
      <c r="E33" s="489">
        <v>1.916595</v>
      </c>
      <c r="F33" s="489">
        <v>0</v>
      </c>
      <c r="G33" s="489" t="s">
        <v>84</v>
      </c>
      <c r="H33" s="490">
        <f t="shared" si="0"/>
        <v>16.521933000000001</v>
      </c>
      <c r="I33" s="490">
        <f t="shared" si="1"/>
        <v>12.247444999999999</v>
      </c>
      <c r="J33" s="490">
        <f t="shared" si="2"/>
        <v>28.769378</v>
      </c>
    </row>
    <row r="34" spans="1:10" x14ac:dyDescent="0.2">
      <c r="A34" s="501" t="s">
        <v>615</v>
      </c>
      <c r="B34" s="502">
        <v>7.557868</v>
      </c>
      <c r="C34" s="502">
        <v>52.039762000000003</v>
      </c>
      <c r="D34" s="502">
        <v>30.949755</v>
      </c>
      <c r="E34" s="502">
        <v>7.3134699999999997</v>
      </c>
      <c r="F34" s="502">
        <v>2.0216940000000001</v>
      </c>
      <c r="G34" s="502" t="s">
        <v>84</v>
      </c>
      <c r="H34" s="503">
        <f t="shared" si="0"/>
        <v>59.597630000000002</v>
      </c>
      <c r="I34" s="503">
        <f t="shared" si="1"/>
        <v>40.284919000000002</v>
      </c>
      <c r="J34" s="503">
        <f t="shared" si="2"/>
        <v>99.882549000000012</v>
      </c>
    </row>
    <row r="35" spans="1:10" s="7" customFormat="1" x14ac:dyDescent="0.2">
      <c r="A35" s="477" t="s">
        <v>616</v>
      </c>
      <c r="B35" s="489">
        <v>0.72759300000000005</v>
      </c>
      <c r="C35" s="489">
        <v>1.28949</v>
      </c>
      <c r="D35" s="489">
        <v>0.295211</v>
      </c>
      <c r="E35" s="489">
        <v>6.1193999999999998E-2</v>
      </c>
      <c r="F35" s="489">
        <v>0</v>
      </c>
      <c r="G35" s="489" t="s">
        <v>84</v>
      </c>
      <c r="H35" s="490">
        <f t="shared" si="0"/>
        <v>2.017083</v>
      </c>
      <c r="I35" s="490">
        <f t="shared" si="1"/>
        <v>0.35640499999999997</v>
      </c>
      <c r="J35" s="490">
        <f t="shared" si="2"/>
        <v>2.373488</v>
      </c>
    </row>
    <row r="36" spans="1:10" x14ac:dyDescent="0.2">
      <c r="A36" s="479" t="s">
        <v>334</v>
      </c>
      <c r="B36" s="492">
        <v>2.8421409999999998</v>
      </c>
      <c r="C36" s="492">
        <v>15.501125</v>
      </c>
      <c r="D36" s="492">
        <v>7.897907</v>
      </c>
      <c r="E36" s="492">
        <v>0.14503099999999999</v>
      </c>
      <c r="F36" s="492">
        <v>0.148531</v>
      </c>
      <c r="G36" s="492" t="s">
        <v>84</v>
      </c>
      <c r="H36" s="493">
        <f t="shared" si="0"/>
        <v>18.343266</v>
      </c>
      <c r="I36" s="493">
        <f t="shared" si="1"/>
        <v>8.1914689999999997</v>
      </c>
      <c r="J36" s="493">
        <f t="shared" si="2"/>
        <v>26.534734999999998</v>
      </c>
    </row>
    <row r="37" spans="1:10" x14ac:dyDescent="0.2">
      <c r="A37" s="478" t="s">
        <v>617</v>
      </c>
      <c r="B37" s="489">
        <v>3.9881329999999999</v>
      </c>
      <c r="C37" s="489">
        <v>35.249146000000003</v>
      </c>
      <c r="D37" s="489">
        <v>22.756636</v>
      </c>
      <c r="E37" s="489">
        <v>7.1072439999999997</v>
      </c>
      <c r="F37" s="489">
        <v>1.873162</v>
      </c>
      <c r="G37" s="489" t="s">
        <v>84</v>
      </c>
      <c r="H37" s="490">
        <f t="shared" si="0"/>
        <v>39.237279000000001</v>
      </c>
      <c r="I37" s="490">
        <f t="shared" si="1"/>
        <v>31.737042000000002</v>
      </c>
      <c r="J37" s="490">
        <f t="shared" si="2"/>
        <v>70.974321000000003</v>
      </c>
    </row>
    <row r="38" spans="1:10" x14ac:dyDescent="0.2">
      <c r="A38" s="479" t="s">
        <v>618</v>
      </c>
      <c r="B38" s="488">
        <v>9.1262999999999997E-2</v>
      </c>
      <c r="C38" s="488">
        <v>7.28268</v>
      </c>
      <c r="D38" s="488">
        <v>1.3435159999999999</v>
      </c>
      <c r="E38" s="488">
        <v>0.28923399999999999</v>
      </c>
      <c r="F38" s="488">
        <v>0</v>
      </c>
      <c r="G38" s="488" t="s">
        <v>84</v>
      </c>
      <c r="H38" s="267">
        <f t="shared" si="0"/>
        <v>7.3739429999999997</v>
      </c>
      <c r="I38" s="267">
        <f t="shared" si="1"/>
        <v>1.6327499999999999</v>
      </c>
      <c r="J38" s="267">
        <f t="shared" si="2"/>
        <v>9.0066930000000003</v>
      </c>
    </row>
    <row r="39" spans="1:10" x14ac:dyDescent="0.2">
      <c r="A39" s="478" t="s">
        <v>643</v>
      </c>
      <c r="B39" s="494">
        <v>3.8069480000000002</v>
      </c>
      <c r="C39" s="494">
        <v>19.973305</v>
      </c>
      <c r="D39" s="494">
        <v>16.237401999999999</v>
      </c>
      <c r="E39" s="494">
        <v>5.3490979999999997</v>
      </c>
      <c r="F39" s="494">
        <v>1.8725529999999999</v>
      </c>
      <c r="G39" s="494" t="s">
        <v>84</v>
      </c>
      <c r="H39" s="495">
        <f t="shared" si="0"/>
        <v>23.780253000000002</v>
      </c>
      <c r="I39" s="495">
        <f t="shared" si="1"/>
        <v>23.459053000000001</v>
      </c>
      <c r="J39" s="495">
        <f t="shared" si="2"/>
        <v>47.239305999999999</v>
      </c>
    </row>
    <row r="40" spans="1:10" x14ac:dyDescent="0.2">
      <c r="A40" s="479" t="s">
        <v>642</v>
      </c>
      <c r="B40" s="492">
        <v>1.1950000000000001E-3</v>
      </c>
      <c r="C40" s="492">
        <v>0.85195600000000005</v>
      </c>
      <c r="D40" s="492">
        <v>0.39150699999999999</v>
      </c>
      <c r="E40" s="492">
        <v>4.3639999999999998E-3</v>
      </c>
      <c r="F40" s="492">
        <v>0</v>
      </c>
      <c r="G40" s="492" t="s">
        <v>84</v>
      </c>
      <c r="H40" s="493">
        <f t="shared" si="0"/>
        <v>0.85315099999999999</v>
      </c>
      <c r="I40" s="493">
        <f t="shared" si="1"/>
        <v>0.39587099999999997</v>
      </c>
      <c r="J40" s="493">
        <f t="shared" si="2"/>
        <v>1.2490220000000001</v>
      </c>
    </row>
    <row r="41" spans="1:10" x14ac:dyDescent="0.2">
      <c r="A41" s="478" t="s">
        <v>644</v>
      </c>
      <c r="B41" s="494">
        <v>0</v>
      </c>
      <c r="C41" s="494">
        <v>1.838371</v>
      </c>
      <c r="D41" s="494">
        <v>1.0560000000000001E-3</v>
      </c>
      <c r="E41" s="494">
        <v>0</v>
      </c>
      <c r="F41" s="494">
        <v>6.0899999999999995E-4</v>
      </c>
      <c r="G41" s="494" t="s">
        <v>84</v>
      </c>
      <c r="H41" s="495">
        <f t="shared" si="0"/>
        <v>1.838371</v>
      </c>
      <c r="I41" s="495">
        <f t="shared" si="1"/>
        <v>1.665E-3</v>
      </c>
      <c r="J41" s="495">
        <f t="shared" si="2"/>
        <v>1.840036</v>
      </c>
    </row>
    <row r="42" spans="1:10" x14ac:dyDescent="0.2">
      <c r="A42" s="479" t="s">
        <v>645</v>
      </c>
      <c r="B42" s="492">
        <v>8.8725999999999999E-2</v>
      </c>
      <c r="C42" s="492">
        <v>5.3028320000000004</v>
      </c>
      <c r="D42" s="492">
        <v>4.7831539999999997</v>
      </c>
      <c r="E42" s="492">
        <v>1.4645459999999999</v>
      </c>
      <c r="F42" s="492">
        <v>0</v>
      </c>
      <c r="G42" s="492" t="s">
        <v>84</v>
      </c>
      <c r="H42" s="493">
        <f t="shared" si="0"/>
        <v>5.3915580000000007</v>
      </c>
      <c r="I42" s="493">
        <f t="shared" si="1"/>
        <v>6.2477</v>
      </c>
      <c r="J42" s="493">
        <f t="shared" si="2"/>
        <v>11.639258000000002</v>
      </c>
    </row>
    <row r="43" spans="1:10" s="47" customFormat="1" x14ac:dyDescent="0.2">
      <c r="A43" s="504" t="s">
        <v>619</v>
      </c>
      <c r="B43" s="505">
        <v>3.4370270000000001</v>
      </c>
      <c r="C43" s="505">
        <v>32.911003999999998</v>
      </c>
      <c r="D43" s="505">
        <v>37.608029000000002</v>
      </c>
      <c r="E43" s="505">
        <v>13.873271000000001</v>
      </c>
      <c r="F43" s="505">
        <v>3.093534</v>
      </c>
      <c r="G43" s="505" t="s">
        <v>84</v>
      </c>
      <c r="H43" s="506">
        <f t="shared" si="0"/>
        <v>36.348030999999999</v>
      </c>
      <c r="I43" s="506">
        <f t="shared" si="1"/>
        <v>54.574834000000003</v>
      </c>
      <c r="J43" s="506">
        <f t="shared" si="2"/>
        <v>90.922865000000002</v>
      </c>
    </row>
    <row r="44" spans="1:10" s="7" customFormat="1" x14ac:dyDescent="0.2">
      <c r="A44" s="479" t="s">
        <v>620</v>
      </c>
      <c r="B44" s="492">
        <v>8.4265999999999994E-2</v>
      </c>
      <c r="C44" s="492">
        <v>1.055685</v>
      </c>
      <c r="D44" s="492">
        <v>1.2551079999999999</v>
      </c>
      <c r="E44" s="492">
        <v>1.387283</v>
      </c>
      <c r="F44" s="492">
        <v>0</v>
      </c>
      <c r="G44" s="492" t="s">
        <v>84</v>
      </c>
      <c r="H44" s="493">
        <f t="shared" si="0"/>
        <v>1.1399509999999999</v>
      </c>
      <c r="I44" s="493">
        <f t="shared" si="1"/>
        <v>2.6423909999999999</v>
      </c>
      <c r="J44" s="493">
        <f t="shared" si="2"/>
        <v>3.7823419999999999</v>
      </c>
    </row>
    <row r="45" spans="1:10" x14ac:dyDescent="0.2">
      <c r="A45" s="478" t="s">
        <v>621</v>
      </c>
      <c r="B45" s="494">
        <v>1.4748730000000001</v>
      </c>
      <c r="C45" s="494">
        <v>18.104562999999999</v>
      </c>
      <c r="D45" s="494">
        <v>21.652125999999999</v>
      </c>
      <c r="E45" s="494">
        <v>6.7676939999999997</v>
      </c>
      <c r="F45" s="494">
        <v>0.12330000000000001</v>
      </c>
      <c r="G45" s="494" t="s">
        <v>84</v>
      </c>
      <c r="H45" s="495">
        <f t="shared" si="0"/>
        <v>19.579435999999998</v>
      </c>
      <c r="I45" s="495">
        <f t="shared" si="1"/>
        <v>28.543119999999998</v>
      </c>
      <c r="J45" s="495">
        <f t="shared" si="2"/>
        <v>48.122555999999996</v>
      </c>
    </row>
    <row r="46" spans="1:10" s="47" customFormat="1" x14ac:dyDescent="0.2">
      <c r="A46" s="479" t="s">
        <v>622</v>
      </c>
      <c r="B46" s="492">
        <v>1.9139E-2</v>
      </c>
      <c r="C46" s="492">
        <v>1.525749</v>
      </c>
      <c r="D46" s="492">
        <v>2.9429319999999999</v>
      </c>
      <c r="E46" s="492">
        <v>0.91387499999999999</v>
      </c>
      <c r="F46" s="492">
        <v>1.0239E-2</v>
      </c>
      <c r="G46" s="492" t="s">
        <v>84</v>
      </c>
      <c r="H46" s="493">
        <f t="shared" si="0"/>
        <v>1.544888</v>
      </c>
      <c r="I46" s="493">
        <f t="shared" si="1"/>
        <v>3.8670459999999998</v>
      </c>
      <c r="J46" s="493">
        <f t="shared" si="2"/>
        <v>5.4119339999999996</v>
      </c>
    </row>
    <row r="47" spans="1:10" s="7" customFormat="1" x14ac:dyDescent="0.2">
      <c r="A47" s="478" t="s">
        <v>651</v>
      </c>
      <c r="B47" s="494">
        <v>0.87953999999999999</v>
      </c>
      <c r="C47" s="494">
        <v>4.0808210000000003</v>
      </c>
      <c r="D47" s="494">
        <v>4.2104169999999996</v>
      </c>
      <c r="E47" s="494">
        <v>2.583307</v>
      </c>
      <c r="F47" s="494">
        <v>0</v>
      </c>
      <c r="G47" s="494" t="s">
        <v>84</v>
      </c>
      <c r="H47" s="495">
        <f t="shared" si="0"/>
        <v>4.9603610000000007</v>
      </c>
      <c r="I47" s="495">
        <f t="shared" si="1"/>
        <v>6.7937239999999992</v>
      </c>
      <c r="J47" s="495">
        <f t="shared" si="2"/>
        <v>11.754085</v>
      </c>
    </row>
    <row r="48" spans="1:10" s="47" customFormat="1" x14ac:dyDescent="0.2">
      <c r="A48" s="476" t="s">
        <v>652</v>
      </c>
      <c r="B48" s="488">
        <v>0.57619299999999996</v>
      </c>
      <c r="C48" s="488">
        <v>12.497991000000001</v>
      </c>
      <c r="D48" s="488">
        <v>14.498775999999999</v>
      </c>
      <c r="E48" s="488">
        <v>3.2705120000000001</v>
      </c>
      <c r="F48" s="488">
        <v>0.11305999999999999</v>
      </c>
      <c r="G48" s="488" t="s">
        <v>84</v>
      </c>
      <c r="H48" s="267">
        <f t="shared" si="0"/>
        <v>13.074184000000001</v>
      </c>
      <c r="I48" s="267">
        <f t="shared" si="1"/>
        <v>17.882348</v>
      </c>
      <c r="J48" s="267">
        <f t="shared" si="2"/>
        <v>30.956532000000003</v>
      </c>
    </row>
    <row r="49" spans="1:10" x14ac:dyDescent="0.2">
      <c r="A49" s="477" t="s">
        <v>623</v>
      </c>
      <c r="B49" s="489">
        <v>1.877888</v>
      </c>
      <c r="C49" s="489">
        <v>13.750755</v>
      </c>
      <c r="D49" s="489">
        <v>14.700794999999999</v>
      </c>
      <c r="E49" s="489">
        <v>5.7182930000000001</v>
      </c>
      <c r="F49" s="489">
        <v>2.9702329999999999</v>
      </c>
      <c r="G49" s="489" t="s">
        <v>84</v>
      </c>
      <c r="H49" s="490">
        <f t="shared" si="0"/>
        <v>15.628643</v>
      </c>
      <c r="I49" s="490">
        <f t="shared" si="1"/>
        <v>23.389320999999999</v>
      </c>
      <c r="J49" s="490">
        <f t="shared" si="2"/>
        <v>39.017963999999999</v>
      </c>
    </row>
    <row r="50" spans="1:10" x14ac:dyDescent="0.2">
      <c r="A50" s="501" t="s">
        <v>624</v>
      </c>
      <c r="B50" s="502">
        <v>13.321828999999999</v>
      </c>
      <c r="C50" s="502">
        <v>82.522463000000002</v>
      </c>
      <c r="D50" s="502">
        <v>65.785228000000004</v>
      </c>
      <c r="E50" s="502">
        <v>30.295567999999999</v>
      </c>
      <c r="F50" s="502">
        <v>2.0133420000000002</v>
      </c>
      <c r="G50" s="502" t="s">
        <v>84</v>
      </c>
      <c r="H50" s="503">
        <f t="shared" si="0"/>
        <v>95.844291999999996</v>
      </c>
      <c r="I50" s="503">
        <f t="shared" si="1"/>
        <v>98.094138000000001</v>
      </c>
      <c r="J50" s="503">
        <f t="shared" si="2"/>
        <v>193.93842999999998</v>
      </c>
    </row>
    <row r="51" spans="1:10" x14ac:dyDescent="0.2">
      <c r="A51" s="477" t="s">
        <v>625</v>
      </c>
      <c r="B51" s="489">
        <v>2.2211449999999999</v>
      </c>
      <c r="C51" s="489">
        <v>16.038360999999998</v>
      </c>
      <c r="D51" s="489">
        <v>16.853054</v>
      </c>
      <c r="E51" s="489">
        <v>6.3667210000000001</v>
      </c>
      <c r="F51" s="489">
        <v>4.7999999999999996E-3</v>
      </c>
      <c r="G51" s="489" t="s">
        <v>84</v>
      </c>
      <c r="H51" s="490">
        <f t="shared" si="0"/>
        <v>18.259505999999998</v>
      </c>
      <c r="I51" s="490">
        <f t="shared" si="1"/>
        <v>23.224574999999998</v>
      </c>
      <c r="J51" s="490">
        <f t="shared" si="2"/>
        <v>41.484080999999996</v>
      </c>
    </row>
    <row r="52" spans="1:10" s="47" customFormat="1" x14ac:dyDescent="0.2">
      <c r="A52" s="476" t="s">
        <v>626</v>
      </c>
      <c r="B52" s="488">
        <v>3.454453</v>
      </c>
      <c r="C52" s="488">
        <v>34.157806000000001</v>
      </c>
      <c r="D52" s="488">
        <v>20.541862999999999</v>
      </c>
      <c r="E52" s="488">
        <v>13.207165</v>
      </c>
      <c r="F52" s="488">
        <v>0.18544099999999999</v>
      </c>
      <c r="G52" s="488" t="s">
        <v>84</v>
      </c>
      <c r="H52" s="267">
        <f t="shared" si="0"/>
        <v>37.612259000000002</v>
      </c>
      <c r="I52" s="267">
        <f t="shared" si="1"/>
        <v>33.934468999999993</v>
      </c>
      <c r="J52" s="267">
        <f t="shared" si="2"/>
        <v>71.546728000000002</v>
      </c>
    </row>
    <row r="53" spans="1:10" x14ac:dyDescent="0.2">
      <c r="A53" s="477" t="s">
        <v>627</v>
      </c>
      <c r="B53" s="489">
        <v>0.155671</v>
      </c>
      <c r="C53" s="489">
        <v>0.59628899999999996</v>
      </c>
      <c r="D53" s="489">
        <v>0.36391899999999999</v>
      </c>
      <c r="E53" s="489">
        <v>4.7523999999999997E-2</v>
      </c>
      <c r="F53" s="489">
        <v>0</v>
      </c>
      <c r="G53" s="489" t="s">
        <v>84</v>
      </c>
      <c r="H53" s="490">
        <f t="shared" si="0"/>
        <v>0.75195999999999996</v>
      </c>
      <c r="I53" s="490">
        <f t="shared" si="1"/>
        <v>0.411443</v>
      </c>
      <c r="J53" s="490">
        <f t="shared" si="2"/>
        <v>1.163403</v>
      </c>
    </row>
    <row r="54" spans="1:10" s="7" customFormat="1" x14ac:dyDescent="0.2">
      <c r="A54" s="476" t="s">
        <v>628</v>
      </c>
      <c r="B54" s="488">
        <v>1.3034330000000001</v>
      </c>
      <c r="C54" s="488">
        <v>14.123405</v>
      </c>
      <c r="D54" s="488">
        <v>16.856938</v>
      </c>
      <c r="E54" s="488">
        <v>5.1857280000000001</v>
      </c>
      <c r="F54" s="488">
        <v>3.1635000000000003E-2</v>
      </c>
      <c r="G54" s="488" t="s">
        <v>84</v>
      </c>
      <c r="H54" s="267">
        <f t="shared" si="0"/>
        <v>15.426838</v>
      </c>
      <c r="I54" s="267">
        <f t="shared" si="1"/>
        <v>22.074301000000002</v>
      </c>
      <c r="J54" s="267">
        <f t="shared" si="2"/>
        <v>37.501139000000002</v>
      </c>
    </row>
    <row r="55" spans="1:10" x14ac:dyDescent="0.2">
      <c r="A55" s="478" t="s">
        <v>629</v>
      </c>
      <c r="B55" s="494">
        <v>6.1871260000000001</v>
      </c>
      <c r="C55" s="494">
        <v>17.6066</v>
      </c>
      <c r="D55" s="494">
        <v>11.169452</v>
      </c>
      <c r="E55" s="494">
        <v>5.4884279999999999</v>
      </c>
      <c r="F55" s="494">
        <v>1.7914650000000001</v>
      </c>
      <c r="G55" s="494" t="s">
        <v>84</v>
      </c>
      <c r="H55" s="495">
        <f t="shared" si="0"/>
        <v>23.793725999999999</v>
      </c>
      <c r="I55" s="495">
        <f t="shared" si="1"/>
        <v>18.449344999999997</v>
      </c>
      <c r="J55" s="495">
        <f t="shared" si="2"/>
        <v>42.243071</v>
      </c>
    </row>
    <row r="56" spans="1:10" x14ac:dyDescent="0.2">
      <c r="A56" s="507" t="s">
        <v>630</v>
      </c>
      <c r="B56" s="508">
        <v>19.425256000000001</v>
      </c>
      <c r="C56" s="508">
        <v>120.291472</v>
      </c>
      <c r="D56" s="508">
        <v>130.98364799999999</v>
      </c>
      <c r="E56" s="508">
        <v>53.264406999999999</v>
      </c>
      <c r="F56" s="508">
        <v>19.175274999999999</v>
      </c>
      <c r="G56" s="508" t="s">
        <v>84</v>
      </c>
      <c r="H56" s="509">
        <f t="shared" si="0"/>
        <v>139.71672799999999</v>
      </c>
      <c r="I56" s="509">
        <f t="shared" si="1"/>
        <v>203.42332999999999</v>
      </c>
      <c r="J56" s="509">
        <f t="shared" si="2"/>
        <v>343.14005799999995</v>
      </c>
    </row>
    <row r="57" spans="1:10" x14ac:dyDescent="0.2">
      <c r="A57" s="478" t="s">
        <v>631</v>
      </c>
      <c r="B57" s="494">
        <v>3.2305969999999999</v>
      </c>
      <c r="C57" s="494">
        <v>8.2217900000000004</v>
      </c>
      <c r="D57" s="494">
        <v>10.167395000000001</v>
      </c>
      <c r="E57" s="494">
        <v>10.086225000000001</v>
      </c>
      <c r="F57" s="494">
        <v>0.57268799999999997</v>
      </c>
      <c r="G57" s="494" t="s">
        <v>84</v>
      </c>
      <c r="H57" s="495">
        <f t="shared" si="0"/>
        <v>11.452387</v>
      </c>
      <c r="I57" s="495">
        <f t="shared" si="1"/>
        <v>20.826308000000001</v>
      </c>
      <c r="J57" s="495">
        <f t="shared" si="2"/>
        <v>32.278694999999999</v>
      </c>
    </row>
    <row r="58" spans="1:10" x14ac:dyDescent="0.2">
      <c r="A58" s="479" t="s">
        <v>335</v>
      </c>
      <c r="B58" s="492">
        <v>7.2026999999999994E-2</v>
      </c>
      <c r="C58" s="492">
        <v>0.17985499999999999</v>
      </c>
      <c r="D58" s="492">
        <v>0.26095000000000002</v>
      </c>
      <c r="E58" s="492">
        <v>5.04E-4</v>
      </c>
      <c r="F58" s="492">
        <v>0</v>
      </c>
      <c r="G58" s="492" t="s">
        <v>84</v>
      </c>
      <c r="H58" s="493">
        <f t="shared" si="0"/>
        <v>0.25188199999999999</v>
      </c>
      <c r="I58" s="493">
        <f t="shared" si="1"/>
        <v>0.26145400000000002</v>
      </c>
      <c r="J58" s="493">
        <f t="shared" si="2"/>
        <v>0.51333600000000001</v>
      </c>
    </row>
    <row r="59" spans="1:10" s="47" customFormat="1" x14ac:dyDescent="0.2">
      <c r="A59" s="745" t="s">
        <v>632</v>
      </c>
      <c r="B59" s="489">
        <v>0.54649400000000004</v>
      </c>
      <c r="C59" s="489">
        <v>2.1383549999999998</v>
      </c>
      <c r="D59" s="489">
        <v>7.844754</v>
      </c>
      <c r="E59" s="489">
        <v>2.6378750000000002</v>
      </c>
      <c r="F59" s="489">
        <v>8.1864779999999993</v>
      </c>
      <c r="G59" s="489" t="s">
        <v>84</v>
      </c>
      <c r="H59" s="490">
        <f t="shared" si="0"/>
        <v>2.6848489999999998</v>
      </c>
      <c r="I59" s="490">
        <f t="shared" si="1"/>
        <v>18.669106999999997</v>
      </c>
      <c r="J59" s="490">
        <f t="shared" si="2"/>
        <v>21.353955999999997</v>
      </c>
    </row>
    <row r="60" spans="1:10" s="47" customFormat="1" x14ac:dyDescent="0.2">
      <c r="A60" s="476" t="s">
        <v>633</v>
      </c>
      <c r="B60" s="488">
        <v>14.155587000000001</v>
      </c>
      <c r="C60" s="488">
        <v>95.276134999999996</v>
      </c>
      <c r="D60" s="488">
        <v>91.735111000000003</v>
      </c>
      <c r="E60" s="488">
        <v>31.442802</v>
      </c>
      <c r="F60" s="488">
        <v>10.416109000000001</v>
      </c>
      <c r="G60" s="488" t="s">
        <v>84</v>
      </c>
      <c r="H60" s="267">
        <f t="shared" si="0"/>
        <v>109.43172199999999</v>
      </c>
      <c r="I60" s="267">
        <f t="shared" si="1"/>
        <v>133.594022</v>
      </c>
      <c r="J60" s="267">
        <f t="shared" si="2"/>
        <v>243.02574399999997</v>
      </c>
    </row>
    <row r="61" spans="1:10" s="7" customFormat="1" x14ac:dyDescent="0.2">
      <c r="A61" s="477" t="s">
        <v>634</v>
      </c>
      <c r="B61" s="494">
        <v>1.4205490000000001</v>
      </c>
      <c r="C61" s="494">
        <v>14.475334</v>
      </c>
      <c r="D61" s="494">
        <v>20.975435999999998</v>
      </c>
      <c r="E61" s="494">
        <v>9.0969990000000003</v>
      </c>
      <c r="F61" s="494">
        <v>0</v>
      </c>
      <c r="G61" s="494" t="s">
        <v>84</v>
      </c>
      <c r="H61" s="495">
        <f t="shared" si="0"/>
        <v>15.895883</v>
      </c>
      <c r="I61" s="495">
        <f t="shared" si="1"/>
        <v>30.072434999999999</v>
      </c>
      <c r="J61" s="495">
        <f t="shared" si="2"/>
        <v>45.968317999999996</v>
      </c>
    </row>
    <row r="62" spans="1:10" x14ac:dyDescent="0.2">
      <c r="A62" s="501" t="s">
        <v>635</v>
      </c>
      <c r="B62" s="508">
        <v>9.7772480000000002</v>
      </c>
      <c r="C62" s="508">
        <v>95.867337000000006</v>
      </c>
      <c r="D62" s="508">
        <v>73.219542000000004</v>
      </c>
      <c r="E62" s="508">
        <v>30.525105</v>
      </c>
      <c r="F62" s="508">
        <v>7.5097149999999999</v>
      </c>
      <c r="G62" s="508" t="s">
        <v>84</v>
      </c>
      <c r="H62" s="509">
        <f t="shared" si="0"/>
        <v>105.64458500000001</v>
      </c>
      <c r="I62" s="509">
        <f t="shared" si="1"/>
        <v>111.254362</v>
      </c>
      <c r="J62" s="509">
        <f t="shared" si="2"/>
        <v>216.89894700000002</v>
      </c>
    </row>
    <row r="63" spans="1:10" x14ac:dyDescent="0.2">
      <c r="A63" s="478" t="s">
        <v>636</v>
      </c>
      <c r="B63" s="494">
        <v>5.5156580000000002</v>
      </c>
      <c r="C63" s="494">
        <v>71.678376999999998</v>
      </c>
      <c r="D63" s="494">
        <v>50.770682999999998</v>
      </c>
      <c r="E63" s="494">
        <v>24.512540000000001</v>
      </c>
      <c r="F63" s="494">
        <v>6.6657039999999999</v>
      </c>
      <c r="G63" s="494" t="s">
        <v>84</v>
      </c>
      <c r="H63" s="495">
        <f t="shared" si="0"/>
        <v>77.194035</v>
      </c>
      <c r="I63" s="495">
        <f t="shared" si="1"/>
        <v>81.948926999999998</v>
      </c>
      <c r="J63" s="495">
        <f t="shared" si="2"/>
        <v>159.14296200000001</v>
      </c>
    </row>
    <row r="64" spans="1:10" x14ac:dyDescent="0.2">
      <c r="A64" s="479" t="s">
        <v>336</v>
      </c>
      <c r="B64" s="492">
        <v>9.8750000000000001E-3</v>
      </c>
      <c r="C64" s="492">
        <v>1.873343</v>
      </c>
      <c r="D64" s="492">
        <v>9.8200000000000002E-4</v>
      </c>
      <c r="E64" s="492">
        <v>0.53198299999999998</v>
      </c>
      <c r="F64" s="492">
        <v>0</v>
      </c>
      <c r="G64" s="492" t="s">
        <v>84</v>
      </c>
      <c r="H64" s="493">
        <f t="shared" si="0"/>
        <v>1.8832180000000001</v>
      </c>
      <c r="I64" s="493">
        <f t="shared" si="1"/>
        <v>0.53296500000000002</v>
      </c>
      <c r="J64" s="493">
        <f t="shared" si="2"/>
        <v>2.4161830000000002</v>
      </c>
    </row>
    <row r="65" spans="1:12" x14ac:dyDescent="0.2">
      <c r="A65" s="478" t="s">
        <v>637</v>
      </c>
      <c r="B65" s="533">
        <v>0.18890399999999999</v>
      </c>
      <c r="C65" s="533">
        <v>0.74307500000000004</v>
      </c>
      <c r="D65" s="489">
        <v>1.465295</v>
      </c>
      <c r="E65" s="489">
        <v>0.51765700000000003</v>
      </c>
      <c r="F65" s="489">
        <v>0.100914</v>
      </c>
      <c r="G65" s="489" t="s">
        <v>84</v>
      </c>
      <c r="H65" s="490">
        <f t="shared" si="0"/>
        <v>0.931979</v>
      </c>
      <c r="I65" s="490">
        <f t="shared" si="1"/>
        <v>2.083866</v>
      </c>
      <c r="J65" s="490">
        <f t="shared" si="2"/>
        <v>3.0158450000000001</v>
      </c>
    </row>
    <row r="66" spans="1:12" s="47" customFormat="1" x14ac:dyDescent="0.2">
      <c r="A66" s="479" t="s">
        <v>638</v>
      </c>
      <c r="B66" s="492">
        <v>0.74878299999999998</v>
      </c>
      <c r="C66" s="492">
        <v>3.6255630000000001</v>
      </c>
      <c r="D66" s="492">
        <v>3.662064</v>
      </c>
      <c r="E66" s="492">
        <v>2.8124920000000002</v>
      </c>
      <c r="F66" s="492">
        <v>0.108213</v>
      </c>
      <c r="G66" s="492" t="s">
        <v>84</v>
      </c>
      <c r="H66" s="493">
        <f t="shared" si="0"/>
        <v>4.3743460000000001</v>
      </c>
      <c r="I66" s="493">
        <f t="shared" si="1"/>
        <v>6.5827689999999999</v>
      </c>
      <c r="J66" s="493">
        <f t="shared" si="2"/>
        <v>10.957115</v>
      </c>
    </row>
    <row r="67" spans="1:12" x14ac:dyDescent="0.2">
      <c r="A67" s="745" t="s">
        <v>639</v>
      </c>
      <c r="B67" s="751">
        <v>3.314028</v>
      </c>
      <c r="C67" s="751">
        <v>17.946977</v>
      </c>
      <c r="D67" s="751">
        <v>17.320516000000001</v>
      </c>
      <c r="E67" s="751">
        <v>2.1504310000000002</v>
      </c>
      <c r="F67" s="751">
        <v>0.63488299999999998</v>
      </c>
      <c r="G67" s="751" t="s">
        <v>84</v>
      </c>
      <c r="H67" s="751">
        <f t="shared" si="0"/>
        <v>21.261005000000001</v>
      </c>
      <c r="I67" s="751">
        <f t="shared" si="1"/>
        <v>20.105830000000001</v>
      </c>
      <c r="J67" s="751">
        <f t="shared" si="2"/>
        <v>41.366835000000002</v>
      </c>
    </row>
    <row r="68" spans="1:12" x14ac:dyDescent="0.2">
      <c r="A68" s="742" t="s">
        <v>640</v>
      </c>
      <c r="B68" s="748">
        <v>3.2668000000000003E-2</v>
      </c>
      <c r="C68" s="748">
        <v>0.33282899999999999</v>
      </c>
      <c r="D68" s="748">
        <v>1.9222E-2</v>
      </c>
      <c r="E68" s="748">
        <v>0</v>
      </c>
      <c r="F68" s="748">
        <v>0</v>
      </c>
      <c r="G68" s="748" t="s">
        <v>84</v>
      </c>
      <c r="H68" s="748">
        <f t="shared" si="0"/>
        <v>0.36549699999999996</v>
      </c>
      <c r="I68" s="748">
        <f t="shared" si="1"/>
        <v>1.9222E-2</v>
      </c>
      <c r="J68" s="748">
        <f t="shared" si="2"/>
        <v>0.38471899999999998</v>
      </c>
    </row>
    <row r="69" spans="1:12" x14ac:dyDescent="0.2">
      <c r="A69" s="746" t="s">
        <v>665</v>
      </c>
      <c r="B69" s="739">
        <v>100.83018199999999</v>
      </c>
      <c r="C69" s="739">
        <v>758.78173700000002</v>
      </c>
      <c r="D69" s="739">
        <v>637.865768</v>
      </c>
      <c r="E69" s="739">
        <v>218.24287200000001</v>
      </c>
      <c r="F69" s="739">
        <v>37.095699000000003</v>
      </c>
      <c r="G69" s="739" t="s">
        <v>84</v>
      </c>
      <c r="H69" s="739">
        <f t="shared" si="0"/>
        <v>859.61191900000006</v>
      </c>
      <c r="I69" s="739">
        <f t="shared" si="1"/>
        <v>893.204339</v>
      </c>
      <c r="J69" s="739">
        <f t="shared" si="2"/>
        <v>1752.8162580000001</v>
      </c>
      <c r="L69" s="47"/>
    </row>
    <row r="70" spans="1:12" ht="15" customHeight="1" x14ac:dyDescent="0.2">
      <c r="A70" s="511" t="s">
        <v>669</v>
      </c>
      <c r="B70" s="3"/>
      <c r="C70" s="3"/>
      <c r="D70" s="212"/>
      <c r="E70" s="3"/>
      <c r="F70" s="3"/>
      <c r="G70" s="212"/>
      <c r="H70" s="3"/>
      <c r="I70" s="3"/>
      <c r="J70" s="3"/>
    </row>
    <row r="71" spans="1:12" ht="15" customHeight="1" x14ac:dyDescent="0.2">
      <c r="A71" s="511" t="s">
        <v>401</v>
      </c>
      <c r="B71" s="3"/>
      <c r="C71" s="3"/>
      <c r="D71" s="212"/>
      <c r="E71" s="3"/>
      <c r="F71" s="3"/>
      <c r="G71" s="212"/>
      <c r="H71" s="3"/>
      <c r="I71" s="3"/>
      <c r="J71" s="3"/>
    </row>
    <row r="72" spans="1:12" x14ac:dyDescent="0.2">
      <c r="A72" s="511" t="s">
        <v>657</v>
      </c>
      <c r="B72" s="3"/>
      <c r="C72" s="3"/>
      <c r="D72" s="212"/>
      <c r="E72" s="3"/>
      <c r="F72" s="3"/>
      <c r="G72" s="212"/>
      <c r="H72" s="3"/>
      <c r="I72" s="3"/>
      <c r="J72" s="3"/>
    </row>
    <row r="73" spans="1:12" x14ac:dyDescent="0.2">
      <c r="A73" s="38" t="s">
        <v>352</v>
      </c>
      <c r="B73" s="3"/>
      <c r="C73" s="3"/>
      <c r="D73" s="212"/>
      <c r="E73" s="3"/>
      <c r="F73" s="3"/>
      <c r="G73" s="212"/>
      <c r="H73" s="3"/>
      <c r="I73" s="3"/>
      <c r="J73" s="3"/>
    </row>
    <row r="74" spans="1:12" x14ac:dyDescent="0.2">
      <c r="A74" s="22" t="s">
        <v>670</v>
      </c>
    </row>
    <row r="75" spans="1:12" x14ac:dyDescent="0.2">
      <c r="A75" s="242" t="s">
        <v>739</v>
      </c>
      <c r="B75" s="3"/>
      <c r="C75" s="3"/>
      <c r="D75" s="212"/>
      <c r="E75" s="3"/>
      <c r="F75" s="3"/>
      <c r="G75" s="212"/>
      <c r="H75" s="3"/>
      <c r="I75" s="3"/>
      <c r="J75" s="3"/>
    </row>
    <row r="78" spans="1:12" ht="16.5" x14ac:dyDescent="0.25">
      <c r="A78" s="88" t="s">
        <v>810</v>
      </c>
    </row>
    <row r="79" spans="1:12" ht="13.5" thickBot="1" x14ac:dyDescent="0.25">
      <c r="A79" s="205"/>
      <c r="J79" s="398" t="s">
        <v>24</v>
      </c>
    </row>
    <row r="80" spans="1:12" x14ac:dyDescent="0.2">
      <c r="A80" s="204" t="s">
        <v>340</v>
      </c>
      <c r="B80" s="480" t="s">
        <v>34</v>
      </c>
      <c r="C80" s="480" t="s">
        <v>458</v>
      </c>
      <c r="D80" s="480" t="s">
        <v>460</v>
      </c>
      <c r="E80" s="480" t="s">
        <v>97</v>
      </c>
      <c r="F80" s="480" t="s">
        <v>269</v>
      </c>
      <c r="G80" s="481">
        <v>300000</v>
      </c>
      <c r="H80" s="758" t="s">
        <v>351</v>
      </c>
      <c r="I80" s="758" t="s">
        <v>351</v>
      </c>
      <c r="J80" s="758"/>
    </row>
    <row r="81" spans="1:10" x14ac:dyDescent="0.2">
      <c r="A81" s="203"/>
      <c r="B81" s="483" t="s">
        <v>457</v>
      </c>
      <c r="C81" s="483" t="s">
        <v>35</v>
      </c>
      <c r="D81" s="483" t="s">
        <v>35</v>
      </c>
      <c r="E81" s="483" t="s">
        <v>35</v>
      </c>
      <c r="F81" s="483" t="s">
        <v>35</v>
      </c>
      <c r="G81" s="483" t="s">
        <v>36</v>
      </c>
      <c r="H81" s="759" t="s">
        <v>283</v>
      </c>
      <c r="I81" s="759" t="s">
        <v>474</v>
      </c>
      <c r="J81" s="759" t="s">
        <v>343</v>
      </c>
    </row>
    <row r="82" spans="1:10" ht="13.5" thickBot="1" x14ac:dyDescent="0.25">
      <c r="A82" s="206"/>
      <c r="B82" s="485" t="s">
        <v>36</v>
      </c>
      <c r="C82" s="485" t="s">
        <v>459</v>
      </c>
      <c r="D82" s="485" t="s">
        <v>99</v>
      </c>
      <c r="E82" s="485" t="s">
        <v>100</v>
      </c>
      <c r="F82" s="485" t="s">
        <v>270</v>
      </c>
      <c r="G82" s="485" t="s">
        <v>101</v>
      </c>
      <c r="H82" s="760" t="s">
        <v>459</v>
      </c>
      <c r="I82" s="760" t="s">
        <v>101</v>
      </c>
      <c r="J82" s="760" t="s">
        <v>656</v>
      </c>
    </row>
    <row r="84" spans="1:10" x14ac:dyDescent="0.2">
      <c r="A84" s="496" t="s">
        <v>601</v>
      </c>
      <c r="B84" s="512">
        <f>B9/B$69</f>
        <v>0.24821776082879629</v>
      </c>
      <c r="C84" s="512">
        <f t="shared" ref="C84:J84" si="3">C9/C$69</f>
        <v>0.21673587407389061</v>
      </c>
      <c r="D84" s="512">
        <f t="shared" si="3"/>
        <v>0.21943302811007723</v>
      </c>
      <c r="E84" s="512">
        <f t="shared" si="3"/>
        <v>0.19825610157842863</v>
      </c>
      <c r="F84" s="512">
        <f t="shared" si="3"/>
        <v>5.6694497116768168E-2</v>
      </c>
      <c r="G84" s="512" t="s">
        <v>84</v>
      </c>
      <c r="H84" s="513">
        <f t="shared" si="3"/>
        <v>0.22042861529936508</v>
      </c>
      <c r="I84" s="513">
        <f t="shared" si="3"/>
        <v>0.20750002200784204</v>
      </c>
      <c r="J84" s="513">
        <f t="shared" si="3"/>
        <v>0.2138404315279919</v>
      </c>
    </row>
    <row r="85" spans="1:10" x14ac:dyDescent="0.2">
      <c r="A85" s="476" t="s">
        <v>602</v>
      </c>
      <c r="B85" s="514">
        <f t="shared" ref="B85:J85" si="4">B10/B$69</f>
        <v>8.9483117267407097E-2</v>
      </c>
      <c r="C85" s="514">
        <f t="shared" si="4"/>
        <v>4.1292612186315705E-2</v>
      </c>
      <c r="D85" s="514">
        <f t="shared" si="4"/>
        <v>5.5413443977134699E-2</v>
      </c>
      <c r="E85" s="514">
        <f t="shared" si="4"/>
        <v>4.8792475568228404E-2</v>
      </c>
      <c r="F85" s="514">
        <f t="shared" si="4"/>
        <v>5.2485599476100988E-3</v>
      </c>
      <c r="G85" s="514" t="s">
        <v>84</v>
      </c>
      <c r="H85" s="515">
        <f t="shared" si="4"/>
        <v>4.6945229711269278E-2</v>
      </c>
      <c r="I85" s="515">
        <f t="shared" si="4"/>
        <v>5.1712296932762657E-2</v>
      </c>
      <c r="J85" s="515">
        <f t="shared" si="4"/>
        <v>4.9374443330842274E-2</v>
      </c>
    </row>
    <row r="86" spans="1:10" x14ac:dyDescent="0.2">
      <c r="A86" s="477" t="s">
        <v>324</v>
      </c>
      <c r="B86" s="516">
        <f t="shared" ref="B86:J86" si="5">B11/B$69</f>
        <v>0.15776384297312881</v>
      </c>
      <c r="C86" s="516">
        <f t="shared" si="5"/>
        <v>0.17508239658646396</v>
      </c>
      <c r="D86" s="516">
        <f t="shared" si="5"/>
        <v>0.1631785576554094</v>
      </c>
      <c r="E86" s="516">
        <f t="shared" si="5"/>
        <v>0.1493828169563311</v>
      </c>
      <c r="F86" s="516">
        <f t="shared" si="5"/>
        <v>5.1445910211855017E-2</v>
      </c>
      <c r="G86" s="516" t="s">
        <v>84</v>
      </c>
      <c r="H86" s="517">
        <f t="shared" si="5"/>
        <v>0.17305097650699278</v>
      </c>
      <c r="I86" s="517">
        <f t="shared" si="5"/>
        <v>0.15516737542404616</v>
      </c>
      <c r="J86" s="517">
        <f t="shared" si="5"/>
        <v>0.16393780790684562</v>
      </c>
    </row>
    <row r="87" spans="1:10" x14ac:dyDescent="0.2">
      <c r="A87" s="476" t="s">
        <v>603</v>
      </c>
      <c r="B87" s="514">
        <f t="shared" ref="B87:J87" si="6">B12/B$69</f>
        <v>9.6087300526741097E-4</v>
      </c>
      <c r="C87" s="514">
        <f t="shared" si="6"/>
        <v>3.2610695267695929E-4</v>
      </c>
      <c r="D87" s="514">
        <f t="shared" si="6"/>
        <v>3.0130320459523387E-4</v>
      </c>
      <c r="E87" s="514">
        <f t="shared" si="6"/>
        <v>8.0804471817984511E-5</v>
      </c>
      <c r="F87" s="514">
        <f t="shared" si="6"/>
        <v>0</v>
      </c>
      <c r="G87" s="514" t="s">
        <v>84</v>
      </c>
      <c r="H87" s="515">
        <f t="shared" si="6"/>
        <v>4.0056331513011508E-4</v>
      </c>
      <c r="I87" s="515">
        <f t="shared" si="6"/>
        <v>2.3491377150598459E-4</v>
      </c>
      <c r="J87" s="515">
        <f t="shared" si="6"/>
        <v>3.1615122091137061E-4</v>
      </c>
    </row>
    <row r="88" spans="1:10" x14ac:dyDescent="0.2">
      <c r="A88" s="477" t="s">
        <v>604</v>
      </c>
      <c r="B88" s="516">
        <f t="shared" ref="B88:J88" si="7">B13/B$69</f>
        <v>9.9176653276297767E-6</v>
      </c>
      <c r="C88" s="516">
        <f t="shared" si="7"/>
        <v>3.475703053195652E-5</v>
      </c>
      <c r="D88" s="516">
        <f t="shared" si="7"/>
        <v>5.3972013748196628E-4</v>
      </c>
      <c r="E88" s="516">
        <f t="shared" si="7"/>
        <v>0</v>
      </c>
      <c r="F88" s="516">
        <f t="shared" si="7"/>
        <v>0</v>
      </c>
      <c r="G88" s="516" t="s">
        <v>84</v>
      </c>
      <c r="H88" s="517">
        <f t="shared" si="7"/>
        <v>3.1843439341608294E-5</v>
      </c>
      <c r="I88" s="517">
        <f t="shared" si="7"/>
        <v>3.854314012686407E-4</v>
      </c>
      <c r="J88" s="517">
        <f t="shared" si="7"/>
        <v>2.1202564632989611E-4</v>
      </c>
    </row>
    <row r="89" spans="1:10" x14ac:dyDescent="0.2">
      <c r="A89" s="501" t="s">
        <v>325</v>
      </c>
      <c r="B89" s="520">
        <f t="shared" ref="B89:J89" si="8">B14/B$69</f>
        <v>6.3727049505871176E-3</v>
      </c>
      <c r="C89" s="520">
        <f t="shared" si="8"/>
        <v>1.023161816030899E-2</v>
      </c>
      <c r="D89" s="520">
        <f t="shared" si="8"/>
        <v>5.5480998942711727E-3</v>
      </c>
      <c r="E89" s="520">
        <f t="shared" si="8"/>
        <v>1.336675957966682E-3</v>
      </c>
      <c r="F89" s="520">
        <f t="shared" si="8"/>
        <v>0</v>
      </c>
      <c r="G89" s="520" t="s">
        <v>84</v>
      </c>
      <c r="H89" s="521">
        <f t="shared" si="8"/>
        <v>9.7789779483036694E-3</v>
      </c>
      <c r="I89" s="521">
        <f t="shared" si="8"/>
        <v>4.2886748672634921E-3</v>
      </c>
      <c r="J89" s="521">
        <f t="shared" si="8"/>
        <v>6.98121605396474E-3</v>
      </c>
    </row>
    <row r="90" spans="1:10" x14ac:dyDescent="0.2">
      <c r="A90" s="477" t="s">
        <v>605</v>
      </c>
      <c r="B90" s="516">
        <f t="shared" ref="B90:J90" si="9">B15/B$69</f>
        <v>4.2001213485858835E-3</v>
      </c>
      <c r="C90" s="516">
        <f t="shared" si="9"/>
        <v>3.3129012961470366E-3</v>
      </c>
      <c r="D90" s="516">
        <f t="shared" si="9"/>
        <v>9.2574336110164167E-5</v>
      </c>
      <c r="E90" s="516">
        <f t="shared" si="9"/>
        <v>0</v>
      </c>
      <c r="F90" s="516">
        <f t="shared" si="9"/>
        <v>0</v>
      </c>
      <c r="G90" s="516" t="s">
        <v>84</v>
      </c>
      <c r="H90" s="517">
        <f t="shared" si="9"/>
        <v>3.4169698384556714E-3</v>
      </c>
      <c r="I90" s="517">
        <f t="shared" si="9"/>
        <v>6.6110292372863186E-5</v>
      </c>
      <c r="J90" s="517">
        <f t="shared" si="9"/>
        <v>1.7094307439953012E-3</v>
      </c>
    </row>
    <row r="91" spans="1:10" x14ac:dyDescent="0.2">
      <c r="A91" s="476" t="s">
        <v>606</v>
      </c>
      <c r="B91" s="514">
        <f t="shared" ref="B91:J91" si="10">B16/B$69</f>
        <v>1.2268152010278034E-5</v>
      </c>
      <c r="C91" s="514">
        <f t="shared" si="10"/>
        <v>1.0053694795239911E-3</v>
      </c>
      <c r="D91" s="514">
        <f t="shared" si="10"/>
        <v>2.8749653798634321E-3</v>
      </c>
      <c r="E91" s="514">
        <f t="shared" si="10"/>
        <v>1.6872028700208822E-4</v>
      </c>
      <c r="F91" s="514">
        <f t="shared" si="10"/>
        <v>0</v>
      </c>
      <c r="G91" s="514" t="s">
        <v>84</v>
      </c>
      <c r="H91" s="515">
        <f t="shared" si="10"/>
        <v>8.8888134646723056E-4</v>
      </c>
      <c r="I91" s="515">
        <f t="shared" si="10"/>
        <v>2.0943292797864473E-3</v>
      </c>
      <c r="J91" s="515">
        <f t="shared" si="10"/>
        <v>1.5031564135571818E-3</v>
      </c>
    </row>
    <row r="92" spans="1:10" x14ac:dyDescent="0.2">
      <c r="A92" s="491" t="s">
        <v>607</v>
      </c>
      <c r="B92" s="516">
        <f t="shared" ref="B92:J92" si="11">B17/B$69</f>
        <v>2.1137024229510963E-3</v>
      </c>
      <c r="C92" s="516">
        <f t="shared" si="11"/>
        <v>2.303719126017921E-3</v>
      </c>
      <c r="D92" s="516">
        <f t="shared" si="11"/>
        <v>7.8942314396153652E-4</v>
      </c>
      <c r="E92" s="516">
        <f t="shared" si="11"/>
        <v>1.1349878130269473E-3</v>
      </c>
      <c r="F92" s="516">
        <f t="shared" si="11"/>
        <v>0</v>
      </c>
      <c r="G92" s="516" t="s">
        <v>84</v>
      </c>
      <c r="H92" s="517">
        <f t="shared" si="11"/>
        <v>2.2814306742994332E-3</v>
      </c>
      <c r="I92" s="517">
        <f t="shared" si="11"/>
        <v>8.4107182108079752E-4</v>
      </c>
      <c r="J92" s="517">
        <f t="shared" si="11"/>
        <v>1.5474491337129073E-3</v>
      </c>
    </row>
    <row r="93" spans="1:10" x14ac:dyDescent="0.2">
      <c r="A93" s="476" t="s">
        <v>326</v>
      </c>
      <c r="B93" s="514">
        <f t="shared" ref="B93:J93" si="12">B18/B$69</f>
        <v>4.659319170920469E-5</v>
      </c>
      <c r="C93" s="514">
        <f t="shared" si="12"/>
        <v>2.6582084170536644E-5</v>
      </c>
      <c r="D93" s="514">
        <f t="shared" si="12"/>
        <v>1.336331314145706E-5</v>
      </c>
      <c r="E93" s="514">
        <f t="shared" si="12"/>
        <v>3.2967857937646644E-5</v>
      </c>
      <c r="F93" s="514">
        <f t="shared" si="12"/>
        <v>0</v>
      </c>
      <c r="G93" s="514" t="s">
        <v>84</v>
      </c>
      <c r="H93" s="515">
        <f t="shared" si="12"/>
        <v>2.8929333633402074E-5</v>
      </c>
      <c r="I93" s="515">
        <f t="shared" si="12"/>
        <v>1.7598436677545069E-5</v>
      </c>
      <c r="J93" s="515">
        <f t="shared" si="12"/>
        <v>2.3155307816639383E-5</v>
      </c>
    </row>
    <row r="94" spans="1:10" x14ac:dyDescent="0.2">
      <c r="A94" s="477" t="s">
        <v>608</v>
      </c>
      <c r="B94" s="516">
        <f t="shared" ref="B94:J94" si="13">B19/B$69</f>
        <v>0</v>
      </c>
      <c r="C94" s="516">
        <f t="shared" si="13"/>
        <v>3.5830435386454223E-3</v>
      </c>
      <c r="D94" s="516">
        <f t="shared" si="13"/>
        <v>1.7777721534666209E-3</v>
      </c>
      <c r="E94" s="516">
        <f t="shared" si="13"/>
        <v>0</v>
      </c>
      <c r="F94" s="516">
        <f t="shared" si="13"/>
        <v>0</v>
      </c>
      <c r="G94" s="516" t="s">
        <v>84</v>
      </c>
      <c r="H94" s="517">
        <f t="shared" si="13"/>
        <v>3.1627621021853235E-3</v>
      </c>
      <c r="I94" s="517">
        <f t="shared" si="13"/>
        <v>1.269563917781192E-3</v>
      </c>
      <c r="J94" s="517">
        <f t="shared" si="13"/>
        <v>2.1980216023304365E-3</v>
      </c>
    </row>
    <row r="95" spans="1:10" x14ac:dyDescent="0.2">
      <c r="A95" s="501" t="s">
        <v>327</v>
      </c>
      <c r="B95" s="520">
        <f t="shared" ref="B95:J95" si="14">B20/B$69</f>
        <v>2.5171540402456082E-2</v>
      </c>
      <c r="C95" s="520">
        <f t="shared" si="14"/>
        <v>5.9874860957545684E-2</v>
      </c>
      <c r="D95" s="520">
        <f t="shared" si="14"/>
        <v>1.3617192575225324E-2</v>
      </c>
      <c r="E95" s="520">
        <f t="shared" si="14"/>
        <v>3.199742532713737E-3</v>
      </c>
      <c r="F95" s="520">
        <f t="shared" si="14"/>
        <v>0</v>
      </c>
      <c r="G95" s="520" t="s">
        <v>84</v>
      </c>
      <c r="H95" s="521">
        <f t="shared" si="14"/>
        <v>5.580425415204137E-2</v>
      </c>
      <c r="I95" s="521">
        <f t="shared" si="14"/>
        <v>1.0506287968222689E-2</v>
      </c>
      <c r="J95" s="521">
        <f t="shared" si="14"/>
        <v>3.2721207221938033E-2</v>
      </c>
    </row>
    <row r="96" spans="1:10" x14ac:dyDescent="0.2">
      <c r="A96" s="491" t="s">
        <v>609</v>
      </c>
      <c r="B96" s="516">
        <f t="shared" ref="B96:J96" si="15">B21/B$69</f>
        <v>1.0021780978239234E-2</v>
      </c>
      <c r="C96" s="516">
        <f t="shared" si="15"/>
        <v>1.6077192432479433E-3</v>
      </c>
      <c r="D96" s="516">
        <f t="shared" si="15"/>
        <v>1.1107195832462354E-3</v>
      </c>
      <c r="E96" s="516">
        <f t="shared" si="15"/>
        <v>4.2894871728044344E-4</v>
      </c>
      <c r="F96" s="516">
        <f t="shared" si="15"/>
        <v>0</v>
      </c>
      <c r="G96" s="516" t="s">
        <v>84</v>
      </c>
      <c r="H96" s="517">
        <f t="shared" si="15"/>
        <v>2.594666210066824E-3</v>
      </c>
      <c r="I96" s="517">
        <f t="shared" si="15"/>
        <v>8.9800840074065068E-4</v>
      </c>
      <c r="J96" s="517">
        <f t="shared" si="15"/>
        <v>1.7300792288748841E-3</v>
      </c>
    </row>
    <row r="97" spans="1:10" x14ac:dyDescent="0.2">
      <c r="A97" s="476" t="s">
        <v>328</v>
      </c>
      <c r="B97" s="514">
        <f t="shared" ref="B97:J97" si="16">B22/B$69</f>
        <v>1.2909874545302317E-2</v>
      </c>
      <c r="C97" s="514">
        <f t="shared" si="16"/>
        <v>4.4435311705452923E-2</v>
      </c>
      <c r="D97" s="514">
        <f t="shared" si="16"/>
        <v>9.252316546950988E-3</v>
      </c>
      <c r="E97" s="514">
        <f t="shared" si="16"/>
        <v>1.6247999155729585E-3</v>
      </c>
      <c r="F97" s="514">
        <f t="shared" si="16"/>
        <v>0</v>
      </c>
      <c r="G97" s="514" t="s">
        <v>84</v>
      </c>
      <c r="H97" s="515">
        <f t="shared" si="16"/>
        <v>4.0737462133770157E-2</v>
      </c>
      <c r="I97" s="515">
        <f t="shared" si="16"/>
        <v>7.0043737214760659E-3</v>
      </c>
      <c r="J97" s="515">
        <f t="shared" si="16"/>
        <v>2.3547673529166913E-2</v>
      </c>
    </row>
    <row r="98" spans="1:10" x14ac:dyDescent="0.2">
      <c r="A98" s="477" t="s">
        <v>329</v>
      </c>
      <c r="B98" s="516">
        <f t="shared" ref="B98:J98" si="17">B23/B$69</f>
        <v>0</v>
      </c>
      <c r="C98" s="516">
        <f t="shared" si="17"/>
        <v>3.1083826678870107E-3</v>
      </c>
      <c r="D98" s="516">
        <f t="shared" si="17"/>
        <v>2.1211359315334821E-4</v>
      </c>
      <c r="E98" s="516">
        <f t="shared" si="17"/>
        <v>0</v>
      </c>
      <c r="F98" s="516">
        <f t="shared" si="17"/>
        <v>0</v>
      </c>
      <c r="G98" s="516" t="s">
        <v>84</v>
      </c>
      <c r="H98" s="517">
        <f t="shared" si="17"/>
        <v>2.7437776837061284E-3</v>
      </c>
      <c r="I98" s="517">
        <f t="shared" si="17"/>
        <v>1.5147709666466365E-4</v>
      </c>
      <c r="J98" s="517">
        <f t="shared" si="17"/>
        <v>1.4227868943009314E-3</v>
      </c>
    </row>
    <row r="99" spans="1:10" x14ac:dyDescent="0.2">
      <c r="A99" s="476" t="s">
        <v>610</v>
      </c>
      <c r="B99" s="514">
        <f t="shared" ref="B99:J99" si="18">B24/B$69</f>
        <v>1.1236714816204536E-5</v>
      </c>
      <c r="C99" s="514">
        <f t="shared" si="18"/>
        <v>8.7408534979012005E-5</v>
      </c>
      <c r="D99" s="514">
        <f t="shared" si="18"/>
        <v>9.3789482052907404E-4</v>
      </c>
      <c r="E99" s="514">
        <f t="shared" si="18"/>
        <v>4.2585583276231811E-5</v>
      </c>
      <c r="F99" s="514">
        <f t="shared" si="18"/>
        <v>0</v>
      </c>
      <c r="G99" s="514" t="s">
        <v>84</v>
      </c>
      <c r="H99" s="515">
        <f t="shared" si="18"/>
        <v>7.8473783935515656E-5</v>
      </c>
      <c r="I99" s="515">
        <f t="shared" si="18"/>
        <v>6.8018590312736936E-4</v>
      </c>
      <c r="J99" s="515">
        <f t="shared" si="18"/>
        <v>3.8509569780587917E-4</v>
      </c>
    </row>
    <row r="100" spans="1:10" x14ac:dyDescent="0.2">
      <c r="A100" s="477" t="s">
        <v>611</v>
      </c>
      <c r="B100" s="516">
        <f t="shared" ref="B100:J100" si="19">B25/B$69</f>
        <v>2.1600278376964549E-3</v>
      </c>
      <c r="C100" s="516">
        <f t="shared" si="19"/>
        <v>9.836986891001041E-3</v>
      </c>
      <c r="D100" s="516">
        <f t="shared" si="19"/>
        <v>1.9045966423456039E-3</v>
      </c>
      <c r="E100" s="516">
        <f t="shared" si="19"/>
        <v>9.9548268408051381E-4</v>
      </c>
      <c r="F100" s="516">
        <f t="shared" si="19"/>
        <v>0</v>
      </c>
      <c r="G100" s="516" t="s">
        <v>84</v>
      </c>
      <c r="H100" s="517">
        <f t="shared" si="19"/>
        <v>8.9365000998782099E-3</v>
      </c>
      <c r="I100" s="517">
        <f t="shared" si="19"/>
        <v>1.6033665953787983E-3</v>
      </c>
      <c r="J100" s="517">
        <f t="shared" si="19"/>
        <v>5.1996642308642935E-3</v>
      </c>
    </row>
    <row r="101" spans="1:10" x14ac:dyDescent="0.2">
      <c r="A101" s="479" t="s">
        <v>330</v>
      </c>
      <c r="B101" s="522">
        <f t="shared" ref="B101:J101" si="20">B26/B$69</f>
        <v>6.8600491071215173E-5</v>
      </c>
      <c r="C101" s="522">
        <f t="shared" si="20"/>
        <v>7.9904796127163509E-4</v>
      </c>
      <c r="D101" s="522">
        <f t="shared" si="20"/>
        <v>1.995482535441532E-4</v>
      </c>
      <c r="E101" s="522">
        <f t="shared" si="20"/>
        <v>1.0791646840131393E-4</v>
      </c>
      <c r="F101" s="522">
        <f t="shared" si="20"/>
        <v>0</v>
      </c>
      <c r="G101" s="522" t="s">
        <v>84</v>
      </c>
      <c r="H101" s="523">
        <f t="shared" si="20"/>
        <v>7.1336842410627389E-4</v>
      </c>
      <c r="I101" s="523">
        <f t="shared" si="20"/>
        <v>1.6887177257655486E-4</v>
      </c>
      <c r="J101" s="523">
        <f t="shared" si="20"/>
        <v>4.359025063310429E-4</v>
      </c>
    </row>
    <row r="102" spans="1:10" x14ac:dyDescent="0.2">
      <c r="A102" s="475" t="s">
        <v>612</v>
      </c>
      <c r="B102" s="518">
        <f t="shared" ref="B102:J102" si="21">B27/B$69</f>
        <v>0.18912815212413284</v>
      </c>
      <c r="C102" s="518">
        <f t="shared" si="21"/>
        <v>0.20712955562345065</v>
      </c>
      <c r="D102" s="518">
        <f t="shared" si="21"/>
        <v>0.23062318967397544</v>
      </c>
      <c r="E102" s="518">
        <f t="shared" si="21"/>
        <v>0.17738506025525544</v>
      </c>
      <c r="F102" s="518">
        <f t="shared" si="21"/>
        <v>3.178303770472151E-2</v>
      </c>
      <c r="G102" s="518" t="s">
        <v>84</v>
      </c>
      <c r="H102" s="519">
        <f t="shared" si="21"/>
        <v>0.20501803907630553</v>
      </c>
      <c r="I102" s="519">
        <f t="shared" si="21"/>
        <v>0.20935710770209323</v>
      </c>
      <c r="J102" s="519">
        <f t="shared" si="21"/>
        <v>0.20722915213854662</v>
      </c>
    </row>
    <row r="103" spans="1:10" x14ac:dyDescent="0.2">
      <c r="A103" s="479" t="s">
        <v>613</v>
      </c>
      <c r="B103" s="522">
        <f t="shared" ref="B103:J103" si="22">B28/B$69</f>
        <v>1.9257071260666773E-2</v>
      </c>
      <c r="C103" s="522">
        <f t="shared" si="22"/>
        <v>1.6087700065453736E-2</v>
      </c>
      <c r="D103" s="522">
        <f t="shared" si="22"/>
        <v>3.9894867034156317E-3</v>
      </c>
      <c r="E103" s="522">
        <f t="shared" si="22"/>
        <v>2.0266228901166588E-3</v>
      </c>
      <c r="F103" s="522">
        <f t="shared" si="22"/>
        <v>0</v>
      </c>
      <c r="G103" s="522" t="s">
        <v>84</v>
      </c>
      <c r="H103" s="523">
        <f t="shared" si="22"/>
        <v>1.6459458840984265E-2</v>
      </c>
      <c r="I103" s="523">
        <f t="shared" si="22"/>
        <v>3.3441989358719408E-3</v>
      </c>
      <c r="J103" s="523">
        <f t="shared" si="22"/>
        <v>9.7761530461568779E-3</v>
      </c>
    </row>
    <row r="104" spans="1:10" x14ac:dyDescent="0.2">
      <c r="A104" s="477" t="s">
        <v>331</v>
      </c>
      <c r="B104" s="516">
        <f t="shared" ref="B104:J104" si="23">B29/B$69</f>
        <v>4.8106191060926583E-2</v>
      </c>
      <c r="C104" s="516">
        <f t="shared" si="23"/>
        <v>3.7133081393602385E-2</v>
      </c>
      <c r="D104" s="516">
        <f t="shared" si="23"/>
        <v>3.3277916867299265E-2</v>
      </c>
      <c r="E104" s="516">
        <f t="shared" si="23"/>
        <v>3.1104791362899585E-2</v>
      </c>
      <c r="F104" s="516">
        <f t="shared" si="23"/>
        <v>1.0358181955271956E-2</v>
      </c>
      <c r="G104" s="516" t="s">
        <v>84</v>
      </c>
      <c r="H104" s="517">
        <f t="shared" si="23"/>
        <v>3.8420197847442827E-2</v>
      </c>
      <c r="I104" s="517">
        <f t="shared" si="23"/>
        <v>3.1795061622511889E-2</v>
      </c>
      <c r="J104" s="517">
        <f t="shared" si="23"/>
        <v>3.5044144940832696E-2</v>
      </c>
    </row>
    <row r="105" spans="1:10" x14ac:dyDescent="0.2">
      <c r="A105" s="476" t="s">
        <v>614</v>
      </c>
      <c r="B105" s="514">
        <f t="shared" ref="B105:J105" si="24">B30/B$69</f>
        <v>2.8116898569120901E-2</v>
      </c>
      <c r="C105" s="514">
        <f t="shared" si="24"/>
        <v>2.2708758210399572E-2</v>
      </c>
      <c r="D105" s="514">
        <f t="shared" si="24"/>
        <v>1.5657672038609856E-2</v>
      </c>
      <c r="E105" s="514">
        <f t="shared" si="24"/>
        <v>1.4895341003393688E-2</v>
      </c>
      <c r="F105" s="514">
        <f t="shared" si="24"/>
        <v>1.022339543999427E-2</v>
      </c>
      <c r="G105" s="514" t="s">
        <v>84</v>
      </c>
      <c r="H105" s="515">
        <f t="shared" si="24"/>
        <v>2.3343118628861171E-2</v>
      </c>
      <c r="I105" s="515">
        <f t="shared" si="24"/>
        <v>1.5245715236051938E-2</v>
      </c>
      <c r="J105" s="515">
        <f t="shared" si="24"/>
        <v>1.9216824265672689E-2</v>
      </c>
    </row>
    <row r="106" spans="1:10" x14ac:dyDescent="0.2">
      <c r="A106" s="477" t="s">
        <v>641</v>
      </c>
      <c r="B106" s="516">
        <f t="shared" ref="B106:J106" si="25">B31/B$69</f>
        <v>1.9989292491805678E-2</v>
      </c>
      <c r="C106" s="516">
        <f t="shared" si="25"/>
        <v>1.4424323183202813E-2</v>
      </c>
      <c r="D106" s="516">
        <f t="shared" si="25"/>
        <v>1.7620244828689409E-2</v>
      </c>
      <c r="E106" s="516">
        <f t="shared" si="25"/>
        <v>1.6209450359505898E-2</v>
      </c>
      <c r="F106" s="516">
        <f t="shared" si="25"/>
        <v>1.3478651527768756E-4</v>
      </c>
      <c r="G106" s="516" t="s">
        <v>84</v>
      </c>
      <c r="H106" s="517">
        <f t="shared" si="25"/>
        <v>1.5077079218581656E-2</v>
      </c>
      <c r="I106" s="517">
        <f t="shared" si="25"/>
        <v>1.654934638645995E-2</v>
      </c>
      <c r="J106" s="517">
        <f t="shared" si="25"/>
        <v>1.5827320675160007E-2</v>
      </c>
    </row>
    <row r="107" spans="1:10" x14ac:dyDescent="0.2">
      <c r="A107" s="476" t="s">
        <v>332</v>
      </c>
      <c r="B107" s="514">
        <f t="shared" ref="B107:J107" si="26">B32/B$69</f>
        <v>0.11024125692840663</v>
      </c>
      <c r="C107" s="514">
        <f t="shared" si="26"/>
        <v>0.13366579090450617</v>
      </c>
      <c r="D107" s="514">
        <f t="shared" si="26"/>
        <v>0.17715982055961343</v>
      </c>
      <c r="E107" s="514">
        <f t="shared" si="26"/>
        <v>0.13547170511942308</v>
      </c>
      <c r="F107" s="514">
        <f t="shared" si="26"/>
        <v>2.1424828792146494E-2</v>
      </c>
      <c r="G107" s="514" t="s">
        <v>84</v>
      </c>
      <c r="H107" s="515">
        <f t="shared" si="26"/>
        <v>0.13091815563809089</v>
      </c>
      <c r="I107" s="515">
        <f t="shared" si="26"/>
        <v>0.16050603623411194</v>
      </c>
      <c r="J107" s="515">
        <f t="shared" si="26"/>
        <v>0.14599561923962939</v>
      </c>
    </row>
    <row r="108" spans="1:10" x14ac:dyDescent="0.2">
      <c r="A108" s="477" t="s">
        <v>333</v>
      </c>
      <c r="B108" s="516">
        <f t="shared" ref="B108:J108" si="27">B33/B$69</f>
        <v>1.1523613038802212E-2</v>
      </c>
      <c r="C108" s="516">
        <f t="shared" si="27"/>
        <v>2.0242981941986302E-2</v>
      </c>
      <c r="D108" s="516">
        <f t="shared" si="27"/>
        <v>1.6195962408191183E-2</v>
      </c>
      <c r="E108" s="516">
        <f t="shared" si="27"/>
        <v>8.7819363007649569E-3</v>
      </c>
      <c r="F108" s="516">
        <f t="shared" si="27"/>
        <v>0</v>
      </c>
      <c r="G108" s="516" t="s">
        <v>84</v>
      </c>
      <c r="H108" s="517">
        <f t="shared" si="27"/>
        <v>1.9220223259840585E-2</v>
      </c>
      <c r="I108" s="517">
        <f t="shared" si="27"/>
        <v>1.3711806431338886E-2</v>
      </c>
      <c r="J108" s="517">
        <f t="shared" si="27"/>
        <v>1.6413230918354477E-2</v>
      </c>
    </row>
    <row r="109" spans="1:10" x14ac:dyDescent="0.2">
      <c r="A109" s="501" t="s">
        <v>615</v>
      </c>
      <c r="B109" s="520">
        <f t="shared" ref="B109:J109" si="28">B34/B$69</f>
        <v>7.4956405414402613E-2</v>
      </c>
      <c r="C109" s="520">
        <f t="shared" si="28"/>
        <v>6.85833085621564E-2</v>
      </c>
      <c r="D109" s="520">
        <f t="shared" si="28"/>
        <v>4.8520796306473053E-2</v>
      </c>
      <c r="E109" s="520">
        <f t="shared" si="28"/>
        <v>3.3510693535961165E-2</v>
      </c>
      <c r="F109" s="520">
        <f t="shared" si="28"/>
        <v>5.4499417843561861E-2</v>
      </c>
      <c r="G109" s="520" t="s">
        <v>84</v>
      </c>
      <c r="H109" s="521">
        <f t="shared" si="28"/>
        <v>6.9330855799825175E-2</v>
      </c>
      <c r="I109" s="521">
        <f t="shared" si="28"/>
        <v>4.5101571097495533E-2</v>
      </c>
      <c r="J109" s="521">
        <f t="shared" si="28"/>
        <v>5.6984038426234181E-2</v>
      </c>
    </row>
    <row r="110" spans="1:10" x14ac:dyDescent="0.2">
      <c r="A110" s="477" t="s">
        <v>616</v>
      </c>
      <c r="B110" s="516">
        <f t="shared" ref="B110:J110" si="29">B35/B$69</f>
        <v>7.2160238687261329E-3</v>
      </c>
      <c r="C110" s="516">
        <f t="shared" si="29"/>
        <v>1.6994215030771095E-3</v>
      </c>
      <c r="D110" s="516">
        <f t="shared" si="29"/>
        <v>4.6281053916033316E-4</v>
      </c>
      <c r="E110" s="516">
        <f t="shared" si="29"/>
        <v>2.8039403733653209E-4</v>
      </c>
      <c r="F110" s="516">
        <f t="shared" si="29"/>
        <v>0</v>
      </c>
      <c r="G110" s="516" t="s">
        <v>84</v>
      </c>
      <c r="H110" s="517">
        <f t="shared" si="29"/>
        <v>2.3465042252398083E-3</v>
      </c>
      <c r="I110" s="517">
        <f t="shared" si="29"/>
        <v>3.99018437817956E-4</v>
      </c>
      <c r="J110" s="517">
        <f t="shared" si="29"/>
        <v>1.3540997176214006E-3</v>
      </c>
    </row>
    <row r="111" spans="1:10" x14ac:dyDescent="0.2">
      <c r="A111" s="479" t="s">
        <v>334</v>
      </c>
      <c r="B111" s="522">
        <f t="shared" ref="B111:J111" si="30">B36/B$69</f>
        <v>2.8187403251935021E-2</v>
      </c>
      <c r="C111" s="522">
        <f t="shared" si="30"/>
        <v>2.0428964278037177E-2</v>
      </c>
      <c r="D111" s="522">
        <f t="shared" si="30"/>
        <v>1.2381769639031641E-2</v>
      </c>
      <c r="E111" s="522">
        <f t="shared" si="30"/>
        <v>6.645394585899694E-4</v>
      </c>
      <c r="F111" s="522">
        <f t="shared" si="30"/>
        <v>4.0039951801420426E-3</v>
      </c>
      <c r="G111" s="522" t="s">
        <v>84</v>
      </c>
      <c r="H111" s="523">
        <f t="shared" si="30"/>
        <v>2.1339008446205593E-2</v>
      </c>
      <c r="I111" s="523">
        <f t="shared" si="30"/>
        <v>9.1708790948898423E-3</v>
      </c>
      <c r="J111" s="523">
        <f t="shared" si="30"/>
        <v>1.5138343724787609E-2</v>
      </c>
    </row>
    <row r="112" spans="1:10" x14ac:dyDescent="0.2">
      <c r="A112" s="478" t="s">
        <v>617</v>
      </c>
      <c r="B112" s="516">
        <f t="shared" ref="B112:J112" si="31">B37/B$69</f>
        <v>3.9552968376076122E-2</v>
      </c>
      <c r="C112" s="516">
        <f t="shared" si="31"/>
        <v>4.6454921463140071E-2</v>
      </c>
      <c r="D112" s="516">
        <f t="shared" si="31"/>
        <v>3.5676214560553123E-2</v>
      </c>
      <c r="E112" s="516">
        <f t="shared" si="31"/>
        <v>3.2565755457983521E-2</v>
      </c>
      <c r="F112" s="516">
        <f t="shared" si="31"/>
        <v>5.0495395706116761E-2</v>
      </c>
      <c r="G112" s="516" t="s">
        <v>84</v>
      </c>
      <c r="H112" s="517">
        <f t="shared" si="31"/>
        <v>4.5645340801748466E-2</v>
      </c>
      <c r="I112" s="517">
        <f t="shared" si="31"/>
        <v>3.5531670206093796E-2</v>
      </c>
      <c r="J112" s="517">
        <f t="shared" si="31"/>
        <v>4.0491592131272895E-2</v>
      </c>
    </row>
    <row r="113" spans="1:12" x14ac:dyDescent="0.2">
      <c r="A113" s="479" t="s">
        <v>618</v>
      </c>
      <c r="B113" s="514">
        <f t="shared" ref="B113:J113" si="32">B38/B$69</f>
        <v>9.0511589079547629E-4</v>
      </c>
      <c r="C113" s="514">
        <f t="shared" si="32"/>
        <v>9.5978588372376706E-3</v>
      </c>
      <c r="D113" s="514">
        <f t="shared" si="32"/>
        <v>2.1062675995492516E-3</v>
      </c>
      <c r="E113" s="514">
        <f t="shared" si="32"/>
        <v>1.325284978837705E-3</v>
      </c>
      <c r="F113" s="514">
        <f t="shared" si="32"/>
        <v>0</v>
      </c>
      <c r="G113" s="514" t="s">
        <v>84</v>
      </c>
      <c r="H113" s="515">
        <f t="shared" si="32"/>
        <v>8.5782233086975131E-3</v>
      </c>
      <c r="I113" s="515">
        <f t="shared" si="32"/>
        <v>1.8279691764909799E-3</v>
      </c>
      <c r="J113" s="515">
        <f t="shared" si="32"/>
        <v>5.1384125169382129E-3</v>
      </c>
    </row>
    <row r="114" spans="1:12" x14ac:dyDescent="0.2">
      <c r="A114" s="478" t="s">
        <v>643</v>
      </c>
      <c r="B114" s="526">
        <f t="shared" ref="B114:J114" si="33">B39/B$69</f>
        <v>3.7756036183689529E-2</v>
      </c>
      <c r="C114" s="526">
        <f t="shared" si="33"/>
        <v>2.6322859428547368E-2</v>
      </c>
      <c r="D114" s="526">
        <f t="shared" si="33"/>
        <v>2.5455829133003417E-2</v>
      </c>
      <c r="E114" s="526">
        <f t="shared" si="33"/>
        <v>2.450984057797773E-2</v>
      </c>
      <c r="F114" s="526">
        <f t="shared" si="33"/>
        <v>5.0478978708555937E-2</v>
      </c>
      <c r="G114" s="526" t="s">
        <v>84</v>
      </c>
      <c r="H114" s="527">
        <f t="shared" si="33"/>
        <v>2.7663940522909384E-2</v>
      </c>
      <c r="I114" s="527">
        <f t="shared" si="33"/>
        <v>2.6263926377993112E-2</v>
      </c>
      <c r="J114" s="527">
        <f t="shared" si="33"/>
        <v>2.6950517936147531E-2</v>
      </c>
    </row>
    <row r="115" spans="1:12" x14ac:dyDescent="0.2">
      <c r="A115" s="479" t="s">
        <v>642</v>
      </c>
      <c r="B115" s="522">
        <f t="shared" ref="B115:J115" si="34">B40/B$69</f>
        <v>1.1851610066517585E-5</v>
      </c>
      <c r="C115" s="522">
        <f t="shared" si="34"/>
        <v>1.1227945513928468E-3</v>
      </c>
      <c r="D115" s="522">
        <f t="shared" si="34"/>
        <v>6.1377647091417518E-4</v>
      </c>
      <c r="E115" s="522">
        <f t="shared" si="34"/>
        <v>1.9996071166072262E-5</v>
      </c>
      <c r="F115" s="522">
        <f t="shared" si="34"/>
        <v>0</v>
      </c>
      <c r="G115" s="522" t="s">
        <v>84</v>
      </c>
      <c r="H115" s="523">
        <f t="shared" si="34"/>
        <v>9.9248391180113455E-4</v>
      </c>
      <c r="I115" s="523">
        <f t="shared" si="34"/>
        <v>4.4320317615474545E-4</v>
      </c>
      <c r="J115" s="523">
        <f t="shared" si="34"/>
        <v>7.1258010889581791E-4</v>
      </c>
    </row>
    <row r="116" spans="1:12" x14ac:dyDescent="0.2">
      <c r="A116" s="478" t="s">
        <v>644</v>
      </c>
      <c r="B116" s="526">
        <f t="shared" ref="B116:J116" si="35">B41/B$69</f>
        <v>0</v>
      </c>
      <c r="C116" s="526">
        <f t="shared" si="35"/>
        <v>2.4227928933402885E-3</v>
      </c>
      <c r="D116" s="526">
        <f t="shared" si="35"/>
        <v>1.6555207270505227E-6</v>
      </c>
      <c r="E116" s="526">
        <f t="shared" si="35"/>
        <v>0</v>
      </c>
      <c r="F116" s="526">
        <f t="shared" si="35"/>
        <v>1.6416997560822345E-5</v>
      </c>
      <c r="G116" s="526" t="s">
        <v>84</v>
      </c>
      <c r="H116" s="527">
        <f t="shared" si="35"/>
        <v>2.1386057584434214E-3</v>
      </c>
      <c r="I116" s="527">
        <f t="shared" si="35"/>
        <v>1.8640751363389873E-6</v>
      </c>
      <c r="J116" s="527">
        <f t="shared" si="35"/>
        <v>1.0497597746494658E-3</v>
      </c>
    </row>
    <row r="117" spans="1:12" x14ac:dyDescent="0.2">
      <c r="A117" s="479" t="s">
        <v>645</v>
      </c>
      <c r="B117" s="522">
        <f t="shared" ref="B117:J117" si="36">B42/B$69</f>
        <v>8.7995477385927957E-4</v>
      </c>
      <c r="C117" s="522">
        <f t="shared" si="36"/>
        <v>6.9886131168178083E-3</v>
      </c>
      <c r="D117" s="522">
        <f t="shared" si="36"/>
        <v>7.4986842686312642E-3</v>
      </c>
      <c r="E117" s="522">
        <f t="shared" si="36"/>
        <v>6.7106246658997408E-3</v>
      </c>
      <c r="F117" s="522">
        <f t="shared" si="36"/>
        <v>0</v>
      </c>
      <c r="G117" s="522" t="s">
        <v>84</v>
      </c>
      <c r="H117" s="523">
        <f t="shared" si="36"/>
        <v>6.2720838099500579E-3</v>
      </c>
      <c r="I117" s="523">
        <f t="shared" si="36"/>
        <v>6.9947040416246794E-3</v>
      </c>
      <c r="J117" s="523">
        <f t="shared" si="36"/>
        <v>6.6403183715791399E-3</v>
      </c>
    </row>
    <row r="118" spans="1:12" x14ac:dyDescent="0.2">
      <c r="A118" s="504" t="s">
        <v>619</v>
      </c>
      <c r="B118" s="528">
        <f t="shared" ref="B118:J118" si="37">B43/B$69</f>
        <v>3.4087283508027394E-2</v>
      </c>
      <c r="C118" s="528">
        <f t="shared" si="37"/>
        <v>4.337347934877879E-2</v>
      </c>
      <c r="D118" s="528">
        <f t="shared" si="37"/>
        <v>5.8959158629751082E-2</v>
      </c>
      <c r="E118" s="528">
        <f t="shared" si="37"/>
        <v>6.3568037172824596E-2</v>
      </c>
      <c r="F118" s="528">
        <f t="shared" si="37"/>
        <v>8.3393333550609183E-2</v>
      </c>
      <c r="G118" s="528" t="s">
        <v>84</v>
      </c>
      <c r="H118" s="529">
        <f t="shared" si="37"/>
        <v>4.2284233380900801E-2</v>
      </c>
      <c r="I118" s="529">
        <f t="shared" si="37"/>
        <v>6.110005473226883E-2</v>
      </c>
      <c r="J118" s="529">
        <f t="shared" si="37"/>
        <v>5.1872445035251381E-2</v>
      </c>
    </row>
    <row r="119" spans="1:12" s="7" customFormat="1" x14ac:dyDescent="0.2">
      <c r="A119" s="479" t="s">
        <v>620</v>
      </c>
      <c r="B119" s="522">
        <f t="shared" ref="B119:J119" si="38">B44/B$69</f>
        <v>8.3572198649805077E-4</v>
      </c>
      <c r="C119" s="522">
        <f t="shared" si="38"/>
        <v>1.3912894163397608E-3</v>
      </c>
      <c r="D119" s="522">
        <f t="shared" si="38"/>
        <v>1.9676679059535294E-3</v>
      </c>
      <c r="E119" s="522">
        <f t="shared" si="38"/>
        <v>6.3566016488272757E-3</v>
      </c>
      <c r="F119" s="522">
        <f t="shared" si="38"/>
        <v>0</v>
      </c>
      <c r="G119" s="522" t="s">
        <v>84</v>
      </c>
      <c r="H119" s="523">
        <f t="shared" si="38"/>
        <v>1.3261228407885767E-3</v>
      </c>
      <c r="I119" s="523">
        <f t="shared" si="38"/>
        <v>2.9583275456972449E-3</v>
      </c>
      <c r="J119" s="523">
        <f t="shared" si="38"/>
        <v>2.1578656534802631E-3</v>
      </c>
    </row>
    <row r="120" spans="1:12" x14ac:dyDescent="0.2">
      <c r="A120" s="478" t="s">
        <v>621</v>
      </c>
      <c r="B120" s="526">
        <f t="shared" ref="B120:J120" si="39">B45/B$69</f>
        <v>1.4627296814757313E-2</v>
      </c>
      <c r="C120" s="526">
        <f t="shared" si="39"/>
        <v>2.3860040532314497E-2</v>
      </c>
      <c r="D120" s="526">
        <f t="shared" si="39"/>
        <v>3.3944643350103713E-2</v>
      </c>
      <c r="E120" s="526">
        <f t="shared" si="39"/>
        <v>3.1009919994088052E-2</v>
      </c>
      <c r="F120" s="526">
        <f t="shared" si="39"/>
        <v>3.3238354667477757E-3</v>
      </c>
      <c r="G120" s="526" t="s">
        <v>84</v>
      </c>
      <c r="H120" s="527">
        <f t="shared" si="39"/>
        <v>2.277706435571189E-2</v>
      </c>
      <c r="I120" s="527">
        <f t="shared" si="39"/>
        <v>3.1955868051375416E-2</v>
      </c>
      <c r="J120" s="527">
        <f t="shared" si="39"/>
        <v>2.7454421295081344E-2</v>
      </c>
    </row>
    <row r="121" spans="1:12" x14ac:dyDescent="0.2">
      <c r="A121" s="479" t="s">
        <v>622</v>
      </c>
      <c r="B121" s="522">
        <f t="shared" ref="B121:J121" si="40">B46/B$69</f>
        <v>1.898141967055063E-4</v>
      </c>
      <c r="C121" s="522">
        <f t="shared" si="40"/>
        <v>2.010787721423506E-3</v>
      </c>
      <c r="D121" s="522">
        <f t="shared" si="40"/>
        <v>4.6137167843752352E-3</v>
      </c>
      <c r="E121" s="522">
        <f t="shared" si="40"/>
        <v>4.1874219837062989E-3</v>
      </c>
      <c r="F121" s="522">
        <f t="shared" si="40"/>
        <v>2.7601582598564859E-4</v>
      </c>
      <c r="G121" s="522" t="s">
        <v>84</v>
      </c>
      <c r="H121" s="523">
        <f t="shared" si="40"/>
        <v>1.7971923909538066E-3</v>
      </c>
      <c r="I121" s="523">
        <f t="shared" si="40"/>
        <v>4.3294079877952765E-3</v>
      </c>
      <c r="J121" s="523">
        <f t="shared" si="40"/>
        <v>3.0875649260437197E-3</v>
      </c>
    </row>
    <row r="122" spans="1:12" s="7" customFormat="1" x14ac:dyDescent="0.2">
      <c r="A122" s="478" t="s">
        <v>651</v>
      </c>
      <c r="B122" s="526">
        <f t="shared" ref="B122:J122" si="41">B47/B$69</f>
        <v>8.7229833622634936E-3</v>
      </c>
      <c r="C122" s="526">
        <f t="shared" si="41"/>
        <v>5.3781223255772699E-3</v>
      </c>
      <c r="D122" s="526">
        <f t="shared" si="41"/>
        <v>6.6007884593048101E-3</v>
      </c>
      <c r="E122" s="526">
        <f t="shared" si="41"/>
        <v>1.183684477905881E-2</v>
      </c>
      <c r="F122" s="526">
        <f t="shared" si="41"/>
        <v>0</v>
      </c>
      <c r="G122" s="526" t="s">
        <v>84</v>
      </c>
      <c r="H122" s="527">
        <f t="shared" si="41"/>
        <v>5.7704655907638716E-3</v>
      </c>
      <c r="I122" s="527">
        <f t="shared" si="41"/>
        <v>7.6060132081378065E-3</v>
      </c>
      <c r="J122" s="527">
        <f t="shared" si="41"/>
        <v>6.7058283755375798E-3</v>
      </c>
    </row>
    <row r="123" spans="1:12" x14ac:dyDescent="0.2">
      <c r="A123" s="476" t="s">
        <v>652</v>
      </c>
      <c r="B123" s="514">
        <f t="shared" ref="B123:J123" si="42">B48/B$69</f>
        <v>5.7144893381229842E-3</v>
      </c>
      <c r="C123" s="514">
        <f t="shared" si="42"/>
        <v>1.6471127849509642E-2</v>
      </c>
      <c r="D123" s="514">
        <f t="shared" si="42"/>
        <v>2.2730136538695708E-2</v>
      </c>
      <c r="E123" s="514">
        <f t="shared" si="42"/>
        <v>1.4985653231322945E-2</v>
      </c>
      <c r="F123" s="514">
        <f t="shared" si="42"/>
        <v>3.0477926834590711E-3</v>
      </c>
      <c r="G123" s="514" t="s">
        <v>84</v>
      </c>
      <c r="H123" s="515">
        <f t="shared" si="42"/>
        <v>1.5209402884047259E-2</v>
      </c>
      <c r="I123" s="515">
        <f t="shared" si="42"/>
        <v>2.0020444616313044E-2</v>
      </c>
      <c r="J123" s="515">
        <f t="shared" si="42"/>
        <v>1.7661025140947775E-2</v>
      </c>
      <c r="L123" s="267"/>
    </row>
    <row r="124" spans="1:12" x14ac:dyDescent="0.2">
      <c r="A124" s="477" t="s">
        <v>623</v>
      </c>
      <c r="B124" s="516">
        <f t="shared" ref="B124:J124" si="43">B49/B$69</f>
        <v>1.8624264706772028E-2</v>
      </c>
      <c r="C124" s="516">
        <f t="shared" si="43"/>
        <v>1.812214808222249E-2</v>
      </c>
      <c r="D124" s="516">
        <f t="shared" si="43"/>
        <v>2.3046847373693832E-2</v>
      </c>
      <c r="E124" s="516">
        <f t="shared" si="43"/>
        <v>2.6201510947858126E-2</v>
      </c>
      <c r="F124" s="516">
        <f t="shared" si="43"/>
        <v>8.006947112655835E-2</v>
      </c>
      <c r="G124" s="516" t="s">
        <v>84</v>
      </c>
      <c r="H124" s="517">
        <f t="shared" si="43"/>
        <v>1.8181045021084682E-2</v>
      </c>
      <c r="I124" s="517">
        <f t="shared" si="43"/>
        <v>2.6185856896066867E-2</v>
      </c>
      <c r="J124" s="517">
        <f t="shared" si="43"/>
        <v>2.2260156375158404E-2</v>
      </c>
    </row>
    <row r="125" spans="1:12" x14ac:dyDescent="0.2">
      <c r="A125" s="501" t="s">
        <v>624</v>
      </c>
      <c r="B125" s="520">
        <f t="shared" ref="B125:J125" si="44">B50/B$69</f>
        <v>0.13212144157391287</v>
      </c>
      <c r="C125" s="520">
        <f t="shared" si="44"/>
        <v>0.10875652243063937</v>
      </c>
      <c r="D125" s="520">
        <f t="shared" si="44"/>
        <v>0.10313334137097008</v>
      </c>
      <c r="E125" s="520">
        <f t="shared" si="44"/>
        <v>0.13881584182964746</v>
      </c>
      <c r="F125" s="520">
        <f t="shared" si="44"/>
        <v>5.4274270448442012E-2</v>
      </c>
      <c r="G125" s="520" t="s">
        <v>84</v>
      </c>
      <c r="H125" s="521">
        <f t="shared" si="44"/>
        <v>0.11149716503640056</v>
      </c>
      <c r="I125" s="521">
        <f t="shared" si="44"/>
        <v>0.10982272892877203</v>
      </c>
      <c r="J125" s="521">
        <f t="shared" si="44"/>
        <v>0.11064390184358958</v>
      </c>
    </row>
    <row r="126" spans="1:12" x14ac:dyDescent="0.2">
      <c r="A126" s="477" t="s">
        <v>625</v>
      </c>
      <c r="B126" s="516">
        <f t="shared" ref="B126:J126" si="45">B51/B$69</f>
        <v>2.2028572754138241E-2</v>
      </c>
      <c r="C126" s="516">
        <f t="shared" si="45"/>
        <v>2.1136988699030849E-2</v>
      </c>
      <c r="D126" s="516">
        <f t="shared" si="45"/>
        <v>2.642100398778572E-2</v>
      </c>
      <c r="E126" s="516">
        <f t="shared" si="45"/>
        <v>2.9172641203145458E-2</v>
      </c>
      <c r="F126" s="516">
        <f t="shared" si="45"/>
        <v>1.2939505466658005E-4</v>
      </c>
      <c r="G126" s="516" t="s">
        <v>84</v>
      </c>
      <c r="H126" s="517">
        <f t="shared" si="45"/>
        <v>2.124156912719587E-2</v>
      </c>
      <c r="I126" s="517">
        <f t="shared" si="45"/>
        <v>2.6001413098822843E-2</v>
      </c>
      <c r="J126" s="517">
        <f t="shared" si="45"/>
        <v>2.3667101905669338E-2</v>
      </c>
    </row>
    <row r="127" spans="1:12" x14ac:dyDescent="0.2">
      <c r="A127" s="476" t="s">
        <v>626</v>
      </c>
      <c r="B127" s="514">
        <f t="shared" ref="B127:J127" si="46">B52/B$69</f>
        <v>3.4260108744026664E-2</v>
      </c>
      <c r="C127" s="514">
        <f t="shared" si="46"/>
        <v>4.5016642249522142E-2</v>
      </c>
      <c r="D127" s="514">
        <f t="shared" si="46"/>
        <v>3.22040530006934E-2</v>
      </c>
      <c r="E127" s="514">
        <f t="shared" si="46"/>
        <v>6.0515905417520346E-2</v>
      </c>
      <c r="F127" s="514">
        <f t="shared" si="46"/>
        <v>4.9989892359219319E-3</v>
      </c>
      <c r="G127" s="514" t="s">
        <v>84</v>
      </c>
      <c r="H127" s="515">
        <f t="shared" si="46"/>
        <v>4.375492960097032E-2</v>
      </c>
      <c r="I127" s="515">
        <f t="shared" si="46"/>
        <v>3.7991831788448123E-2</v>
      </c>
      <c r="J127" s="515">
        <f t="shared" si="46"/>
        <v>4.081815630899973E-2</v>
      </c>
    </row>
    <row r="128" spans="1:12" x14ac:dyDescent="0.2">
      <c r="A128" s="477" t="s">
        <v>627</v>
      </c>
      <c r="B128" s="516">
        <f t="shared" ref="B128:J128" si="47">B53/B$69</f>
        <v>1.5438928792174552E-3</v>
      </c>
      <c r="C128" s="516">
        <f t="shared" si="47"/>
        <v>7.8585049023129029E-4</v>
      </c>
      <c r="D128" s="516">
        <f t="shared" si="47"/>
        <v>5.7052599191998029E-4</v>
      </c>
      <c r="E128" s="516">
        <f t="shared" si="47"/>
        <v>2.1775739828057246E-4</v>
      </c>
      <c r="F128" s="516">
        <f t="shared" si="47"/>
        <v>0</v>
      </c>
      <c r="G128" s="516" t="s">
        <v>84</v>
      </c>
      <c r="H128" s="517">
        <f t="shared" si="47"/>
        <v>8.7476683766177503E-4</v>
      </c>
      <c r="I128" s="517">
        <f t="shared" si="47"/>
        <v>4.6063703682926242E-4</v>
      </c>
      <c r="J128" s="517">
        <f t="shared" si="47"/>
        <v>6.6373357429230318E-4</v>
      </c>
    </row>
    <row r="129" spans="1:10" s="7" customFormat="1" x14ac:dyDescent="0.2">
      <c r="A129" s="476" t="s">
        <v>628</v>
      </c>
      <c r="B129" s="514">
        <f t="shared" ref="B129:J129" si="48">B54/B$69</f>
        <v>1.2927012270988464E-2</v>
      </c>
      <c r="C129" s="514">
        <f t="shared" si="48"/>
        <v>1.8613264277867036E-2</v>
      </c>
      <c r="D129" s="514">
        <f t="shared" si="48"/>
        <v>2.6427093043187105E-2</v>
      </c>
      <c r="E129" s="514">
        <f t="shared" si="48"/>
        <v>2.376127088356865E-2</v>
      </c>
      <c r="F129" s="514">
        <f t="shared" si="48"/>
        <v>8.5279428216192938E-4</v>
      </c>
      <c r="G129" s="514" t="s">
        <v>84</v>
      </c>
      <c r="H129" s="515">
        <f t="shared" si="48"/>
        <v>1.7946282105937156E-2</v>
      </c>
      <c r="I129" s="515">
        <f t="shared" si="48"/>
        <v>2.47136069946924E-2</v>
      </c>
      <c r="J129" s="515">
        <f t="shared" si="48"/>
        <v>2.1394791855017126E-2</v>
      </c>
    </row>
    <row r="130" spans="1:10" x14ac:dyDescent="0.2">
      <c r="A130" s="478" t="s">
        <v>629</v>
      </c>
      <c r="B130" s="526">
        <f t="shared" ref="B130:J130" si="49">B55/B$69</f>
        <v>6.1361845007876711E-2</v>
      </c>
      <c r="C130" s="526">
        <f t="shared" si="49"/>
        <v>2.3203774078183963E-2</v>
      </c>
      <c r="D130" s="516">
        <f t="shared" si="49"/>
        <v>1.7510662211927947E-2</v>
      </c>
      <c r="E130" s="516">
        <f t="shared" si="49"/>
        <v>2.5148257763030171E-2</v>
      </c>
      <c r="F130" s="516">
        <f t="shared" si="49"/>
        <v>4.8293064918388515E-2</v>
      </c>
      <c r="G130" s="516" t="s">
        <v>84</v>
      </c>
      <c r="H130" s="517">
        <f t="shared" si="49"/>
        <v>2.7679613874688491E-2</v>
      </c>
      <c r="I130" s="517">
        <f t="shared" si="49"/>
        <v>2.0655234412156161E-2</v>
      </c>
      <c r="J130" s="517">
        <f t="shared" si="49"/>
        <v>2.410011363552745E-2</v>
      </c>
    </row>
    <row r="131" spans="1:10" x14ac:dyDescent="0.2">
      <c r="A131" s="507" t="s">
        <v>630</v>
      </c>
      <c r="B131" s="524">
        <f t="shared" ref="B131:J131" si="50">B56/B$69</f>
        <v>0.1926531879115323</v>
      </c>
      <c r="C131" s="524">
        <f t="shared" si="50"/>
        <v>0.1585323764849654</v>
      </c>
      <c r="D131" s="520">
        <f t="shared" si="50"/>
        <v>0.20534672743247132</v>
      </c>
      <c r="E131" s="520">
        <f t="shared" si="50"/>
        <v>0.24406023670729551</v>
      </c>
      <c r="F131" s="520">
        <f t="shared" si="50"/>
        <v>0.51691369934827214</v>
      </c>
      <c r="G131" s="520" t="s">
        <v>84</v>
      </c>
      <c r="H131" s="521">
        <f t="shared" si="50"/>
        <v>0.16253465652562687</v>
      </c>
      <c r="I131" s="521">
        <f t="shared" si="50"/>
        <v>0.22774556853109956</v>
      </c>
      <c r="J131" s="521">
        <f t="shared" si="50"/>
        <v>0.19576499044545029</v>
      </c>
    </row>
    <row r="132" spans="1:10" x14ac:dyDescent="0.2">
      <c r="A132" s="478" t="s">
        <v>631</v>
      </c>
      <c r="B132" s="526">
        <f t="shared" ref="B132:J132" si="51">B57/B$69</f>
        <v>3.2039979854444775E-2</v>
      </c>
      <c r="C132" s="526">
        <f t="shared" si="51"/>
        <v>1.0835513823127243E-2</v>
      </c>
      <c r="D132" s="516">
        <f t="shared" si="51"/>
        <v>1.5939709434289632E-2</v>
      </c>
      <c r="E132" s="516">
        <f t="shared" si="51"/>
        <v>4.6215598739004868E-2</v>
      </c>
      <c r="F132" s="516">
        <f t="shared" si="51"/>
        <v>1.5438123972269667E-2</v>
      </c>
      <c r="G132" s="516" t="s">
        <v>84</v>
      </c>
      <c r="H132" s="517">
        <f t="shared" si="51"/>
        <v>1.3322741049615436E-2</v>
      </c>
      <c r="I132" s="517">
        <f t="shared" si="51"/>
        <v>2.331639815287552E-2</v>
      </c>
      <c r="J132" s="517">
        <f t="shared" si="51"/>
        <v>1.8415332954995901E-2</v>
      </c>
    </row>
    <row r="133" spans="1:10" x14ac:dyDescent="0.2">
      <c r="A133" s="479" t="s">
        <v>335</v>
      </c>
      <c r="B133" s="522">
        <f t="shared" ref="B133:J133" si="52">B58/B$69</f>
        <v>7.143396805531899E-4</v>
      </c>
      <c r="C133" s="522">
        <f t="shared" si="52"/>
        <v>2.3703127161585859E-4</v>
      </c>
      <c r="D133" s="514">
        <f t="shared" si="52"/>
        <v>4.0909861148090334E-4</v>
      </c>
      <c r="E133" s="514">
        <f t="shared" si="52"/>
        <v>2.3093537735335522E-6</v>
      </c>
      <c r="F133" s="514">
        <f t="shared" si="52"/>
        <v>0</v>
      </c>
      <c r="G133" s="514" t="s">
        <v>84</v>
      </c>
      <c r="H133" s="515">
        <f t="shared" si="52"/>
        <v>2.9301827305165597E-4</v>
      </c>
      <c r="I133" s="515">
        <f t="shared" si="52"/>
        <v>2.9271465507289704E-4</v>
      </c>
      <c r="J133" s="515">
        <f t="shared" si="52"/>
        <v>2.9286355466928812E-4</v>
      </c>
    </row>
    <row r="134" spans="1:10" x14ac:dyDescent="0.2">
      <c r="A134" s="745" t="s">
        <v>632</v>
      </c>
      <c r="B134" s="516">
        <f t="shared" ref="B134:J134" si="53">B59/B$69</f>
        <v>5.4199445955577076E-3</v>
      </c>
      <c r="C134" s="516">
        <f t="shared" si="53"/>
        <v>2.8181424192606783E-3</v>
      </c>
      <c r="D134" s="526">
        <f t="shared" si="53"/>
        <v>1.2298440194708802E-2</v>
      </c>
      <c r="E134" s="526">
        <f t="shared" si="53"/>
        <v>1.2086878145555197E-2</v>
      </c>
      <c r="F134" s="526">
        <f t="shared" si="53"/>
        <v>0.22068536840349062</v>
      </c>
      <c r="G134" s="526" t="s">
        <v>84</v>
      </c>
      <c r="H134" s="527">
        <f t="shared" si="53"/>
        <v>3.123326864898903E-3</v>
      </c>
      <c r="I134" s="527">
        <f t="shared" si="53"/>
        <v>2.0901272177989271E-2</v>
      </c>
      <c r="J134" s="527">
        <f t="shared" si="53"/>
        <v>1.2182655142852968E-2</v>
      </c>
    </row>
    <row r="135" spans="1:10" x14ac:dyDescent="0.2">
      <c r="A135" s="476" t="s">
        <v>633</v>
      </c>
      <c r="B135" s="514">
        <f t="shared" ref="B135:J135" si="54">B60/B$69</f>
        <v>0.14039037438214683</v>
      </c>
      <c r="C135" s="514">
        <f t="shared" si="54"/>
        <v>0.12556461279193915</v>
      </c>
      <c r="D135" s="522">
        <f t="shared" si="54"/>
        <v>0.14381569854051174</v>
      </c>
      <c r="E135" s="522">
        <f t="shared" si="54"/>
        <v>0.14407252668485779</v>
      </c>
      <c r="F135" s="522">
        <f t="shared" si="54"/>
        <v>0.28079020697251184</v>
      </c>
      <c r="G135" s="522" t="s">
        <v>84</v>
      </c>
      <c r="H135" s="523">
        <f t="shared" si="54"/>
        <v>0.12730363502556319</v>
      </c>
      <c r="I135" s="523">
        <f t="shared" si="54"/>
        <v>0.14956714400824245</v>
      </c>
      <c r="J135" s="523">
        <f t="shared" si="54"/>
        <v>0.13864872766372982</v>
      </c>
    </row>
    <row r="136" spans="1:10" s="7" customFormat="1" x14ac:dyDescent="0.2">
      <c r="A136" s="477" t="s">
        <v>634</v>
      </c>
      <c r="B136" s="526">
        <f t="shared" ref="B136:J136" si="55">B61/B$69</f>
        <v>1.4088529563499153E-2</v>
      </c>
      <c r="C136" s="526">
        <f t="shared" si="55"/>
        <v>1.9077072225316356E-2</v>
      </c>
      <c r="D136" s="526">
        <f t="shared" si="55"/>
        <v>3.2883777516024337E-2</v>
      </c>
      <c r="E136" s="526">
        <f t="shared" si="55"/>
        <v>4.1682914620001885E-2</v>
      </c>
      <c r="F136" s="526">
        <f t="shared" si="55"/>
        <v>0</v>
      </c>
      <c r="G136" s="526" t="s">
        <v>84</v>
      </c>
      <c r="H136" s="527">
        <f t="shared" si="55"/>
        <v>1.8491929495919424E-2</v>
      </c>
      <c r="I136" s="527">
        <f t="shared" si="55"/>
        <v>3.366803505866086E-2</v>
      </c>
      <c r="J136" s="527">
        <f t="shared" si="55"/>
        <v>2.6225405994608247E-2</v>
      </c>
    </row>
    <row r="137" spans="1:10" x14ac:dyDescent="0.2">
      <c r="A137" s="501" t="s">
        <v>635</v>
      </c>
      <c r="B137" s="524">
        <f t="shared" ref="B137:J137" si="56">B62/B$69</f>
        <v>9.6967473489237579E-2</v>
      </c>
      <c r="C137" s="524">
        <f t="shared" si="56"/>
        <v>0.12634375911448698</v>
      </c>
      <c r="D137" s="524">
        <f t="shared" si="56"/>
        <v>0.11478832330127489</v>
      </c>
      <c r="E137" s="524">
        <f t="shared" si="56"/>
        <v>0.13986759210170219</v>
      </c>
      <c r="F137" s="524">
        <f t="shared" si="56"/>
        <v>0.2024416631157159</v>
      </c>
      <c r="G137" s="524" t="s">
        <v>84</v>
      </c>
      <c r="H137" s="525">
        <f t="shared" si="56"/>
        <v>0.1228979992772762</v>
      </c>
      <c r="I137" s="525">
        <f t="shared" si="56"/>
        <v>0.12455645045853275</v>
      </c>
      <c r="J137" s="525">
        <f t="shared" si="56"/>
        <v>0.12374311683272853</v>
      </c>
    </row>
    <row r="138" spans="1:10" x14ac:dyDescent="0.2">
      <c r="A138" s="478" t="s">
        <v>636</v>
      </c>
      <c r="B138" s="526">
        <f t="shared" ref="B138:J138" si="57">B63/B$69</f>
        <v>5.4702450105663804E-2</v>
      </c>
      <c r="C138" s="526">
        <f t="shared" si="57"/>
        <v>9.4465079356542289E-2</v>
      </c>
      <c r="D138" s="516">
        <f t="shared" si="57"/>
        <v>7.9594619349442813E-2</v>
      </c>
      <c r="E138" s="516">
        <f t="shared" si="57"/>
        <v>0.11231771180137329</v>
      </c>
      <c r="F138" s="516">
        <f t="shared" si="57"/>
        <v>0.17968940280650864</v>
      </c>
      <c r="G138" s="516" t="s">
        <v>84</v>
      </c>
      <c r="H138" s="517">
        <f t="shared" si="57"/>
        <v>8.9801029154878434E-2</v>
      </c>
      <c r="I138" s="517">
        <f t="shared" si="57"/>
        <v>9.1747121483698929E-2</v>
      </c>
      <c r="J138" s="517">
        <f t="shared" si="57"/>
        <v>9.0792723580499793E-2</v>
      </c>
    </row>
    <row r="139" spans="1:10" x14ac:dyDescent="0.2">
      <c r="A139" s="479" t="s">
        <v>336</v>
      </c>
      <c r="B139" s="522">
        <f t="shared" ref="B139:J139" si="58">B64/B$69</f>
        <v>9.793694511034405E-5</v>
      </c>
      <c r="C139" s="522">
        <f t="shared" si="58"/>
        <v>2.4688825635243248E-3</v>
      </c>
      <c r="D139" s="514">
        <f t="shared" si="58"/>
        <v>1.5395088579200884E-6</v>
      </c>
      <c r="E139" s="514">
        <f t="shared" si="58"/>
        <v>2.4375733105271818E-3</v>
      </c>
      <c r="F139" s="514">
        <f t="shared" si="58"/>
        <v>0</v>
      </c>
      <c r="G139" s="514" t="s">
        <v>84</v>
      </c>
      <c r="H139" s="515">
        <f t="shared" si="58"/>
        <v>2.1907769754877025E-3</v>
      </c>
      <c r="I139" s="515">
        <f t="shared" si="58"/>
        <v>5.9668877179514012E-4</v>
      </c>
      <c r="J139" s="515">
        <f t="shared" si="58"/>
        <v>1.3784576614761181E-3</v>
      </c>
    </row>
    <row r="140" spans="1:10" x14ac:dyDescent="0.2">
      <c r="A140" s="478" t="s">
        <v>637</v>
      </c>
      <c r="B140" s="757">
        <f t="shared" ref="B140:J140" si="59">B65/B$69</f>
        <v>1.8734866510505754E-3</v>
      </c>
      <c r="C140" s="757">
        <f t="shared" si="59"/>
        <v>9.7930005924747239E-4</v>
      </c>
      <c r="D140" s="526">
        <f t="shared" si="59"/>
        <v>2.2971839429389161E-3</v>
      </c>
      <c r="E140" s="526">
        <f t="shared" si="59"/>
        <v>2.3719308459247183E-3</v>
      </c>
      <c r="F140" s="526">
        <f t="shared" si="59"/>
        <v>2.7203692805465129E-3</v>
      </c>
      <c r="G140" s="526" t="s">
        <v>84</v>
      </c>
      <c r="H140" s="527">
        <f t="shared" si="59"/>
        <v>1.084185758015298E-3</v>
      </c>
      <c r="I140" s="527">
        <f t="shared" si="59"/>
        <v>2.3330227015388467E-3</v>
      </c>
      <c r="J140" s="527">
        <f t="shared" si="59"/>
        <v>1.7205711016402496E-3</v>
      </c>
    </row>
    <row r="141" spans="1:10" x14ac:dyDescent="0.2">
      <c r="A141" s="479" t="s">
        <v>638</v>
      </c>
      <c r="B141" s="522">
        <f t="shared" ref="B141:J141" si="60">B66/B$69</f>
        <v>7.4261791970186069E-3</v>
      </c>
      <c r="C141" s="522">
        <f t="shared" si="60"/>
        <v>4.7781368781151887E-3</v>
      </c>
      <c r="D141" s="522">
        <f t="shared" si="60"/>
        <v>5.7411201285847962E-3</v>
      </c>
      <c r="E141" s="522">
        <f t="shared" si="60"/>
        <v>1.2886982169112951E-2</v>
      </c>
      <c r="F141" s="522">
        <f t="shared" si="60"/>
        <v>2.9171306355488813E-3</v>
      </c>
      <c r="G141" s="522" t="s">
        <v>84</v>
      </c>
      <c r="H141" s="523">
        <f t="shared" si="60"/>
        <v>5.0887451689696729E-3</v>
      </c>
      <c r="I141" s="523">
        <f t="shared" si="60"/>
        <v>7.3698354481459812E-3</v>
      </c>
      <c r="J141" s="523">
        <f t="shared" si="60"/>
        <v>6.2511486586177018E-3</v>
      </c>
    </row>
    <row r="142" spans="1:10" x14ac:dyDescent="0.2">
      <c r="A142" s="745" t="s">
        <v>639</v>
      </c>
      <c r="B142" s="753">
        <f t="shared" ref="B142:J142" si="61">B67/B$69</f>
        <v>3.2867420590394256E-2</v>
      </c>
      <c r="C142" s="753">
        <f t="shared" si="61"/>
        <v>2.3652357621253606E-2</v>
      </c>
      <c r="D142" s="753">
        <f t="shared" si="61"/>
        <v>2.7153857235994519E-2</v>
      </c>
      <c r="E142" s="753">
        <f t="shared" si="61"/>
        <v>9.8533848106617666E-3</v>
      </c>
      <c r="F142" s="753">
        <f t="shared" si="61"/>
        <v>1.7114733435808823E-2</v>
      </c>
      <c r="G142" s="753" t="s">
        <v>84</v>
      </c>
      <c r="H142" s="754">
        <f t="shared" si="61"/>
        <v>2.4733259893293776E-2</v>
      </c>
      <c r="I142" s="754">
        <f t="shared" si="61"/>
        <v>2.2509776455530633E-2</v>
      </c>
      <c r="J142" s="754">
        <f t="shared" si="61"/>
        <v>2.3600211836921473E-2</v>
      </c>
    </row>
    <row r="143" spans="1:10" x14ac:dyDescent="0.2">
      <c r="A143" s="742" t="s">
        <v>640</v>
      </c>
      <c r="B143" s="749">
        <f t="shared" ref="B143:J143" si="62">B68/B$69</f>
        <v>3.2399029092300961E-4</v>
      </c>
      <c r="C143" s="749">
        <f t="shared" si="62"/>
        <v>4.3863601846284286E-4</v>
      </c>
      <c r="D143" s="749">
        <f t="shared" si="62"/>
        <v>3.0134866870610931E-5</v>
      </c>
      <c r="E143" s="749">
        <f t="shared" si="62"/>
        <v>0</v>
      </c>
      <c r="F143" s="749">
        <f t="shared" si="62"/>
        <v>0</v>
      </c>
      <c r="G143" s="749" t="s">
        <v>84</v>
      </c>
      <c r="H143" s="750">
        <f t="shared" si="62"/>
        <v>4.2518838085119656E-4</v>
      </c>
      <c r="I143" s="750">
        <f t="shared" si="62"/>
        <v>2.1520271634058868E-5</v>
      </c>
      <c r="J143" s="750">
        <f t="shared" si="62"/>
        <v>2.1948621154334363E-4</v>
      </c>
    </row>
    <row r="144" spans="1:10" x14ac:dyDescent="0.2">
      <c r="A144" s="746" t="s">
        <v>665</v>
      </c>
      <c r="B144" s="740">
        <f t="shared" ref="B144:J144" si="63">B69/B$69</f>
        <v>1</v>
      </c>
      <c r="C144" s="740">
        <f t="shared" si="63"/>
        <v>1</v>
      </c>
      <c r="D144" s="740">
        <f t="shared" si="63"/>
        <v>1</v>
      </c>
      <c r="E144" s="740">
        <f t="shared" si="63"/>
        <v>1</v>
      </c>
      <c r="F144" s="740">
        <f t="shared" si="63"/>
        <v>1</v>
      </c>
      <c r="G144" s="740" t="s">
        <v>84</v>
      </c>
      <c r="H144" s="741">
        <f t="shared" si="63"/>
        <v>1</v>
      </c>
      <c r="I144" s="741">
        <f t="shared" si="63"/>
        <v>1</v>
      </c>
      <c r="J144" s="741">
        <f t="shared" si="63"/>
        <v>1</v>
      </c>
    </row>
    <row r="145" spans="1:10" x14ac:dyDescent="0.2">
      <c r="A145" s="511" t="s">
        <v>657</v>
      </c>
      <c r="B145" s="3"/>
      <c r="C145" s="3"/>
      <c r="D145" s="212"/>
      <c r="E145" s="3"/>
      <c r="F145" s="3"/>
      <c r="G145" s="212"/>
      <c r="H145" s="3"/>
      <c r="I145" s="3"/>
      <c r="J145" s="3"/>
    </row>
    <row r="146" spans="1:10" x14ac:dyDescent="0.2">
      <c r="A146" s="38" t="s">
        <v>352</v>
      </c>
      <c r="B146" s="3"/>
      <c r="C146" s="3"/>
      <c r="D146" s="212"/>
      <c r="E146" s="3"/>
      <c r="F146" s="3"/>
      <c r="G146" s="212"/>
      <c r="H146" s="3"/>
      <c r="I146" s="3"/>
      <c r="J146" s="3"/>
    </row>
    <row r="147" spans="1:10" x14ac:dyDescent="0.2">
      <c r="A147" s="22" t="s">
        <v>670</v>
      </c>
    </row>
    <row r="148" spans="1:10" x14ac:dyDescent="0.2">
      <c r="A148" s="242" t="s">
        <v>739</v>
      </c>
      <c r="B148" s="3"/>
      <c r="C148" s="3"/>
      <c r="D148" s="212"/>
      <c r="E148" s="3"/>
      <c r="F148" s="3"/>
      <c r="G148" s="212"/>
      <c r="H148" s="3"/>
      <c r="I148" s="3"/>
      <c r="J148" s="3"/>
    </row>
    <row r="151" spans="1:10" ht="16.5" x14ac:dyDescent="0.25">
      <c r="A151" s="88" t="s">
        <v>811</v>
      </c>
    </row>
    <row r="152" spans="1:10" ht="13.5" thickBot="1" x14ac:dyDescent="0.25">
      <c r="A152" s="205"/>
      <c r="J152" s="398" t="s">
        <v>341</v>
      </c>
    </row>
    <row r="153" spans="1:10" x14ac:dyDescent="0.2">
      <c r="A153" s="204" t="s">
        <v>340</v>
      </c>
      <c r="B153" s="480" t="s">
        <v>34</v>
      </c>
      <c r="C153" s="480" t="s">
        <v>458</v>
      </c>
      <c r="D153" s="480" t="s">
        <v>460</v>
      </c>
      <c r="E153" s="480" t="s">
        <v>97</v>
      </c>
      <c r="F153" s="480" t="s">
        <v>269</v>
      </c>
      <c r="G153" s="481">
        <v>300000</v>
      </c>
      <c r="H153" s="758" t="s">
        <v>351</v>
      </c>
      <c r="I153" s="758" t="s">
        <v>351</v>
      </c>
      <c r="J153" s="758"/>
    </row>
    <row r="154" spans="1:10" x14ac:dyDescent="0.2">
      <c r="A154" s="203"/>
      <c r="B154" s="483" t="s">
        <v>457</v>
      </c>
      <c r="C154" s="483" t="s">
        <v>35</v>
      </c>
      <c r="D154" s="483" t="s">
        <v>35</v>
      </c>
      <c r="E154" s="483" t="s">
        <v>35</v>
      </c>
      <c r="F154" s="483" t="s">
        <v>35</v>
      </c>
      <c r="G154" s="483" t="s">
        <v>36</v>
      </c>
      <c r="H154" s="759" t="s">
        <v>283</v>
      </c>
      <c r="I154" s="759" t="s">
        <v>474</v>
      </c>
      <c r="J154" s="759" t="s">
        <v>343</v>
      </c>
    </row>
    <row r="155" spans="1:10" ht="13.5" thickBot="1" x14ac:dyDescent="0.25">
      <c r="A155" s="206"/>
      <c r="B155" s="485" t="s">
        <v>36</v>
      </c>
      <c r="C155" s="485" t="s">
        <v>459</v>
      </c>
      <c r="D155" s="485" t="s">
        <v>99</v>
      </c>
      <c r="E155" s="485" t="s">
        <v>100</v>
      </c>
      <c r="F155" s="485" t="s">
        <v>270</v>
      </c>
      <c r="G155" s="485" t="s">
        <v>101</v>
      </c>
      <c r="H155" s="760" t="s">
        <v>459</v>
      </c>
      <c r="I155" s="760" t="s">
        <v>101</v>
      </c>
      <c r="J155" s="760" t="s">
        <v>656</v>
      </c>
    </row>
    <row r="157" spans="1:10" x14ac:dyDescent="0.2">
      <c r="A157" s="496" t="s">
        <v>601</v>
      </c>
      <c r="B157" s="497">
        <v>32.878160345756207</v>
      </c>
      <c r="C157" s="497">
        <v>21.871657413345371</v>
      </c>
      <c r="D157" s="497">
        <v>22.021317766037452</v>
      </c>
      <c r="E157" s="497">
        <v>18.293945888490089</v>
      </c>
      <c r="F157" s="497">
        <v>10.014151370140228</v>
      </c>
      <c r="G157" s="497" t="s">
        <v>84</v>
      </c>
      <c r="H157" s="498">
        <v>22.88351058870586</v>
      </c>
      <c r="I157" s="498">
        <v>20.751896603692124</v>
      </c>
      <c r="J157" s="498">
        <v>21.777397574653314</v>
      </c>
    </row>
    <row r="158" spans="1:10" x14ac:dyDescent="0.2">
      <c r="A158" s="476" t="s">
        <v>602</v>
      </c>
      <c r="B158" s="488">
        <v>11.852658197916529</v>
      </c>
      <c r="C158" s="488">
        <v>4.1669976015752948</v>
      </c>
      <c r="D158" s="488">
        <v>5.5610455219113728</v>
      </c>
      <c r="E158" s="488">
        <v>4.5022922407133912</v>
      </c>
      <c r="F158" s="488">
        <v>0.9270718758183939</v>
      </c>
      <c r="G158" s="488" t="s">
        <v>84</v>
      </c>
      <c r="H158" s="267">
        <v>4.8735580892167132</v>
      </c>
      <c r="I158" s="267">
        <v>5.1717018085306972</v>
      </c>
      <c r="J158" s="267">
        <v>5.0282674551289954</v>
      </c>
    </row>
    <row r="159" spans="1:10" x14ac:dyDescent="0.2">
      <c r="A159" s="477" t="s">
        <v>324</v>
      </c>
      <c r="B159" s="489">
        <v>20.896912890979074</v>
      </c>
      <c r="C159" s="489">
        <v>17.668243495034382</v>
      </c>
      <c r="D159" s="489">
        <v>16.375870586495406</v>
      </c>
      <c r="E159" s="489">
        <v>13.784197047717418</v>
      </c>
      <c r="F159" s="489">
        <v>9.0870747327571841</v>
      </c>
      <c r="G159" s="489" t="s">
        <v>84</v>
      </c>
      <c r="H159" s="490">
        <v>17.965062511986229</v>
      </c>
      <c r="I159" s="490">
        <v>15.518154166481922</v>
      </c>
      <c r="J159" s="490">
        <v>16.69534051532807</v>
      </c>
    </row>
    <row r="160" spans="1:10" x14ac:dyDescent="0.2">
      <c r="A160" s="476" t="s">
        <v>603</v>
      </c>
      <c r="B160" s="488">
        <v>0.12727427978403374</v>
      </c>
      <c r="C160" s="488">
        <v>3.2908717024985164E-2</v>
      </c>
      <c r="D160" s="488">
        <v>3.0237442692485596E-2</v>
      </c>
      <c r="E160" s="488">
        <v>7.4561772536491299E-3</v>
      </c>
      <c r="F160" s="488">
        <v>0</v>
      </c>
      <c r="G160" s="488" t="s">
        <v>84</v>
      </c>
      <c r="H160" s="267">
        <v>4.1583960643123974E-2</v>
      </c>
      <c r="I160" s="267">
        <v>2.3493521831488347E-2</v>
      </c>
      <c r="J160" s="267">
        <v>3.2196674792987968E-2</v>
      </c>
    </row>
    <row r="161" spans="1:10" x14ac:dyDescent="0.2">
      <c r="A161" s="477" t="s">
        <v>604</v>
      </c>
      <c r="B161" s="489">
        <v>1.3136634131602801E-3</v>
      </c>
      <c r="C161" s="489">
        <v>3.5074667161051946E-3</v>
      </c>
      <c r="D161" s="489">
        <v>5.4163900277845081E-2</v>
      </c>
      <c r="E161" s="489">
        <v>0</v>
      </c>
      <c r="F161" s="489">
        <v>0</v>
      </c>
      <c r="G161" s="489" t="s">
        <v>84</v>
      </c>
      <c r="H161" s="490">
        <v>3.3057853235836437E-3</v>
      </c>
      <c r="I161" s="490">
        <v>3.8546658981273345E-2</v>
      </c>
      <c r="J161" s="490">
        <v>2.1592580800345814E-2</v>
      </c>
    </row>
    <row r="162" spans="1:10" x14ac:dyDescent="0.2">
      <c r="A162" s="501" t="s">
        <v>325</v>
      </c>
      <c r="B162" s="502">
        <v>0.84410887642368271</v>
      </c>
      <c r="C162" s="502">
        <v>1.0325122601076564</v>
      </c>
      <c r="D162" s="502">
        <v>0.55678250362646042</v>
      </c>
      <c r="E162" s="502">
        <v>0.12334085786416354</v>
      </c>
      <c r="F162" s="502">
        <v>0</v>
      </c>
      <c r="G162" s="502" t="s">
        <v>84</v>
      </c>
      <c r="H162" s="503">
        <v>1.0151919029333607</v>
      </c>
      <c r="I162" s="503">
        <v>0.42890664083371294</v>
      </c>
      <c r="J162" s="503">
        <v>0.71096338739777232</v>
      </c>
    </row>
    <row r="163" spans="1:10" x14ac:dyDescent="0.2">
      <c r="A163" s="477" t="s">
        <v>605</v>
      </c>
      <c r="B163" s="489">
        <v>0.55633514180996546</v>
      </c>
      <c r="C163" s="489">
        <v>0.33431771506757058</v>
      </c>
      <c r="D163" s="489">
        <v>9.2903465354323284E-3</v>
      </c>
      <c r="E163" s="489">
        <v>0</v>
      </c>
      <c r="F163" s="489">
        <v>0</v>
      </c>
      <c r="G163" s="489" t="s">
        <v>84</v>
      </c>
      <c r="H163" s="490">
        <v>0.35472828867248318</v>
      </c>
      <c r="I163" s="490">
        <v>6.6116328012228555E-3</v>
      </c>
      <c r="J163" s="490">
        <v>0.17408753186811654</v>
      </c>
    </row>
    <row r="164" spans="1:10" x14ac:dyDescent="0.2">
      <c r="A164" s="476" t="s">
        <v>606</v>
      </c>
      <c r="B164" s="488">
        <v>1.6250016420792665E-3</v>
      </c>
      <c r="C164" s="488">
        <v>0.10145573234676163</v>
      </c>
      <c r="D164" s="488">
        <v>0.28851867351787114</v>
      </c>
      <c r="E164" s="488">
        <v>1.5568548842294768E-2</v>
      </c>
      <c r="F164" s="488">
        <v>0</v>
      </c>
      <c r="G164" s="488" t="s">
        <v>84</v>
      </c>
      <c r="H164" s="267">
        <v>9.2278063246739386E-2</v>
      </c>
      <c r="I164" s="267">
        <v>0.20945204847530483</v>
      </c>
      <c r="J164" s="267">
        <v>0.15308066206665752</v>
      </c>
    </row>
    <row r="165" spans="1:10" x14ac:dyDescent="0.2">
      <c r="A165" s="491" t="s">
        <v>607</v>
      </c>
      <c r="B165" s="489">
        <v>0.2799745149297847</v>
      </c>
      <c r="C165" s="489">
        <v>0.23247722932871506</v>
      </c>
      <c r="D165" s="489">
        <v>7.9222977756660581E-2</v>
      </c>
      <c r="E165" s="489">
        <v>0.10473022252683019</v>
      </c>
      <c r="F165" s="489">
        <v>0</v>
      </c>
      <c r="G165" s="489" t="s">
        <v>84</v>
      </c>
      <c r="H165" s="490">
        <v>0.23684376423554032</v>
      </c>
      <c r="I165" s="490">
        <v>8.4114860800776778E-2</v>
      </c>
      <c r="J165" s="490">
        <v>0.15759140949454897</v>
      </c>
    </row>
    <row r="166" spans="1:10" x14ac:dyDescent="0.2">
      <c r="A166" s="476" t="s">
        <v>326</v>
      </c>
      <c r="B166" s="488">
        <v>6.1715907150269962E-3</v>
      </c>
      <c r="C166" s="488">
        <v>2.6825011816570647E-3</v>
      </c>
      <c r="D166" s="488">
        <v>1.3410823686371746E-3</v>
      </c>
      <c r="E166" s="488">
        <v>3.0420864950385872E-3</v>
      </c>
      <c r="F166" s="488">
        <v>0</v>
      </c>
      <c r="G166" s="488" t="s">
        <v>84</v>
      </c>
      <c r="H166" s="267">
        <v>3.0032612218930353E-3</v>
      </c>
      <c r="I166" s="267">
        <v>1.7600043353500773E-3</v>
      </c>
      <c r="J166" s="267">
        <v>2.3581244233526768E-3</v>
      </c>
    </row>
    <row r="167" spans="1:10" x14ac:dyDescent="0.2">
      <c r="A167" s="477" t="s">
        <v>608</v>
      </c>
      <c r="B167" s="489">
        <v>0</v>
      </c>
      <c r="C167" s="489">
        <v>0.36157881619374227</v>
      </c>
      <c r="D167" s="489">
        <v>0.17840926611768926</v>
      </c>
      <c r="E167" s="489">
        <v>0</v>
      </c>
      <c r="F167" s="489">
        <v>0</v>
      </c>
      <c r="G167" s="489" t="s">
        <v>84</v>
      </c>
      <c r="H167" s="490">
        <v>0.32833804248428688</v>
      </c>
      <c r="I167" s="490">
        <v>0.12696798245437246</v>
      </c>
      <c r="J167" s="490">
        <v>0.22384536904266666</v>
      </c>
    </row>
    <row r="168" spans="1:10" x14ac:dyDescent="0.2">
      <c r="A168" s="501" t="s">
        <v>327</v>
      </c>
      <c r="B168" s="502">
        <v>3.334144739434862</v>
      </c>
      <c r="C168" s="502">
        <v>6.0422043749373264</v>
      </c>
      <c r="D168" s="502">
        <v>1.3665605736887316</v>
      </c>
      <c r="E168" s="502">
        <v>0.29525404910380004</v>
      </c>
      <c r="F168" s="502">
        <v>0</v>
      </c>
      <c r="G168" s="502" t="s">
        <v>84</v>
      </c>
      <c r="H168" s="503">
        <v>5.7932462128330124</v>
      </c>
      <c r="I168" s="503">
        <v>1.0507247155710278</v>
      </c>
      <c r="J168" s="503">
        <v>3.332310609845941</v>
      </c>
    </row>
    <row r="169" spans="1:10" x14ac:dyDescent="0.2">
      <c r="A169" s="491" t="s">
        <v>609</v>
      </c>
      <c r="B169" s="489">
        <v>1.3274542516716366</v>
      </c>
      <c r="C169" s="489">
        <v>0.16224118252418973</v>
      </c>
      <c r="D169" s="489">
        <v>0.11146685210649364</v>
      </c>
      <c r="E169" s="489">
        <v>3.9580948885759186E-2</v>
      </c>
      <c r="F169" s="489">
        <v>0</v>
      </c>
      <c r="G169" s="489" t="s">
        <v>84</v>
      </c>
      <c r="H169" s="490">
        <v>0.26936190481251238</v>
      </c>
      <c r="I169" s="490">
        <v>8.9809038577897682E-2</v>
      </c>
      <c r="J169" s="490">
        <v>0.1761903627561941</v>
      </c>
    </row>
    <row r="170" spans="1:10" x14ac:dyDescent="0.2">
      <c r="A170" s="476" t="s">
        <v>328</v>
      </c>
      <c r="B170" s="488">
        <v>1.7100022332278024</v>
      </c>
      <c r="C170" s="488">
        <v>4.4841395953931729</v>
      </c>
      <c r="D170" s="488">
        <v>0.92852112786852237</v>
      </c>
      <c r="E170" s="488">
        <v>0.14992729857222767</v>
      </c>
      <c r="F170" s="488">
        <v>0</v>
      </c>
      <c r="G170" s="488" t="s">
        <v>84</v>
      </c>
      <c r="H170" s="267">
        <v>4.2291067556228423</v>
      </c>
      <c r="I170" s="267">
        <v>0.70050131963935969</v>
      </c>
      <c r="J170" s="267">
        <v>2.3980827420640547</v>
      </c>
    </row>
    <row r="171" spans="1:10" x14ac:dyDescent="0.2">
      <c r="A171" s="477" t="s">
        <v>329</v>
      </c>
      <c r="B171" s="489">
        <v>0</v>
      </c>
      <c r="C171" s="489">
        <v>0.31367894729982382</v>
      </c>
      <c r="D171" s="489">
        <v>2.1286771993971106E-2</v>
      </c>
      <c r="E171" s="489">
        <v>0</v>
      </c>
      <c r="F171" s="489">
        <v>0</v>
      </c>
      <c r="G171" s="489" t="s">
        <v>84</v>
      </c>
      <c r="H171" s="490">
        <v>0.28484171890692306</v>
      </c>
      <c r="I171" s="490">
        <v>1.514909259958429E-2</v>
      </c>
      <c r="J171" s="490">
        <v>0.144895872309076</v>
      </c>
    </row>
    <row r="172" spans="1:10" x14ac:dyDescent="0.2">
      <c r="A172" s="476" t="s">
        <v>610</v>
      </c>
      <c r="B172" s="488">
        <v>1.4883806471105974E-3</v>
      </c>
      <c r="C172" s="488">
        <v>8.8207341780973305E-3</v>
      </c>
      <c r="D172" s="488">
        <v>9.4122931501590609E-2</v>
      </c>
      <c r="E172" s="488">
        <v>3.9295555086711091E-3</v>
      </c>
      <c r="F172" s="488">
        <v>0</v>
      </c>
      <c r="G172" s="488" t="s">
        <v>84</v>
      </c>
      <c r="H172" s="267">
        <v>8.1466540230512481E-3</v>
      </c>
      <c r="I172" s="267">
        <v>6.8024800173055705E-2</v>
      </c>
      <c r="J172" s="267">
        <v>3.9217944218885449E-2</v>
      </c>
    </row>
    <row r="173" spans="1:10" x14ac:dyDescent="0.2">
      <c r="A173" s="477" t="s">
        <v>611</v>
      </c>
      <c r="B173" s="489">
        <v>0.28611063673265635</v>
      </c>
      <c r="C173" s="489">
        <v>0.99268848859877146</v>
      </c>
      <c r="D173" s="489">
        <v>0.19113680487597662</v>
      </c>
      <c r="E173" s="489">
        <v>9.1857482370062318E-2</v>
      </c>
      <c r="F173" s="489">
        <v>0</v>
      </c>
      <c r="G173" s="489" t="s">
        <v>84</v>
      </c>
      <c r="H173" s="490">
        <v>0.92773115860571775</v>
      </c>
      <c r="I173" s="490">
        <v>0.16035129771628268</v>
      </c>
      <c r="J173" s="490">
        <v>0.52953108259797488</v>
      </c>
    </row>
    <row r="174" spans="1:10" x14ac:dyDescent="0.2">
      <c r="A174" s="479" t="s">
        <v>330</v>
      </c>
      <c r="B174" s="492">
        <v>9.0866098288296566E-3</v>
      </c>
      <c r="C174" s="492">
        <v>8.0635027959455791E-2</v>
      </c>
      <c r="D174" s="492">
        <v>2.0025770681837494E-2</v>
      </c>
      <c r="E174" s="492">
        <v>9.9579181558233226E-3</v>
      </c>
      <c r="F174" s="492">
        <v>0</v>
      </c>
      <c r="G174" s="492" t="s">
        <v>84</v>
      </c>
      <c r="H174" s="493">
        <v>7.4057417021443098E-2</v>
      </c>
      <c r="I174" s="493">
        <v>1.688871899810418E-2</v>
      </c>
      <c r="J174" s="493">
        <v>4.4392082995382172E-2</v>
      </c>
    </row>
    <row r="175" spans="1:10" x14ac:dyDescent="0.2">
      <c r="A175" s="475" t="s">
        <v>612</v>
      </c>
      <c r="B175" s="499">
        <v>25.051332711532652</v>
      </c>
      <c r="C175" s="499">
        <v>20.902246571465582</v>
      </c>
      <c r="D175" s="499">
        <v>23.144312357026209</v>
      </c>
      <c r="E175" s="499">
        <v>16.368084855398362</v>
      </c>
      <c r="F175" s="499">
        <v>5.6139513844249223</v>
      </c>
      <c r="G175" s="499" t="s">
        <v>84</v>
      </c>
      <c r="H175" s="500">
        <v>21.283681620495411</v>
      </c>
      <c r="I175" s="500">
        <v>20.937622127662625</v>
      </c>
      <c r="J175" s="500">
        <v>21.104108343462183</v>
      </c>
    </row>
    <row r="176" spans="1:10" x14ac:dyDescent="0.2">
      <c r="A176" s="479" t="s">
        <v>613</v>
      </c>
      <c r="B176" s="492">
        <v>2.550732367352837</v>
      </c>
      <c r="C176" s="492">
        <v>1.6234721912270906</v>
      </c>
      <c r="D176" s="492">
        <v>0.40036705128648881</v>
      </c>
      <c r="E176" s="492">
        <v>0.187005238138928</v>
      </c>
      <c r="F176" s="492">
        <v>0</v>
      </c>
      <c r="G176" s="492" t="s">
        <v>84</v>
      </c>
      <c r="H176" s="493">
        <v>1.7087173557775219</v>
      </c>
      <c r="I176" s="493">
        <v>0.33445042495835964</v>
      </c>
      <c r="J176" s="493">
        <v>0.99559830718424125</v>
      </c>
    </row>
    <row r="177" spans="1:10" x14ac:dyDescent="0.2">
      <c r="A177" s="477" t="s">
        <v>331</v>
      </c>
      <c r="B177" s="489">
        <v>6.3719979506850759</v>
      </c>
      <c r="C177" s="489">
        <v>3.7472432213314835</v>
      </c>
      <c r="D177" s="489">
        <v>3.3396229739807364</v>
      </c>
      <c r="E177" s="489">
        <v>2.8701733037989507</v>
      </c>
      <c r="F177" s="489">
        <v>1.8296026474299454</v>
      </c>
      <c r="G177" s="489" t="s">
        <v>84</v>
      </c>
      <c r="H177" s="490">
        <v>3.9885429714653955</v>
      </c>
      <c r="I177" s="490">
        <v>3.1797964400864021</v>
      </c>
      <c r="J177" s="490">
        <v>3.5688773707903287</v>
      </c>
    </row>
    <row r="178" spans="1:10" x14ac:dyDescent="0.2">
      <c r="A178" s="476" t="s">
        <v>614</v>
      </c>
      <c r="B178" s="488">
        <v>3.724277813538615</v>
      </c>
      <c r="C178" s="488">
        <v>2.291628840784445</v>
      </c>
      <c r="D178" s="488">
        <v>1.5713339710449554</v>
      </c>
      <c r="E178" s="488">
        <v>1.3744573818268839</v>
      </c>
      <c r="F178" s="488">
        <v>1.8057948241792252</v>
      </c>
      <c r="G178" s="488" t="s">
        <v>84</v>
      </c>
      <c r="H178" s="267">
        <v>2.4233355619074213</v>
      </c>
      <c r="I178" s="267">
        <v>1.5247107116736915</v>
      </c>
      <c r="J178" s="267">
        <v>1.9570313208099672</v>
      </c>
    </row>
    <row r="179" spans="1:10" x14ac:dyDescent="0.2">
      <c r="A179" s="477" t="s">
        <v>641</v>
      </c>
      <c r="B179" s="489">
        <v>2.6477201371464605</v>
      </c>
      <c r="C179" s="489">
        <v>1.4556143805470387</v>
      </c>
      <c r="D179" s="489">
        <v>1.768289002935781</v>
      </c>
      <c r="E179" s="489">
        <v>1.4957159219720668</v>
      </c>
      <c r="F179" s="489">
        <v>2.3807823250720186E-2</v>
      </c>
      <c r="G179" s="489" t="s">
        <v>84</v>
      </c>
      <c r="H179" s="490">
        <v>1.565207409557974</v>
      </c>
      <c r="I179" s="490">
        <v>1.655085728412711</v>
      </c>
      <c r="J179" s="490">
        <v>1.611846049980362</v>
      </c>
    </row>
    <row r="180" spans="1:10" x14ac:dyDescent="0.2">
      <c r="A180" s="476" t="s">
        <v>332</v>
      </c>
      <c r="B180" s="488">
        <v>14.602217463841415</v>
      </c>
      <c r="C180" s="488">
        <v>13.488733229047831</v>
      </c>
      <c r="D180" s="488">
        <v>17.778967630890836</v>
      </c>
      <c r="E180" s="488">
        <v>12.500558737637691</v>
      </c>
      <c r="F180" s="488">
        <v>3.7843439754303265</v>
      </c>
      <c r="G180" s="488" t="s">
        <v>84</v>
      </c>
      <c r="H180" s="267">
        <v>13.5910984004023</v>
      </c>
      <c r="I180" s="267">
        <v>16.052068987601704</v>
      </c>
      <c r="J180" s="267">
        <v>14.868117416434071</v>
      </c>
    </row>
    <row r="181" spans="1:10" x14ac:dyDescent="0.2">
      <c r="A181" s="477" t="s">
        <v>333</v>
      </c>
      <c r="B181" s="489">
        <v>1.526382302326498</v>
      </c>
      <c r="C181" s="489">
        <v>2.0427977968645723</v>
      </c>
      <c r="D181" s="489">
        <v>1.6253543862078079</v>
      </c>
      <c r="E181" s="489">
        <v>0.81034715301716209</v>
      </c>
      <c r="F181" s="489">
        <v>0</v>
      </c>
      <c r="G181" s="489" t="s">
        <v>84</v>
      </c>
      <c r="H181" s="490">
        <v>1.9953225305458766</v>
      </c>
      <c r="I181" s="490">
        <v>1.371305827149413</v>
      </c>
      <c r="J181" s="490">
        <v>1.6715148423501414</v>
      </c>
    </row>
    <row r="182" spans="1:10" x14ac:dyDescent="0.2">
      <c r="A182" s="501" t="s">
        <v>615</v>
      </c>
      <c r="B182" s="502">
        <v>9.9284946730948604</v>
      </c>
      <c r="C182" s="502">
        <v>6.9210075884061686</v>
      </c>
      <c r="D182" s="502">
        <v>4.869330214000497</v>
      </c>
      <c r="E182" s="502">
        <v>3.0921762778137398</v>
      </c>
      <c r="F182" s="502">
        <v>9.6264266838082992</v>
      </c>
      <c r="G182" s="502" t="s">
        <v>84</v>
      </c>
      <c r="H182" s="503">
        <v>7.1974928058440168</v>
      </c>
      <c r="I182" s="503">
        <v>4.5105688713802854</v>
      </c>
      <c r="J182" s="503">
        <v>5.8032246350708485</v>
      </c>
    </row>
    <row r="183" spans="1:10" x14ac:dyDescent="0.2">
      <c r="A183" s="477" t="s">
        <v>616</v>
      </c>
      <c r="B183" s="489">
        <v>0.9558123037715277</v>
      </c>
      <c r="C183" s="489">
        <v>0.17149521312518437</v>
      </c>
      <c r="D183" s="489">
        <v>4.6445596800533666E-2</v>
      </c>
      <c r="E183" s="489">
        <v>2.5873167613257999E-2</v>
      </c>
      <c r="F183" s="489">
        <v>0</v>
      </c>
      <c r="G183" s="489" t="s">
        <v>84</v>
      </c>
      <c r="H183" s="490">
        <v>0.24359929046323264</v>
      </c>
      <c r="I183" s="490">
        <v>3.9905486681114849E-2</v>
      </c>
      <c r="J183" s="490">
        <v>0.13790080620234307</v>
      </c>
    </row>
    <row r="184" spans="1:10" x14ac:dyDescent="0.2">
      <c r="A184" s="479" t="s">
        <v>334</v>
      </c>
      <c r="B184" s="492">
        <v>3.7336166467427714</v>
      </c>
      <c r="C184" s="492">
        <v>2.0615659955138259</v>
      </c>
      <c r="D184" s="492">
        <v>1.2425790505438905</v>
      </c>
      <c r="E184" s="492">
        <v>6.131992306628789E-2</v>
      </c>
      <c r="F184" s="492">
        <v>0.70723995905054404</v>
      </c>
      <c r="G184" s="492" t="s">
        <v>84</v>
      </c>
      <c r="H184" s="493">
        <v>2.2152814645596335</v>
      </c>
      <c r="I184" s="493">
        <v>0.91717163641998611</v>
      </c>
      <c r="J184" s="493">
        <v>1.541680998119868</v>
      </c>
    </row>
    <row r="185" spans="1:10" x14ac:dyDescent="0.2">
      <c r="A185" s="478" t="s">
        <v>617</v>
      </c>
      <c r="B185" s="489">
        <v>5.2390644089171472</v>
      </c>
      <c r="C185" s="489">
        <v>4.6879462467725537</v>
      </c>
      <c r="D185" s="489">
        <v>3.580305409325903</v>
      </c>
      <c r="E185" s="489">
        <v>3.0049827643285658</v>
      </c>
      <c r="F185" s="489">
        <v>8.9191819631931057</v>
      </c>
      <c r="G185" s="489" t="s">
        <v>84</v>
      </c>
      <c r="H185" s="490">
        <v>4.7386118092849419</v>
      </c>
      <c r="I185" s="490">
        <v>3.5534914123791266</v>
      </c>
      <c r="J185" s="490">
        <v>4.1236425402462062</v>
      </c>
    </row>
    <row r="186" spans="1:10" x14ac:dyDescent="0.2">
      <c r="A186" s="479" t="s">
        <v>618</v>
      </c>
      <c r="B186" s="488">
        <v>0.11988886407524664</v>
      </c>
      <c r="C186" s="488">
        <v>0.96855714951067295</v>
      </c>
      <c r="D186" s="488">
        <v>0.21137560060792376</v>
      </c>
      <c r="E186" s="488">
        <v>0.12228976307241012</v>
      </c>
      <c r="F186" s="488">
        <v>0</v>
      </c>
      <c r="G186" s="488" t="s">
        <v>84</v>
      </c>
      <c r="H186" s="267">
        <v>0.89053711855998041</v>
      </c>
      <c r="I186" s="267">
        <v>0.18281360637081484</v>
      </c>
      <c r="J186" s="267">
        <v>0.52329324012466039</v>
      </c>
    </row>
    <row r="187" spans="1:10" x14ac:dyDescent="0.2">
      <c r="A187" s="478" t="s">
        <v>643</v>
      </c>
      <c r="B187" s="494">
        <v>5.0010483034037021</v>
      </c>
      <c r="C187" s="494">
        <v>2.6563418078382233</v>
      </c>
      <c r="D187" s="494">
        <v>2.5546332161748002</v>
      </c>
      <c r="E187" s="494">
        <v>2.2616287402971391</v>
      </c>
      <c r="F187" s="494">
        <v>8.9162821703211677</v>
      </c>
      <c r="G187" s="494" t="s">
        <v>84</v>
      </c>
      <c r="H187" s="495">
        <v>2.8718960785630334</v>
      </c>
      <c r="I187" s="495">
        <v>2.6266324182967895</v>
      </c>
      <c r="J187" s="495">
        <v>2.7446266346571724</v>
      </c>
    </row>
    <row r="188" spans="1:10" x14ac:dyDescent="0.2">
      <c r="A188" s="479" t="s">
        <v>642</v>
      </c>
      <c r="B188" s="492">
        <v>1.5698277787265346E-3</v>
      </c>
      <c r="C188" s="492">
        <v>0.11330555164699189</v>
      </c>
      <c r="D188" s="492">
        <v>6.1595862845851043E-2</v>
      </c>
      <c r="E188" s="492">
        <v>1.8451237615494643E-3</v>
      </c>
      <c r="F188" s="492">
        <v>0</v>
      </c>
      <c r="G188" s="492" t="s">
        <v>84</v>
      </c>
      <c r="H188" s="493">
        <v>0.10303342909438896</v>
      </c>
      <c r="I188" s="493">
        <v>4.4324363906060843E-2</v>
      </c>
      <c r="J188" s="493">
        <v>7.2568785165319116E-2</v>
      </c>
    </row>
    <row r="189" spans="1:10" x14ac:dyDescent="0.2">
      <c r="A189" s="478" t="s">
        <v>644</v>
      </c>
      <c r="B189" s="494">
        <v>0</v>
      </c>
      <c r="C189" s="494">
        <v>0.24449342487972633</v>
      </c>
      <c r="D189" s="494">
        <v>1.6614065946514035E-4</v>
      </c>
      <c r="E189" s="494">
        <v>0</v>
      </c>
      <c r="F189" s="494">
        <v>2.8997928719377186E-3</v>
      </c>
      <c r="G189" s="494" t="s">
        <v>84</v>
      </c>
      <c r="H189" s="495">
        <v>0.22201658097767094</v>
      </c>
      <c r="I189" s="495">
        <v>1.8642453199044969E-4</v>
      </c>
      <c r="J189" s="495">
        <v>0.10690698577002898</v>
      </c>
    </row>
    <row r="190" spans="1:10" x14ac:dyDescent="0.2">
      <c r="A190" s="479" t="s">
        <v>645</v>
      </c>
      <c r="B190" s="492">
        <v>0.11655609999605901</v>
      </c>
      <c r="C190" s="492">
        <v>0.70524804690772913</v>
      </c>
      <c r="D190" s="492">
        <v>0.75253443170769319</v>
      </c>
      <c r="E190" s="492">
        <v>0.61921829158621033</v>
      </c>
      <c r="F190" s="492">
        <v>0</v>
      </c>
      <c r="G190" s="492" t="s">
        <v>84</v>
      </c>
      <c r="H190" s="493">
        <v>0.65112823978555456</v>
      </c>
      <c r="I190" s="493">
        <v>0.69953426337341296</v>
      </c>
      <c r="J190" s="493">
        <v>0.67624654592611022</v>
      </c>
    </row>
    <row r="191" spans="1:10" x14ac:dyDescent="0.2">
      <c r="A191" s="504" t="s">
        <v>619</v>
      </c>
      <c r="B191" s="505">
        <v>4.5150966199440381</v>
      </c>
      <c r="C191" s="505">
        <v>4.3769859751869307</v>
      </c>
      <c r="D191" s="505">
        <v>5.9168775939811766</v>
      </c>
      <c r="E191" s="505">
        <v>5.8656970606129919</v>
      </c>
      <c r="F191" s="505">
        <v>14.730062138418685</v>
      </c>
      <c r="G191" s="505" t="s">
        <v>84</v>
      </c>
      <c r="H191" s="506">
        <v>4.3896828049889791</v>
      </c>
      <c r="I191" s="506">
        <v>6.1105632954393281</v>
      </c>
      <c r="J191" s="506">
        <v>5.2826626406903268</v>
      </c>
    </row>
    <row r="192" spans="1:10" s="7" customFormat="1" x14ac:dyDescent="0.2">
      <c r="A192" s="479" t="s">
        <v>620</v>
      </c>
      <c r="B192" s="492">
        <v>0.11069716117336416</v>
      </c>
      <c r="C192" s="492">
        <v>0.14040040951698754</v>
      </c>
      <c r="D192" s="492">
        <v>0.19746635494315662</v>
      </c>
      <c r="E192" s="492">
        <v>0.58655106033309468</v>
      </c>
      <c r="F192" s="492">
        <v>0</v>
      </c>
      <c r="G192" s="492" t="s">
        <v>84</v>
      </c>
      <c r="H192" s="493">
        <v>0.13766972145561313</v>
      </c>
      <c r="I192" s="493">
        <v>0.29585976306953532</v>
      </c>
      <c r="J192" s="493">
        <v>0.21975590823841651</v>
      </c>
    </row>
    <row r="193" spans="1:10" x14ac:dyDescent="0.2">
      <c r="A193" s="478" t="s">
        <v>621</v>
      </c>
      <c r="B193" s="494">
        <v>1.9374866991579418</v>
      </c>
      <c r="C193" s="494">
        <v>2.4078092038118384</v>
      </c>
      <c r="D193" s="494">
        <v>3.4065326633165829</v>
      </c>
      <c r="E193" s="494">
        <v>2.8614191132666682</v>
      </c>
      <c r="F193" s="494">
        <v>0.58710092136275982</v>
      </c>
      <c r="G193" s="494" t="s">
        <v>84</v>
      </c>
      <c r="H193" s="495">
        <v>2.3645713722589861</v>
      </c>
      <c r="I193" s="495">
        <v>3.1958785510794261</v>
      </c>
      <c r="J193" s="495">
        <v>2.7959438888746861</v>
      </c>
    </row>
    <row r="194" spans="1:10" s="47" customFormat="1" x14ac:dyDescent="0.2">
      <c r="A194" s="479" t="s">
        <v>622</v>
      </c>
      <c r="B194" s="492">
        <v>2.5142204064474601E-2</v>
      </c>
      <c r="C194" s="492">
        <v>0.20291638549390606</v>
      </c>
      <c r="D194" s="492">
        <v>0.46301199170555346</v>
      </c>
      <c r="E194" s="492">
        <v>0.38639149348900476</v>
      </c>
      <c r="F194" s="492">
        <v>4.8753660452824796E-2</v>
      </c>
      <c r="G194" s="492" t="s">
        <v>84</v>
      </c>
      <c r="H194" s="493">
        <v>0.18657319537429176</v>
      </c>
      <c r="I194" s="493">
        <v>0.43298032476609033</v>
      </c>
      <c r="J194" s="493">
        <v>0.31443599534266503</v>
      </c>
    </row>
    <row r="195" spans="1:10" s="7" customFormat="1" x14ac:dyDescent="0.2">
      <c r="A195" s="478" t="s">
        <v>651</v>
      </c>
      <c r="B195" s="494">
        <v>1.1554195184109928</v>
      </c>
      <c r="C195" s="494">
        <v>0.54272717672934889</v>
      </c>
      <c r="D195" s="494">
        <v>0.66242562216215706</v>
      </c>
      <c r="E195" s="494">
        <v>1.0922367390185752</v>
      </c>
      <c r="F195" s="494">
        <v>0</v>
      </c>
      <c r="G195" s="494" t="s">
        <v>84</v>
      </c>
      <c r="H195" s="495">
        <v>0.59905339544356451</v>
      </c>
      <c r="I195" s="495">
        <v>0.76067076106443587</v>
      </c>
      <c r="J195" s="495">
        <v>0.68291805042657372</v>
      </c>
    </row>
    <row r="196" spans="1:10" x14ac:dyDescent="0.2">
      <c r="A196" s="476" t="s">
        <v>652</v>
      </c>
      <c r="B196" s="488">
        <v>0.75692366301906122</v>
      </c>
      <c r="C196" s="488">
        <v>1.6621653755993735</v>
      </c>
      <c r="D196" s="488">
        <v>2.2810948921187024</v>
      </c>
      <c r="E196" s="488">
        <v>1.3827908807590883</v>
      </c>
      <c r="F196" s="488">
        <v>0.53834249934528489</v>
      </c>
      <c r="G196" s="488" t="s">
        <v>84</v>
      </c>
      <c r="H196" s="267">
        <v>1.5789444191368172</v>
      </c>
      <c r="I196" s="267">
        <v>2.002227241315528</v>
      </c>
      <c r="J196" s="267">
        <v>1.7985895526030182</v>
      </c>
    </row>
    <row r="197" spans="1:10" x14ac:dyDescent="0.2">
      <c r="A197" s="477" t="s">
        <v>623</v>
      </c>
      <c r="B197" s="489">
        <v>2.466912759612732</v>
      </c>
      <c r="C197" s="489">
        <v>1.8287762288634999</v>
      </c>
      <c r="D197" s="489">
        <v>2.3128785757214376</v>
      </c>
      <c r="E197" s="489">
        <v>2.4177264642076008</v>
      </c>
      <c r="F197" s="489">
        <v>14.142956455491275</v>
      </c>
      <c r="G197" s="489" t="s">
        <v>84</v>
      </c>
      <c r="H197" s="490">
        <v>1.8874415905062745</v>
      </c>
      <c r="I197" s="490">
        <v>2.6188247573569949</v>
      </c>
      <c r="J197" s="490">
        <v>2.2669626692757658</v>
      </c>
    </row>
    <row r="198" spans="1:10" x14ac:dyDescent="0.2">
      <c r="A198" s="501" t="s">
        <v>624</v>
      </c>
      <c r="B198" s="502">
        <v>17.500399353677601</v>
      </c>
      <c r="C198" s="502">
        <v>10.975042365431404</v>
      </c>
      <c r="D198" s="502">
        <v>10.350001101311189</v>
      </c>
      <c r="E198" s="502">
        <v>12.809136660503571</v>
      </c>
      <c r="F198" s="502">
        <v>9.5866580958502983</v>
      </c>
      <c r="G198" s="502" t="s">
        <v>84</v>
      </c>
      <c r="H198" s="503">
        <v>11.574933468851249</v>
      </c>
      <c r="I198" s="503">
        <v>10.983275536130082</v>
      </c>
      <c r="J198" s="503">
        <v>11.267917027858019</v>
      </c>
    </row>
    <row r="199" spans="1:10" x14ac:dyDescent="0.2">
      <c r="A199" s="477" t="s">
        <v>625</v>
      </c>
      <c r="B199" s="489">
        <v>2.9178369218238904</v>
      </c>
      <c r="C199" s="489">
        <v>2.1330154850938317</v>
      </c>
      <c r="D199" s="489">
        <v>2.6514938499636567</v>
      </c>
      <c r="E199" s="489">
        <v>2.6918854721026504</v>
      </c>
      <c r="F199" s="489">
        <v>2.2855510320691379E-2</v>
      </c>
      <c r="G199" s="489" t="s">
        <v>84</v>
      </c>
      <c r="H199" s="490">
        <v>2.205165928129452</v>
      </c>
      <c r="I199" s="490">
        <v>2.6003786937249833</v>
      </c>
      <c r="J199" s="490">
        <v>2.4102452653913993</v>
      </c>
    </row>
    <row r="200" spans="1:10" s="47" customFormat="1" x14ac:dyDescent="0.2">
      <c r="A200" s="476" t="s">
        <v>626</v>
      </c>
      <c r="B200" s="488">
        <v>4.537988518581769</v>
      </c>
      <c r="C200" s="488">
        <v>4.5428039146163997</v>
      </c>
      <c r="D200" s="488">
        <v>3.2318547968395515</v>
      </c>
      <c r="E200" s="488">
        <v>5.5840636948222802</v>
      </c>
      <c r="F200" s="488">
        <v>0.88298931028736038</v>
      </c>
      <c r="G200" s="488" t="s">
        <v>84</v>
      </c>
      <c r="H200" s="267">
        <v>4.5423612241634759</v>
      </c>
      <c r="I200" s="267">
        <v>3.7995300310326856</v>
      </c>
      <c r="J200" s="267">
        <v>4.1568996651087993</v>
      </c>
    </row>
    <row r="201" spans="1:10" x14ac:dyDescent="0.2">
      <c r="A201" s="477" t="s">
        <v>627</v>
      </c>
      <c r="B201" s="489">
        <v>0.20449929719007395</v>
      </c>
      <c r="C201" s="489">
        <v>7.9303219985578072E-2</v>
      </c>
      <c r="D201" s="489">
        <v>5.7255438117324253E-2</v>
      </c>
      <c r="E201" s="489">
        <v>2.0093414675498793E-2</v>
      </c>
      <c r="F201" s="489">
        <v>0</v>
      </c>
      <c r="G201" s="489" t="s">
        <v>84</v>
      </c>
      <c r="H201" s="490">
        <v>9.0812783835237526E-2</v>
      </c>
      <c r="I201" s="490">
        <v>4.6067909138586542E-2</v>
      </c>
      <c r="J201" s="490">
        <v>6.7594279658555065E-2</v>
      </c>
    </row>
    <row r="202" spans="1:10" s="7" customFormat="1" x14ac:dyDescent="0.2">
      <c r="A202" s="476" t="s">
        <v>628</v>
      </c>
      <c r="B202" s="488">
        <v>1.7122722436057434</v>
      </c>
      <c r="C202" s="488">
        <v>1.8783366683947098</v>
      </c>
      <c r="D202" s="488">
        <v>2.652104920343735</v>
      </c>
      <c r="E202" s="488">
        <v>2.1925549848149357</v>
      </c>
      <c r="F202" s="488">
        <v>0.15063209770730665</v>
      </c>
      <c r="G202" s="488" t="s">
        <v>84</v>
      </c>
      <c r="H202" s="267">
        <v>1.8630699831842492</v>
      </c>
      <c r="I202" s="267">
        <v>2.4715863260908808</v>
      </c>
      <c r="J202" s="267">
        <v>2.1788343996709187</v>
      </c>
    </row>
    <row r="203" spans="1:10" x14ac:dyDescent="0.2">
      <c r="A203" s="478" t="s">
        <v>629</v>
      </c>
      <c r="B203" s="494">
        <v>8.127801058812711</v>
      </c>
      <c r="C203" s="494">
        <v>2.3415828113516746</v>
      </c>
      <c r="D203" s="489">
        <v>1.7572917813865823</v>
      </c>
      <c r="E203" s="489">
        <v>2.3205382484769483</v>
      </c>
      <c r="F203" s="489">
        <v>8.5301764159702884</v>
      </c>
      <c r="G203" s="489" t="s">
        <v>84</v>
      </c>
      <c r="H203" s="490">
        <v>2.8735231872345217</v>
      </c>
      <c r="I203" s="490">
        <v>2.0657120163095151</v>
      </c>
      <c r="J203" s="490">
        <v>2.4543429532244607</v>
      </c>
    </row>
    <row r="204" spans="1:10" x14ac:dyDescent="0.2">
      <c r="A204" s="507" t="s">
        <v>630</v>
      </c>
      <c r="B204" s="508">
        <v>25.51824809847221</v>
      </c>
      <c r="C204" s="508">
        <v>15.998116796394038</v>
      </c>
      <c r="D204" s="502">
        <v>20.607679600255501</v>
      </c>
      <c r="E204" s="502">
        <v>22.520491063368841</v>
      </c>
      <c r="F204" s="502">
        <v>91.304311596790711</v>
      </c>
      <c r="G204" s="502" t="s">
        <v>84</v>
      </c>
      <c r="H204" s="503">
        <v>16.873324402934568</v>
      </c>
      <c r="I204" s="503">
        <v>22.776636090804086</v>
      </c>
      <c r="J204" s="503">
        <v>19.936604119556854</v>
      </c>
    </row>
    <row r="205" spans="1:10" x14ac:dyDescent="0.2">
      <c r="A205" s="478" t="s">
        <v>631</v>
      </c>
      <c r="B205" s="494">
        <v>4.2439170815653613</v>
      </c>
      <c r="C205" s="494">
        <v>1.0934537129566801</v>
      </c>
      <c r="D205" s="489">
        <v>1.5996379832789496</v>
      </c>
      <c r="E205" s="489">
        <v>4.2645126974872243</v>
      </c>
      <c r="F205" s="489">
        <v>2.7268909363616887</v>
      </c>
      <c r="G205" s="489" t="s">
        <v>84</v>
      </c>
      <c r="H205" s="490">
        <v>1.3830830696160492</v>
      </c>
      <c r="I205" s="490">
        <v>2.3318526858792543</v>
      </c>
      <c r="J205" s="490">
        <v>1.8754078654113864</v>
      </c>
    </row>
    <row r="206" spans="1:10" x14ac:dyDescent="0.2">
      <c r="A206" s="479" t="s">
        <v>335</v>
      </c>
      <c r="B206" s="492">
        <v>9.4619234659695489E-2</v>
      </c>
      <c r="C206" s="492">
        <v>2.3919744671637651E-2</v>
      </c>
      <c r="D206" s="488">
        <v>4.1055307847943541E-2</v>
      </c>
      <c r="E206" s="488">
        <v>2.130940366225779E-4</v>
      </c>
      <c r="F206" s="488">
        <v>0</v>
      </c>
      <c r="G206" s="488" t="s">
        <v>84</v>
      </c>
      <c r="H206" s="267">
        <v>3.0419311689434674E-2</v>
      </c>
      <c r="I206" s="267">
        <v>2.9274137890108732E-2</v>
      </c>
      <c r="J206" s="267">
        <v>2.9825071056894321E-2</v>
      </c>
    </row>
    <row r="207" spans="1:10" s="47" customFormat="1" x14ac:dyDescent="0.2">
      <c r="A207" s="745" t="s">
        <v>632</v>
      </c>
      <c r="B207" s="489">
        <v>0.71790917331161408</v>
      </c>
      <c r="C207" s="489">
        <v>0.28438967844830404</v>
      </c>
      <c r="D207" s="494">
        <v>1.2342164800206417</v>
      </c>
      <c r="E207" s="494">
        <v>1.1153083965392514</v>
      </c>
      <c r="F207" s="494">
        <v>38.980444253981851</v>
      </c>
      <c r="G207" s="494" t="s">
        <v>84</v>
      </c>
      <c r="H207" s="495">
        <v>0.32424412451094958</v>
      </c>
      <c r="I207" s="495">
        <v>2.0903180391319083</v>
      </c>
      <c r="J207" s="495">
        <v>1.2406752206075449</v>
      </c>
    </row>
    <row r="208" spans="1:10" x14ac:dyDescent="0.2">
      <c r="A208" s="476" t="s">
        <v>633</v>
      </c>
      <c r="B208" s="488">
        <v>18.59567673370729</v>
      </c>
      <c r="C208" s="488">
        <v>12.671211934616661</v>
      </c>
      <c r="D208" s="492">
        <v>14.432700603833192</v>
      </c>
      <c r="E208" s="492">
        <v>13.294193652588225</v>
      </c>
      <c r="F208" s="492">
        <v>49.596976406447162</v>
      </c>
      <c r="G208" s="492" t="s">
        <v>84</v>
      </c>
      <c r="H208" s="493">
        <v>13.215861634533494</v>
      </c>
      <c r="I208" s="493">
        <v>14.958079896739843</v>
      </c>
      <c r="J208" s="493">
        <v>14.119913825359234</v>
      </c>
    </row>
    <row r="209" spans="1:10" s="7" customFormat="1" x14ac:dyDescent="0.2">
      <c r="A209" s="477" t="s">
        <v>634</v>
      </c>
      <c r="B209" s="494">
        <v>1.8661232479014227</v>
      </c>
      <c r="C209" s="494">
        <v>1.9251413267169404</v>
      </c>
      <c r="D209" s="494">
        <v>3.3000689106144372</v>
      </c>
      <c r="E209" s="494">
        <v>3.846262377106259</v>
      </c>
      <c r="F209" s="494">
        <v>0</v>
      </c>
      <c r="G209" s="494" t="s">
        <v>84</v>
      </c>
      <c r="H209" s="495">
        <v>1.919715658744118</v>
      </c>
      <c r="I209" s="495">
        <v>3.3671108832962275</v>
      </c>
      <c r="J209" s="495">
        <v>2.6707816142174212</v>
      </c>
    </row>
    <row r="210" spans="1:10" x14ac:dyDescent="0.2">
      <c r="A210" s="501" t="s">
        <v>635</v>
      </c>
      <c r="B210" s="508">
        <v>12.844012978994522</v>
      </c>
      <c r="C210" s="508">
        <v>12.749838611046904</v>
      </c>
      <c r="D210" s="508">
        <v>11.519642986378354</v>
      </c>
      <c r="E210" s="508">
        <v>12.906186195988166</v>
      </c>
      <c r="F210" s="508">
        <v>35.757993476656431</v>
      </c>
      <c r="G210" s="508" t="s">
        <v>84</v>
      </c>
      <c r="H210" s="509">
        <v>12.758496277685484</v>
      </c>
      <c r="I210" s="509">
        <v>12.456782202850492</v>
      </c>
      <c r="J210" s="509">
        <v>12.601934223277846</v>
      </c>
    </row>
    <row r="211" spans="1:10" x14ac:dyDescent="0.2">
      <c r="A211" s="478" t="s">
        <v>636</v>
      </c>
      <c r="B211" s="494">
        <v>7.2457181141048039</v>
      </c>
      <c r="C211" s="494">
        <v>9.5328374319167377</v>
      </c>
      <c r="D211" s="489">
        <v>7.9877601847685513</v>
      </c>
      <c r="E211" s="489">
        <v>10.364039873953185</v>
      </c>
      <c r="F211" s="489">
        <v>31.739180534723712</v>
      </c>
      <c r="G211" s="489" t="s">
        <v>84</v>
      </c>
      <c r="H211" s="490">
        <v>9.3225772831330911</v>
      </c>
      <c r="I211" s="490">
        <v>9.1755497676243394</v>
      </c>
      <c r="J211" s="490">
        <v>9.2462834281145927</v>
      </c>
    </row>
    <row r="212" spans="1:10" x14ac:dyDescent="0.2">
      <c r="A212" s="479" t="s">
        <v>336</v>
      </c>
      <c r="B212" s="492">
        <v>1.2972426204957766E-2</v>
      </c>
      <c r="C212" s="492">
        <v>0.24914451220371794</v>
      </c>
      <c r="D212" s="488">
        <v>1.5449822688898469E-4</v>
      </c>
      <c r="E212" s="488">
        <v>0.2249254065170414</v>
      </c>
      <c r="F212" s="488">
        <v>0</v>
      </c>
      <c r="G212" s="488" t="s">
        <v>84</v>
      </c>
      <c r="H212" s="267">
        <v>0.22743266815871635</v>
      </c>
      <c r="I212" s="267">
        <v>5.9674324740114124E-2</v>
      </c>
      <c r="J212" s="267">
        <v>0.14038140645008354</v>
      </c>
    </row>
    <row r="213" spans="1:10" x14ac:dyDescent="0.2">
      <c r="A213" s="478" t="s">
        <v>637</v>
      </c>
      <c r="B213" s="533">
        <v>0.24815627339962953</v>
      </c>
      <c r="C213" s="533">
        <v>9.8824966066426545E-2</v>
      </c>
      <c r="D213" s="494">
        <v>0.2305351113740273</v>
      </c>
      <c r="E213" s="494">
        <v>0.21886829308717029</v>
      </c>
      <c r="F213" s="494">
        <v>0.48050853510463537</v>
      </c>
      <c r="G213" s="494" t="s">
        <v>84</v>
      </c>
      <c r="H213" s="495">
        <v>0.11255333723333799</v>
      </c>
      <c r="I213" s="495">
        <v>0.23332356983832458</v>
      </c>
      <c r="J213" s="495">
        <v>0.17522206005731031</v>
      </c>
    </row>
    <row r="214" spans="1:10" s="47" customFormat="1" x14ac:dyDescent="0.2">
      <c r="A214" s="479" t="s">
        <v>638</v>
      </c>
      <c r="B214" s="492">
        <v>0.98364883149639404</v>
      </c>
      <c r="C214" s="492">
        <v>0.48218031887318458</v>
      </c>
      <c r="D214" s="492">
        <v>0.57615315148063428</v>
      </c>
      <c r="E214" s="492">
        <v>1.1891374469220384</v>
      </c>
      <c r="F214" s="492">
        <v>0.51526319548603672</v>
      </c>
      <c r="G214" s="492" t="s">
        <v>84</v>
      </c>
      <c r="H214" s="493">
        <v>0.52828147470415432</v>
      </c>
      <c r="I214" s="493">
        <v>0.73705082884458895</v>
      </c>
      <c r="J214" s="493">
        <v>0.63661370613703816</v>
      </c>
    </row>
    <row r="215" spans="1:10" s="7" customFormat="1" x14ac:dyDescent="0.2">
      <c r="A215" s="745" t="s">
        <v>639</v>
      </c>
      <c r="B215" s="751">
        <v>4.3535173337887363</v>
      </c>
      <c r="C215" s="751">
        <v>2.3868511159976284</v>
      </c>
      <c r="D215" s="751">
        <v>2.7250397258679118</v>
      </c>
      <c r="E215" s="751">
        <v>0.90921432989747386</v>
      </c>
      <c r="F215" s="751">
        <v>3.0230364497773969</v>
      </c>
      <c r="G215" s="751" t="s">
        <v>84</v>
      </c>
      <c r="H215" s="751">
        <v>2.5676512729199747</v>
      </c>
      <c r="I215" s="751">
        <v>2.2511831519696957</v>
      </c>
      <c r="J215" s="751">
        <v>2.4034332158154172</v>
      </c>
    </row>
    <row r="216" spans="1:10" s="7" customFormat="1" x14ac:dyDescent="0.2">
      <c r="A216" s="742" t="s">
        <v>640</v>
      </c>
      <c r="B216" s="748">
        <v>4.2914756381120037E-2</v>
      </c>
      <c r="C216" s="748">
        <v>4.426446136786015E-2</v>
      </c>
      <c r="D216" s="748">
        <v>3.0242005267414091E-3</v>
      </c>
      <c r="E216" s="748">
        <v>0</v>
      </c>
      <c r="F216" s="748">
        <v>0</v>
      </c>
      <c r="G216" s="748" t="s">
        <v>84</v>
      </c>
      <c r="H216" s="748">
        <v>4.4140379878487956E-2</v>
      </c>
      <c r="I216" s="748">
        <v>2.1522236359882425E-3</v>
      </c>
      <c r="J216" s="748">
        <v>2.2352360855146192E-2</v>
      </c>
    </row>
    <row r="217" spans="1:10" s="7" customFormat="1" x14ac:dyDescent="0.2">
      <c r="A217" s="746" t="s">
        <v>665</v>
      </c>
      <c r="B217" s="739">
        <v>132.45692103569223</v>
      </c>
      <c r="C217" s="739">
        <v>100.91387734865147</v>
      </c>
      <c r="D217" s="739">
        <v>100.35552968348317</v>
      </c>
      <c r="E217" s="739">
        <v>92.274314600366239</v>
      </c>
      <c r="F217" s="739">
        <v>176.63356903078352</v>
      </c>
      <c r="G217" s="739" t="s">
        <v>84</v>
      </c>
      <c r="H217" s="739">
        <v>103.81370203513579</v>
      </c>
      <c r="I217" s="739">
        <v>100.00912965159998</v>
      </c>
      <c r="J217" s="739">
        <v>101.8394763751804</v>
      </c>
    </row>
    <row r="218" spans="1:10" x14ac:dyDescent="0.2">
      <c r="A218" s="511" t="s">
        <v>657</v>
      </c>
      <c r="B218" s="3"/>
      <c r="C218" s="3"/>
      <c r="D218" s="212"/>
      <c r="E218" s="3"/>
      <c r="F218" s="3"/>
      <c r="G218" s="212"/>
      <c r="H218" s="3"/>
      <c r="I218" s="3"/>
      <c r="J218" s="3"/>
    </row>
    <row r="219" spans="1:10" x14ac:dyDescent="0.2">
      <c r="A219" s="38" t="s">
        <v>352</v>
      </c>
    </row>
    <row r="220" spans="1:10" x14ac:dyDescent="0.2">
      <c r="A220" s="22" t="s">
        <v>670</v>
      </c>
    </row>
    <row r="221" spans="1:10" x14ac:dyDescent="0.2">
      <c r="A221" s="242" t="s">
        <v>739</v>
      </c>
      <c r="B221" s="3"/>
      <c r="C221" s="3"/>
      <c r="D221" s="212"/>
      <c r="E221" s="3"/>
      <c r="F221" s="3"/>
      <c r="G221" s="212"/>
      <c r="H221" s="3"/>
      <c r="I221" s="3"/>
      <c r="J221" s="3"/>
    </row>
    <row r="223" spans="1:10" ht="87" customHeight="1" x14ac:dyDescent="0.2">
      <c r="A223" s="816" t="s">
        <v>353</v>
      </c>
      <c r="B223" s="817"/>
      <c r="C223" s="817"/>
      <c r="D223" s="817"/>
      <c r="E223" s="817"/>
      <c r="F223" s="817"/>
      <c r="G223" s="817"/>
      <c r="H223" s="817"/>
      <c r="I223" s="817"/>
      <c r="J223" s="818"/>
    </row>
  </sheetData>
  <mergeCells count="1">
    <mergeCell ref="A223:J223"/>
  </mergeCells>
  <printOptions horizontalCentered="1" verticalCentered="1"/>
  <pageMargins left="0.70866141732283472" right="0.70866141732283472" top="0.19685039370078741" bottom="0.19685039370078741" header="0.31496062992125984" footer="0.31496062992125984"/>
  <pageSetup paperSize="9" scale="50" firstPageNumber="98" orientation="landscape" useFirstPageNumber="1" r:id="rId1"/>
  <headerFooter>
    <oddHeader>&amp;R&amp;12Les groupements à fiscalité propre en 2022</oddHeader>
    <oddFooter>&amp;L&amp;12Direction Générale des Collectivités Locales / DESL&amp;C&amp;12&amp;P&amp;R&amp;12Mise en ligne : janvier 2024</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4"/>
  <sheetViews>
    <sheetView zoomScaleNormal="100" workbookViewId="0"/>
  </sheetViews>
  <sheetFormatPr baseColWidth="10" defaultRowHeight="12.75" x14ac:dyDescent="0.2"/>
  <cols>
    <col min="1" max="1" width="80.5703125" customWidth="1"/>
    <col min="2" max="10" width="17.28515625" customWidth="1"/>
  </cols>
  <sheetData>
    <row r="1" spans="1:10" ht="21" x14ac:dyDescent="0.25">
      <c r="A1" s="9" t="s">
        <v>658</v>
      </c>
    </row>
    <row r="2" spans="1:10" ht="12.75" customHeight="1" x14ac:dyDescent="0.25">
      <c r="A2" s="9"/>
    </row>
    <row r="3" spans="1:10" ht="17.25" customHeight="1" x14ac:dyDescent="0.25">
      <c r="A3" s="88" t="s">
        <v>812</v>
      </c>
    </row>
    <row r="4" spans="1:10" ht="13.5" thickBot="1" x14ac:dyDescent="0.25">
      <c r="A4" s="205"/>
      <c r="J4" s="398" t="s">
        <v>337</v>
      </c>
    </row>
    <row r="5" spans="1:10" ht="12.75" customHeight="1" x14ac:dyDescent="0.2">
      <c r="A5" s="204" t="s">
        <v>649</v>
      </c>
      <c r="B5" s="480" t="s">
        <v>34</v>
      </c>
      <c r="C5" s="480" t="s">
        <v>458</v>
      </c>
      <c r="D5" s="480" t="s">
        <v>460</v>
      </c>
      <c r="E5" s="480" t="s">
        <v>97</v>
      </c>
      <c r="F5" s="480" t="s">
        <v>269</v>
      </c>
      <c r="G5" s="481">
        <v>300000</v>
      </c>
      <c r="H5" s="758" t="s">
        <v>351</v>
      </c>
      <c r="I5" s="758" t="s">
        <v>351</v>
      </c>
      <c r="J5" s="758"/>
    </row>
    <row r="6" spans="1:10" ht="12.75" customHeight="1" x14ac:dyDescent="0.2">
      <c r="A6" s="203"/>
      <c r="B6" s="483" t="s">
        <v>457</v>
      </c>
      <c r="C6" s="483" t="s">
        <v>35</v>
      </c>
      <c r="D6" s="483" t="s">
        <v>35</v>
      </c>
      <c r="E6" s="483" t="s">
        <v>35</v>
      </c>
      <c r="F6" s="483" t="s">
        <v>35</v>
      </c>
      <c r="G6" s="483" t="s">
        <v>36</v>
      </c>
      <c r="H6" s="759" t="s">
        <v>283</v>
      </c>
      <c r="I6" s="759" t="s">
        <v>474</v>
      </c>
      <c r="J6" s="759" t="s">
        <v>343</v>
      </c>
    </row>
    <row r="7" spans="1:10" ht="12.75" customHeight="1" thickBot="1" x14ac:dyDescent="0.25">
      <c r="A7" s="206"/>
      <c r="B7" s="485" t="s">
        <v>36</v>
      </c>
      <c r="C7" s="485" t="s">
        <v>459</v>
      </c>
      <c r="D7" s="485" t="s">
        <v>99</v>
      </c>
      <c r="E7" s="485" t="s">
        <v>100</v>
      </c>
      <c r="F7" s="485" t="s">
        <v>270</v>
      </c>
      <c r="G7" s="485" t="s">
        <v>101</v>
      </c>
      <c r="H7" s="760" t="s">
        <v>459</v>
      </c>
      <c r="I7" s="760" t="s">
        <v>101</v>
      </c>
      <c r="J7" s="760" t="s">
        <v>656</v>
      </c>
    </row>
    <row r="8" spans="1:10" ht="12.75" customHeight="1" x14ac:dyDescent="0.2"/>
    <row r="9" spans="1:10" ht="14.25" customHeight="1" x14ac:dyDescent="0.2">
      <c r="A9" s="496" t="s">
        <v>601</v>
      </c>
      <c r="B9" s="497">
        <f>'T 5.7'!B9+'T 5.8'!B9</f>
        <v>145.660631</v>
      </c>
      <c r="C9" s="497">
        <f>'T 5.7'!C9+'T 5.8'!C9</f>
        <v>904.831862</v>
      </c>
      <c r="D9" s="497">
        <f>'T 5.7'!D9+'T 5.8'!D9</f>
        <v>683.05161999999996</v>
      </c>
      <c r="E9" s="497">
        <f>'T 5.7'!E9+'T 5.8'!E9</f>
        <v>209.30399599999998</v>
      </c>
      <c r="F9" s="497">
        <f>'T 5.7'!F9+'T 5.8'!F9</f>
        <v>28.123173999999999</v>
      </c>
      <c r="G9" s="497" t="s">
        <v>84</v>
      </c>
      <c r="H9" s="498">
        <f>'T 5.7'!H9+'T 5.8'!H9</f>
        <v>1050.492493</v>
      </c>
      <c r="I9" s="498">
        <f>'T 5.7'!I9+'T 5.8'!I9</f>
        <v>920.47879</v>
      </c>
      <c r="J9" s="498">
        <f>'T 5.7'!J9+'T 5.8'!J9</f>
        <v>1970.9712830000001</v>
      </c>
    </row>
    <row r="10" spans="1:10" ht="14.25" customHeight="1" x14ac:dyDescent="0.2">
      <c r="A10" s="476" t="s">
        <v>602</v>
      </c>
      <c r="B10" s="488">
        <f>'T 5.7'!B10+'T 5.8'!B10</f>
        <v>26.452795999999999</v>
      </c>
      <c r="C10" s="488">
        <f>'T 5.7'!C10+'T 5.8'!C10</f>
        <v>96.679248999999999</v>
      </c>
      <c r="D10" s="488">
        <f>'T 5.7'!D10+'T 5.8'!D10</f>
        <v>94.416456000000011</v>
      </c>
      <c r="E10" s="488">
        <f>'T 5.7'!E10+'T 5.8'!E10</f>
        <v>21.095621999999999</v>
      </c>
      <c r="F10" s="488">
        <f>'T 5.7'!F10+'T 5.8'!F10</f>
        <v>6.2197709999999997</v>
      </c>
      <c r="G10" s="488" t="s">
        <v>84</v>
      </c>
      <c r="H10" s="267">
        <f>'T 5.7'!H10+'T 5.8'!H10</f>
        <v>123.13204500000001</v>
      </c>
      <c r="I10" s="267">
        <f>'T 5.7'!I10+'T 5.8'!I10</f>
        <v>121.73184900000001</v>
      </c>
      <c r="J10" s="267">
        <f>'T 5.7'!J10+'T 5.8'!J10</f>
        <v>244.86389400000002</v>
      </c>
    </row>
    <row r="11" spans="1:10" ht="14.25" customHeight="1" x14ac:dyDescent="0.2">
      <c r="A11" s="477" t="s">
        <v>324</v>
      </c>
      <c r="B11" s="489">
        <f>'T 5.7'!B11+'T 5.8'!B11</f>
        <v>117.27759400000001</v>
      </c>
      <c r="C11" s="489">
        <f>'T 5.7'!C11+'T 5.8'!C11</f>
        <v>788.82054600000004</v>
      </c>
      <c r="D11" s="489">
        <f>'T 5.7'!D11+'T 5.8'!D11</f>
        <v>571.53315599999996</v>
      </c>
      <c r="E11" s="489">
        <f>'T 5.7'!E11+'T 5.8'!E11</f>
        <v>182.35121699999999</v>
      </c>
      <c r="F11" s="489">
        <f>'T 5.7'!F11+'T 5.8'!F11</f>
        <v>21.442428000000003</v>
      </c>
      <c r="G11" s="489" t="s">
        <v>84</v>
      </c>
      <c r="H11" s="490">
        <f>'T 5.7'!H11+'T 5.8'!H11</f>
        <v>906.09813999999994</v>
      </c>
      <c r="I11" s="490">
        <f>'T 5.7'!I11+'T 5.8'!I11</f>
        <v>775.32680099999993</v>
      </c>
      <c r="J11" s="490">
        <f>'T 5.7'!J11+'T 5.8'!J11</f>
        <v>1681.4249409999998</v>
      </c>
    </row>
    <row r="12" spans="1:10" ht="14.25" customHeight="1" x14ac:dyDescent="0.2">
      <c r="A12" s="476" t="s">
        <v>603</v>
      </c>
      <c r="B12" s="488">
        <f>'T 5.7'!B12+'T 5.8'!B12</f>
        <v>1.8479199999999998</v>
      </c>
      <c r="C12" s="488">
        <f>'T 5.7'!C12+'T 5.8'!C12</f>
        <v>19.222803000000003</v>
      </c>
      <c r="D12" s="488">
        <f>'T 5.7'!D12+'T 5.8'!D12</f>
        <v>16.433916</v>
      </c>
      <c r="E12" s="488">
        <f>'T 5.7'!E12+'T 5.8'!E12</f>
        <v>5.6859929999999999</v>
      </c>
      <c r="F12" s="488">
        <f>'T 5.7'!F12+'T 5.8'!F12</f>
        <v>0.46097300000000002</v>
      </c>
      <c r="G12" s="488" t="s">
        <v>84</v>
      </c>
      <c r="H12" s="267">
        <f>'T 5.7'!H12+'T 5.8'!H12</f>
        <v>21.070722999999997</v>
      </c>
      <c r="I12" s="267">
        <f>'T 5.7'!I12+'T 5.8'!I12</f>
        <v>22.580881999999999</v>
      </c>
      <c r="J12" s="267">
        <f>'T 5.7'!J12+'T 5.8'!J12</f>
        <v>43.651604999999996</v>
      </c>
    </row>
    <row r="13" spans="1:10" ht="14.25" customHeight="1" x14ac:dyDescent="0.2">
      <c r="A13" s="477" t="s">
        <v>604</v>
      </c>
      <c r="B13" s="489">
        <f>'T 5.7'!B13+'T 5.8'!B13</f>
        <v>8.2318000000000002E-2</v>
      </c>
      <c r="C13" s="489">
        <f>'T 5.7'!C13+'T 5.8'!C13</f>
        <v>0.109261</v>
      </c>
      <c r="D13" s="489">
        <f>'T 5.7'!D13+'T 5.8'!D13</f>
        <v>0.66808899999999993</v>
      </c>
      <c r="E13" s="489">
        <f>'T 5.7'!E13+'T 5.8'!E13</f>
        <v>0.17116200000000001</v>
      </c>
      <c r="F13" s="489">
        <f>'T 5.7'!F13+'T 5.8'!F13</f>
        <v>0</v>
      </c>
      <c r="G13" s="489" t="s">
        <v>84</v>
      </c>
      <c r="H13" s="490">
        <f>'T 5.7'!H13+'T 5.8'!H13</f>
        <v>0.19157900000000003</v>
      </c>
      <c r="I13" s="490">
        <f>'T 5.7'!I13+'T 5.8'!I13</f>
        <v>0.83925099999999997</v>
      </c>
      <c r="J13" s="490">
        <f>'T 5.7'!J13+'T 5.8'!J13</f>
        <v>1.0308300000000001</v>
      </c>
    </row>
    <row r="14" spans="1:10" ht="14.25" customHeight="1" x14ac:dyDescent="0.2">
      <c r="A14" s="501" t="s">
        <v>325</v>
      </c>
      <c r="B14" s="502">
        <f>'T 5.7'!B14+'T 5.8'!B14</f>
        <v>5.1728239999999994</v>
      </c>
      <c r="C14" s="502">
        <f>'T 5.7'!C14+'T 5.8'!C14</f>
        <v>77.679160999999993</v>
      </c>
      <c r="D14" s="502">
        <f>'T 5.7'!D14+'T 5.8'!D14</f>
        <v>75.526961999999997</v>
      </c>
      <c r="E14" s="502">
        <f>'T 5.7'!E14+'T 5.8'!E14</f>
        <v>26.585970000000003</v>
      </c>
      <c r="F14" s="502">
        <f>'T 5.7'!F14+'T 5.8'!F14</f>
        <v>0</v>
      </c>
      <c r="G14" s="502" t="s">
        <v>84</v>
      </c>
      <c r="H14" s="503">
        <f>'T 5.7'!H14+'T 5.8'!H14</f>
        <v>82.851984999999999</v>
      </c>
      <c r="I14" s="503">
        <f>'T 5.7'!I14+'T 5.8'!I14</f>
        <v>102.112932</v>
      </c>
      <c r="J14" s="503">
        <f>'T 5.7'!J14+'T 5.8'!J14</f>
        <v>184.96491700000001</v>
      </c>
    </row>
    <row r="15" spans="1:10" ht="14.25" customHeight="1" x14ac:dyDescent="0.2">
      <c r="A15" s="477" t="s">
        <v>605</v>
      </c>
      <c r="B15" s="489">
        <f>'T 5.7'!B15+'T 5.8'!B15</f>
        <v>0.51114400000000004</v>
      </c>
      <c r="C15" s="489">
        <f>'T 5.7'!C15+'T 5.8'!C15</f>
        <v>4.2108220000000003</v>
      </c>
      <c r="D15" s="489">
        <f>'T 5.7'!D15+'T 5.8'!D15</f>
        <v>3.2759019999999999</v>
      </c>
      <c r="E15" s="489">
        <f>'T 5.7'!E15+'T 5.8'!E15</f>
        <v>0.31903399999999998</v>
      </c>
      <c r="F15" s="489">
        <f>'T 5.7'!F15+'T 5.8'!F15</f>
        <v>0</v>
      </c>
      <c r="G15" s="489" t="s">
        <v>84</v>
      </c>
      <c r="H15" s="490">
        <f>'T 5.7'!H15+'T 5.8'!H15</f>
        <v>4.7219660000000001</v>
      </c>
      <c r="I15" s="490">
        <f>'T 5.7'!I15+'T 5.8'!I15</f>
        <v>3.5949359999999997</v>
      </c>
      <c r="J15" s="490">
        <f>'T 5.7'!J15+'T 5.8'!J15</f>
        <v>8.3169019999999989</v>
      </c>
    </row>
    <row r="16" spans="1:10" ht="14.25" customHeight="1" x14ac:dyDescent="0.2">
      <c r="A16" s="476" t="s">
        <v>606</v>
      </c>
      <c r="B16" s="488">
        <f>'T 5.7'!B16+'T 5.8'!B16</f>
        <v>0.15989899999999999</v>
      </c>
      <c r="C16" s="488">
        <f>'T 5.7'!C16+'T 5.8'!C16</f>
        <v>8.9823079999999997</v>
      </c>
      <c r="D16" s="488">
        <f>'T 5.7'!D16+'T 5.8'!D16</f>
        <v>4.3072220000000003</v>
      </c>
      <c r="E16" s="488">
        <f>'T 5.7'!E16+'T 5.8'!E16</f>
        <v>8.0197999999999992E-2</v>
      </c>
      <c r="F16" s="488">
        <f>'T 5.7'!F16+'T 5.8'!F16</f>
        <v>0</v>
      </c>
      <c r="G16" s="488" t="s">
        <v>84</v>
      </c>
      <c r="H16" s="267">
        <f>'T 5.7'!H16+'T 5.8'!H16</f>
        <v>9.1422070000000009</v>
      </c>
      <c r="I16" s="267">
        <f>'T 5.7'!I16+'T 5.8'!I16</f>
        <v>4.3874199999999997</v>
      </c>
      <c r="J16" s="267">
        <f>'T 5.7'!J16+'T 5.8'!J16</f>
        <v>13.529627000000001</v>
      </c>
    </row>
    <row r="17" spans="1:10" ht="14.25" customHeight="1" x14ac:dyDescent="0.2">
      <c r="A17" s="491" t="s">
        <v>607</v>
      </c>
      <c r="B17" s="489">
        <f>'T 5.7'!B17+'T 5.8'!B17</f>
        <v>4.0830109999999999</v>
      </c>
      <c r="C17" s="489">
        <f>'T 5.7'!C17+'T 5.8'!C17</f>
        <v>57.641762999999997</v>
      </c>
      <c r="D17" s="489">
        <f>'T 5.7'!D17+'T 5.8'!D17</f>
        <v>63.779747999999998</v>
      </c>
      <c r="E17" s="489">
        <f>'T 5.7'!E17+'T 5.8'!E17</f>
        <v>23.785836</v>
      </c>
      <c r="F17" s="489">
        <f>'T 5.7'!F17+'T 5.8'!F17</f>
        <v>0</v>
      </c>
      <c r="G17" s="489" t="s">
        <v>84</v>
      </c>
      <c r="H17" s="490">
        <f>'T 5.7'!H17+'T 5.8'!H17</f>
        <v>61.724774000000004</v>
      </c>
      <c r="I17" s="490">
        <f>'T 5.7'!I17+'T 5.8'!I17</f>
        <v>87.565584000000001</v>
      </c>
      <c r="J17" s="490">
        <f>'T 5.7'!J17+'T 5.8'!J17</f>
        <v>149.290358</v>
      </c>
    </row>
    <row r="18" spans="1:10" ht="14.25" customHeight="1" x14ac:dyDescent="0.2">
      <c r="A18" s="476" t="s">
        <v>326</v>
      </c>
      <c r="B18" s="488">
        <f>'T 5.7'!B18+'T 5.8'!B18</f>
        <v>8.3719999999999989E-2</v>
      </c>
      <c r="C18" s="488">
        <f>'T 5.7'!C18+'T 5.8'!C18</f>
        <v>0.903501</v>
      </c>
      <c r="D18" s="488">
        <f>'T 5.7'!D18+'T 5.8'!D18</f>
        <v>2.2587280000000001</v>
      </c>
      <c r="E18" s="488">
        <f>'T 5.7'!E18+'T 5.8'!E18</f>
        <v>2.2455689999999997</v>
      </c>
      <c r="F18" s="488">
        <f>'T 5.7'!F18+'T 5.8'!F18</f>
        <v>0</v>
      </c>
      <c r="G18" s="488" t="s">
        <v>84</v>
      </c>
      <c r="H18" s="267">
        <f>'T 5.7'!H18+'T 5.8'!H18</f>
        <v>0.98722100000000002</v>
      </c>
      <c r="I18" s="267">
        <f>'T 5.7'!I18+'T 5.8'!I18</f>
        <v>4.5042970000000002</v>
      </c>
      <c r="J18" s="267">
        <f>'T 5.7'!J18+'T 5.8'!J18</f>
        <v>5.491518000000001</v>
      </c>
    </row>
    <row r="19" spans="1:10" ht="14.25" customHeight="1" x14ac:dyDescent="0.2">
      <c r="A19" s="477" t="s">
        <v>608</v>
      </c>
      <c r="B19" s="489">
        <f>'T 5.7'!B19+'T 5.8'!B19</f>
        <v>0.33504600000000001</v>
      </c>
      <c r="C19" s="489">
        <f>'T 5.7'!C19+'T 5.8'!C19</f>
        <v>5.9407630000000005</v>
      </c>
      <c r="D19" s="489">
        <f>'T 5.7'!D19+'T 5.8'!D19</f>
        <v>1.905359</v>
      </c>
      <c r="E19" s="489">
        <f>'T 5.7'!E19+'T 5.8'!E19</f>
        <v>0.155331</v>
      </c>
      <c r="F19" s="489">
        <f>'T 5.7'!F19+'T 5.8'!F19</f>
        <v>0</v>
      </c>
      <c r="G19" s="489" t="s">
        <v>84</v>
      </c>
      <c r="H19" s="490">
        <f>'T 5.7'!H19+'T 5.8'!H19</f>
        <v>6.2758090000000006</v>
      </c>
      <c r="I19" s="490">
        <f>'T 5.7'!I19+'T 5.8'!I19</f>
        <v>2.0606900000000001</v>
      </c>
      <c r="J19" s="490">
        <f>'T 5.7'!J19+'T 5.8'!J19</f>
        <v>8.3364989999999999</v>
      </c>
    </row>
    <row r="20" spans="1:10" ht="14.25" customHeight="1" x14ac:dyDescent="0.2">
      <c r="A20" s="501" t="s">
        <v>327</v>
      </c>
      <c r="B20" s="502">
        <f>'T 5.7'!B20+'T 5.8'!B20</f>
        <v>26.452354</v>
      </c>
      <c r="C20" s="502">
        <f>'T 5.7'!C20+'T 5.8'!C20</f>
        <v>186.43639999999999</v>
      </c>
      <c r="D20" s="502">
        <f>'T 5.7'!D20+'T 5.8'!D20</f>
        <v>80.727630000000005</v>
      </c>
      <c r="E20" s="502">
        <f>'T 5.7'!E20+'T 5.8'!E20</f>
        <v>14.12588</v>
      </c>
      <c r="F20" s="502">
        <f>'T 5.7'!F20+'T 5.8'!F20</f>
        <v>0</v>
      </c>
      <c r="G20" s="502" t="s">
        <v>84</v>
      </c>
      <c r="H20" s="503">
        <f>'T 5.7'!H20+'T 5.8'!H20</f>
        <v>212.88875399999998</v>
      </c>
      <c r="I20" s="503">
        <f>'T 5.7'!I20+'T 5.8'!I20</f>
        <v>94.85351</v>
      </c>
      <c r="J20" s="503">
        <f>'T 5.7'!J20+'T 5.8'!J20</f>
        <v>307.74226399999998</v>
      </c>
    </row>
    <row r="21" spans="1:10" ht="14.25" customHeight="1" x14ac:dyDescent="0.2">
      <c r="A21" s="491" t="s">
        <v>609</v>
      </c>
      <c r="B21" s="489">
        <f>'T 5.7'!B21+'T 5.8'!B21</f>
        <v>5.9124490000000005</v>
      </c>
      <c r="C21" s="489">
        <f>'T 5.7'!C21+'T 5.8'!C21</f>
        <v>12.023337</v>
      </c>
      <c r="D21" s="489">
        <f>'T 5.7'!D21+'T 5.8'!D21</f>
        <v>5.0556840000000003</v>
      </c>
      <c r="E21" s="489">
        <f>'T 5.7'!E21+'T 5.8'!E21</f>
        <v>1.0930029999999999</v>
      </c>
      <c r="F21" s="489">
        <f>'T 5.7'!F21+'T 5.8'!F21</f>
        <v>0</v>
      </c>
      <c r="G21" s="489" t="s">
        <v>84</v>
      </c>
      <c r="H21" s="490">
        <f>'T 5.7'!H21+'T 5.8'!H21</f>
        <v>17.935786</v>
      </c>
      <c r="I21" s="490">
        <f>'T 5.7'!I21+'T 5.8'!I21</f>
        <v>6.1486869999999998</v>
      </c>
      <c r="J21" s="490">
        <f>'T 5.7'!J21+'T 5.8'!J21</f>
        <v>24.084472999999999</v>
      </c>
    </row>
    <row r="22" spans="1:10" ht="14.25" customHeight="1" x14ac:dyDescent="0.2">
      <c r="A22" s="476" t="s">
        <v>328</v>
      </c>
      <c r="B22" s="488">
        <f>'T 5.7'!B22+'T 5.8'!B22</f>
        <v>13.429986</v>
      </c>
      <c r="C22" s="488">
        <f>'T 5.7'!C22+'T 5.8'!C22</f>
        <v>91.005351000000005</v>
      </c>
      <c r="D22" s="488">
        <f>'T 5.7'!D22+'T 5.8'!D22</f>
        <v>41.632610999999997</v>
      </c>
      <c r="E22" s="488">
        <f>'T 5.7'!E22+'T 5.8'!E22</f>
        <v>4.7276199999999999</v>
      </c>
      <c r="F22" s="488">
        <f>'T 5.7'!F22+'T 5.8'!F22</f>
        <v>0</v>
      </c>
      <c r="G22" s="488" t="s">
        <v>84</v>
      </c>
      <c r="H22" s="267">
        <f>'T 5.7'!H22+'T 5.8'!H22</f>
        <v>104.435337</v>
      </c>
      <c r="I22" s="267">
        <f>'T 5.7'!I22+'T 5.8'!I22</f>
        <v>46.360230999999999</v>
      </c>
      <c r="J22" s="267">
        <f>'T 5.7'!J22+'T 5.8'!J22</f>
        <v>150.795568</v>
      </c>
    </row>
    <row r="23" spans="1:10" ht="14.25" customHeight="1" x14ac:dyDescent="0.2">
      <c r="A23" s="477" t="s">
        <v>329</v>
      </c>
      <c r="B23" s="489">
        <f>'T 5.7'!B23+'T 5.8'!B23</f>
        <v>0.22092700000000001</v>
      </c>
      <c r="C23" s="489">
        <f>'T 5.7'!C23+'T 5.8'!C23</f>
        <v>3.144301</v>
      </c>
      <c r="D23" s="489">
        <f>'T 5.7'!D23+'T 5.8'!D23</f>
        <v>1.4340649999999999</v>
      </c>
      <c r="E23" s="489">
        <f>'T 5.7'!E23+'T 5.8'!E23</f>
        <v>0.77869600000000005</v>
      </c>
      <c r="F23" s="489">
        <f>'T 5.7'!F23+'T 5.8'!F23</f>
        <v>0</v>
      </c>
      <c r="G23" s="489" t="s">
        <v>84</v>
      </c>
      <c r="H23" s="490">
        <f>'T 5.7'!H23+'T 5.8'!H23</f>
        <v>3.3652280000000001</v>
      </c>
      <c r="I23" s="490">
        <f>'T 5.7'!I23+'T 5.8'!I23</f>
        <v>2.212761</v>
      </c>
      <c r="J23" s="490">
        <f>'T 5.7'!J23+'T 5.8'!J23</f>
        <v>5.5779890000000005</v>
      </c>
    </row>
    <row r="24" spans="1:10" ht="14.25" customHeight="1" x14ac:dyDescent="0.2">
      <c r="A24" s="476" t="s">
        <v>610</v>
      </c>
      <c r="B24" s="488">
        <f>'T 5.7'!B24+'T 5.8'!B24</f>
        <v>0.36415399999999998</v>
      </c>
      <c r="C24" s="488">
        <f>'T 5.7'!C24+'T 5.8'!C24</f>
        <v>1.14714</v>
      </c>
      <c r="D24" s="488">
        <f>'T 5.7'!D24+'T 5.8'!D24</f>
        <v>1.6282610000000002</v>
      </c>
      <c r="E24" s="488">
        <f>'T 5.7'!E24+'T 5.8'!E24</f>
        <v>1.7463989999999998</v>
      </c>
      <c r="F24" s="488">
        <f>'T 5.7'!F24+'T 5.8'!F24</f>
        <v>0</v>
      </c>
      <c r="G24" s="488" t="s">
        <v>84</v>
      </c>
      <c r="H24" s="267">
        <f>'T 5.7'!H24+'T 5.8'!H24</f>
        <v>1.5112939999999999</v>
      </c>
      <c r="I24" s="267">
        <f>'T 5.7'!I24+'T 5.8'!I24</f>
        <v>3.37466</v>
      </c>
      <c r="J24" s="267">
        <f>'T 5.7'!J24+'T 5.8'!J24</f>
        <v>4.8859539999999999</v>
      </c>
    </row>
    <row r="25" spans="1:10" ht="14.25" customHeight="1" x14ac:dyDescent="0.2">
      <c r="A25" s="477" t="s">
        <v>611</v>
      </c>
      <c r="B25" s="489">
        <f>'T 5.7'!B25+'T 5.8'!B25</f>
        <v>5.8890359999999999</v>
      </c>
      <c r="C25" s="489">
        <f>'T 5.7'!C25+'T 5.8'!C25</f>
        <v>67.762301000000008</v>
      </c>
      <c r="D25" s="489">
        <f>'T 5.7'!D25+'T 5.8'!D25</f>
        <v>25.314960000000003</v>
      </c>
      <c r="E25" s="489">
        <f>'T 5.7'!E25+'T 5.8'!E25</f>
        <v>5.0169990000000002</v>
      </c>
      <c r="F25" s="489">
        <f>'T 5.7'!F25+'T 5.8'!F25</f>
        <v>0</v>
      </c>
      <c r="G25" s="489" t="s">
        <v>84</v>
      </c>
      <c r="H25" s="490">
        <f>'T 5.7'!H25+'T 5.8'!H25</f>
        <v>73.651336999999998</v>
      </c>
      <c r="I25" s="490">
        <f>'T 5.7'!I25+'T 5.8'!I25</f>
        <v>30.331959000000001</v>
      </c>
      <c r="J25" s="490">
        <f>'T 5.7'!J25+'T 5.8'!J25</f>
        <v>103.983296</v>
      </c>
    </row>
    <row r="26" spans="1:10" ht="14.25" customHeight="1" x14ac:dyDescent="0.2">
      <c r="A26" s="479" t="s">
        <v>330</v>
      </c>
      <c r="B26" s="492">
        <f>'T 5.7'!B26+'T 5.8'!B26</f>
        <v>0.63579599999999992</v>
      </c>
      <c r="C26" s="492">
        <f>'T 5.7'!C26+'T 5.8'!C26</f>
        <v>11.353965000000001</v>
      </c>
      <c r="D26" s="492">
        <f>'T 5.7'!D26+'T 5.8'!D26</f>
        <v>5.6620429999999997</v>
      </c>
      <c r="E26" s="492">
        <f>'T 5.7'!E26+'T 5.8'!E26</f>
        <v>0.763158</v>
      </c>
      <c r="F26" s="492">
        <f>'T 5.7'!F26+'T 5.8'!F26</f>
        <v>0</v>
      </c>
      <c r="G26" s="492" t="s">
        <v>84</v>
      </c>
      <c r="H26" s="493">
        <f>'T 5.7'!H26+'T 5.8'!H26</f>
        <v>11.989761</v>
      </c>
      <c r="I26" s="493">
        <f>'T 5.7'!I26+'T 5.8'!I26</f>
        <v>6.4252010000000004</v>
      </c>
      <c r="J26" s="493">
        <f>'T 5.7'!J26+'T 5.8'!J26</f>
        <v>18.414962000000003</v>
      </c>
    </row>
    <row r="27" spans="1:10" ht="14.25" customHeight="1" x14ac:dyDescent="0.2">
      <c r="A27" s="475" t="s">
        <v>612</v>
      </c>
      <c r="B27" s="499">
        <f>'T 5.7'!B27+'T 5.8'!B27</f>
        <v>70.514433999999994</v>
      </c>
      <c r="C27" s="499">
        <f>'T 5.7'!C27+'T 5.8'!C27</f>
        <v>627.93843900000002</v>
      </c>
      <c r="D27" s="499">
        <f>'T 5.7'!D27+'T 5.8'!D27</f>
        <v>502.51752199999999</v>
      </c>
      <c r="E27" s="499">
        <f>'T 5.7'!E27+'T 5.8'!E27</f>
        <v>143.893439</v>
      </c>
      <c r="F27" s="499">
        <f>'T 5.7'!F27+'T 5.8'!F27</f>
        <v>10.108349</v>
      </c>
      <c r="G27" s="499" t="s">
        <v>84</v>
      </c>
      <c r="H27" s="500">
        <f>'T 5.7'!H27+'T 5.8'!H27</f>
        <v>698.45287299999995</v>
      </c>
      <c r="I27" s="500">
        <f>'T 5.7'!I27+'T 5.8'!I27</f>
        <v>656.5193099999999</v>
      </c>
      <c r="J27" s="500">
        <f>'T 5.7'!J27+'T 5.8'!J27</f>
        <v>1354.9721829999999</v>
      </c>
    </row>
    <row r="28" spans="1:10" ht="14.25" customHeight="1" x14ac:dyDescent="0.2">
      <c r="A28" s="479" t="s">
        <v>613</v>
      </c>
      <c r="B28" s="492">
        <f>'T 5.7'!B28+'T 5.8'!B28</f>
        <v>6.0119410000000002</v>
      </c>
      <c r="C28" s="492">
        <f>'T 5.7'!C28+'T 5.8'!C28</f>
        <v>34.605809999999998</v>
      </c>
      <c r="D28" s="492">
        <f>'T 5.7'!D28+'T 5.8'!D28</f>
        <v>23.25929</v>
      </c>
      <c r="E28" s="492">
        <f>'T 5.7'!E28+'T 5.8'!E28</f>
        <v>4.8168850000000001</v>
      </c>
      <c r="F28" s="492">
        <f>'T 5.7'!F28+'T 5.8'!F28</f>
        <v>5.7450000000000001E-2</v>
      </c>
      <c r="G28" s="492" t="s">
        <v>84</v>
      </c>
      <c r="H28" s="493">
        <f>'T 5.7'!H28+'T 5.8'!H28</f>
        <v>40.617750999999998</v>
      </c>
      <c r="I28" s="493">
        <f>'T 5.7'!I28+'T 5.8'!I28</f>
        <v>28.133624999999999</v>
      </c>
      <c r="J28" s="493">
        <f>'T 5.7'!J28+'T 5.8'!J28</f>
        <v>68.751375999999993</v>
      </c>
    </row>
    <row r="29" spans="1:10" ht="14.25" customHeight="1" x14ac:dyDescent="0.2">
      <c r="A29" s="477" t="s">
        <v>331</v>
      </c>
      <c r="B29" s="489">
        <f>'T 5.7'!B29+'T 5.8'!B29</f>
        <v>21.635598000000002</v>
      </c>
      <c r="C29" s="489">
        <f>'T 5.7'!C29+'T 5.8'!C29</f>
        <v>164.14123699999999</v>
      </c>
      <c r="D29" s="489">
        <f>'T 5.7'!D29+'T 5.8'!D29</f>
        <v>125.74894</v>
      </c>
      <c r="E29" s="489">
        <f>'T 5.7'!E29+'T 5.8'!E29</f>
        <v>40.204552999999997</v>
      </c>
      <c r="F29" s="489">
        <f>'T 5.7'!F29+'T 5.8'!F29</f>
        <v>4.2895849999999998</v>
      </c>
      <c r="G29" s="489" t="s">
        <v>84</v>
      </c>
      <c r="H29" s="490">
        <f>'T 5.7'!H29+'T 5.8'!H29</f>
        <v>185.77683500000001</v>
      </c>
      <c r="I29" s="490">
        <f>'T 5.7'!I29+'T 5.8'!I29</f>
        <v>170.243078</v>
      </c>
      <c r="J29" s="490">
        <f>'T 5.7'!J29+'T 5.8'!J29</f>
        <v>356.01991300000003</v>
      </c>
    </row>
    <row r="30" spans="1:10" ht="14.25" customHeight="1" x14ac:dyDescent="0.2">
      <c r="A30" s="476" t="s">
        <v>614</v>
      </c>
      <c r="B30" s="488">
        <f>'T 5.7'!B30+'T 5.8'!B30</f>
        <v>11.992838000000001</v>
      </c>
      <c r="C30" s="488">
        <f>'T 5.7'!C30+'T 5.8'!C30</f>
        <v>104.82021400000001</v>
      </c>
      <c r="D30" s="488">
        <f>'T 5.7'!D30+'T 5.8'!D30</f>
        <v>75.083653999999996</v>
      </c>
      <c r="E30" s="488">
        <f>'T 5.7'!E30+'T 5.8'!E30</f>
        <v>26.727537999999999</v>
      </c>
      <c r="F30" s="488">
        <f>'T 5.7'!F30+'T 5.8'!F30</f>
        <v>4.2845849999999999</v>
      </c>
      <c r="G30" s="488" t="s">
        <v>84</v>
      </c>
      <c r="H30" s="267">
        <f>'T 5.7'!H30+'T 5.8'!H30</f>
        <v>116.813052</v>
      </c>
      <c r="I30" s="267">
        <f>'T 5.7'!I30+'T 5.8'!I30</f>
        <v>106.095777</v>
      </c>
      <c r="J30" s="267">
        <f>'T 5.7'!J30+'T 5.8'!J30</f>
        <v>222.908829</v>
      </c>
    </row>
    <row r="31" spans="1:10" ht="14.25" customHeight="1" x14ac:dyDescent="0.2">
      <c r="A31" s="477" t="s">
        <v>641</v>
      </c>
      <c r="B31" s="489">
        <f>'T 5.7'!B31+'T 5.8'!B31</f>
        <v>9.6427589999999999</v>
      </c>
      <c r="C31" s="489">
        <f>'T 5.7'!C31+'T 5.8'!C31</f>
        <v>59.321021999999999</v>
      </c>
      <c r="D31" s="489">
        <f>'T 5.7'!D31+'T 5.8'!D31</f>
        <v>50.665286000000002</v>
      </c>
      <c r="E31" s="489">
        <f>'T 5.7'!E31+'T 5.8'!E31</f>
        <v>13.477015</v>
      </c>
      <c r="F31" s="489">
        <f>'T 5.7'!F31+'T 5.8'!F31</f>
        <v>5.0000000000000001E-3</v>
      </c>
      <c r="G31" s="489" t="s">
        <v>84</v>
      </c>
      <c r="H31" s="490">
        <f>'T 5.7'!H31+'T 5.8'!H31</f>
        <v>68.963780999999997</v>
      </c>
      <c r="I31" s="490">
        <f>'T 5.7'!I31+'T 5.8'!I31</f>
        <v>64.147300999999999</v>
      </c>
      <c r="J31" s="490">
        <f>'T 5.7'!J31+'T 5.8'!J31</f>
        <v>133.11108200000001</v>
      </c>
    </row>
    <row r="32" spans="1:10" ht="14.25" customHeight="1" x14ac:dyDescent="0.2">
      <c r="A32" s="476" t="s">
        <v>332</v>
      </c>
      <c r="B32" s="488">
        <f>'T 5.7'!B32+'T 5.8'!B32</f>
        <v>32.402524999999997</v>
      </c>
      <c r="C32" s="488">
        <f>'T 5.7'!C32+'T 5.8'!C32</f>
        <v>253.14667699999998</v>
      </c>
      <c r="D32" s="488">
        <f>'T 5.7'!D32+'T 5.8'!D32</f>
        <v>229.55846300000002</v>
      </c>
      <c r="E32" s="488">
        <f>'T 5.7'!E32+'T 5.8'!E32</f>
        <v>64.22116299999999</v>
      </c>
      <c r="F32" s="488">
        <f>'T 5.7'!F32+'T 5.8'!F32</f>
        <v>5.3234659999999998</v>
      </c>
      <c r="G32" s="488" t="s">
        <v>84</v>
      </c>
      <c r="H32" s="267">
        <f>'T 5.7'!H32+'T 5.8'!H32</f>
        <v>285.54920199999998</v>
      </c>
      <c r="I32" s="267">
        <f>'T 5.7'!I32+'T 5.8'!I32</f>
        <v>299.10309199999995</v>
      </c>
      <c r="J32" s="267">
        <f>'T 5.7'!J32+'T 5.8'!J32</f>
        <v>584.65229399999998</v>
      </c>
    </row>
    <row r="33" spans="1:10" ht="14.25" customHeight="1" x14ac:dyDescent="0.2">
      <c r="A33" s="477" t="s">
        <v>333</v>
      </c>
      <c r="B33" s="489">
        <f>'T 5.7'!B33+'T 5.8'!B33</f>
        <v>10.464366</v>
      </c>
      <c r="C33" s="489">
        <f>'T 5.7'!C33+'T 5.8'!C33</f>
        <v>176.044713</v>
      </c>
      <c r="D33" s="489">
        <f>'T 5.7'!D33+'T 5.8'!D33</f>
        <v>123.95082499999999</v>
      </c>
      <c r="E33" s="489">
        <f>'T 5.7'!E33+'T 5.8'!E33</f>
        <v>34.650835999999998</v>
      </c>
      <c r="F33" s="489">
        <f>'T 5.7'!F33+'T 5.8'!F33</f>
        <v>0.43784499999999998</v>
      </c>
      <c r="G33" s="489" t="s">
        <v>84</v>
      </c>
      <c r="H33" s="490">
        <f>'T 5.7'!H33+'T 5.8'!H33</f>
        <v>186.50907899999999</v>
      </c>
      <c r="I33" s="490">
        <f>'T 5.7'!I33+'T 5.8'!I33</f>
        <v>159.03950600000002</v>
      </c>
      <c r="J33" s="490">
        <f>'T 5.7'!J33+'T 5.8'!J33</f>
        <v>345.54858500000006</v>
      </c>
    </row>
    <row r="34" spans="1:10" ht="14.25" customHeight="1" x14ac:dyDescent="0.2">
      <c r="A34" s="501" t="s">
        <v>615</v>
      </c>
      <c r="B34" s="502">
        <f>'T 5.7'!B34+'T 5.8'!B34</f>
        <v>30.838293999999998</v>
      </c>
      <c r="C34" s="502">
        <f>'T 5.7'!C34+'T 5.8'!C34</f>
        <v>346.36948100000001</v>
      </c>
      <c r="D34" s="502">
        <f>'T 5.7'!D34+'T 5.8'!D34</f>
        <v>275.808336</v>
      </c>
      <c r="E34" s="502">
        <f>'T 5.7'!E34+'T 5.8'!E34</f>
        <v>66.145897000000005</v>
      </c>
      <c r="F34" s="502">
        <f>'T 5.7'!F34+'T 5.8'!F34</f>
        <v>16.511352000000002</v>
      </c>
      <c r="G34" s="502" t="s">
        <v>84</v>
      </c>
      <c r="H34" s="503">
        <f>'T 5.7'!H34+'T 5.8'!H34</f>
        <v>377.20777499999997</v>
      </c>
      <c r="I34" s="503">
        <f>'T 5.7'!I34+'T 5.8'!I34</f>
        <v>358.46558500000003</v>
      </c>
      <c r="J34" s="503">
        <f>'T 5.7'!J34+'T 5.8'!J34</f>
        <v>735.67336000000012</v>
      </c>
    </row>
    <row r="35" spans="1:10" ht="14.25" customHeight="1" x14ac:dyDescent="0.2">
      <c r="A35" s="477" t="s">
        <v>616</v>
      </c>
      <c r="B35" s="489">
        <f>'T 5.7'!B35+'T 5.8'!B35</f>
        <v>1.527468</v>
      </c>
      <c r="C35" s="489">
        <f>'T 5.7'!C35+'T 5.8'!C35</f>
        <v>5.1567999999999996</v>
      </c>
      <c r="D35" s="489">
        <f>'T 5.7'!D35+'T 5.8'!D35</f>
        <v>4.1668729999999998</v>
      </c>
      <c r="E35" s="489">
        <f>'T 5.7'!E35+'T 5.8'!E35</f>
        <v>0.64541099999999996</v>
      </c>
      <c r="F35" s="489">
        <f>'T 5.7'!F35+'T 5.8'!F35</f>
        <v>0</v>
      </c>
      <c r="G35" s="489" t="s">
        <v>84</v>
      </c>
      <c r="H35" s="490">
        <f>'T 5.7'!H35+'T 5.8'!H35</f>
        <v>6.6842679999999994</v>
      </c>
      <c r="I35" s="490">
        <f>'T 5.7'!I35+'T 5.8'!I35</f>
        <v>4.812284</v>
      </c>
      <c r="J35" s="490">
        <f>'T 5.7'!J35+'T 5.8'!J35</f>
        <v>11.496551999999999</v>
      </c>
    </row>
    <row r="36" spans="1:10" ht="14.25" customHeight="1" x14ac:dyDescent="0.2">
      <c r="A36" s="479" t="s">
        <v>334</v>
      </c>
      <c r="B36" s="492">
        <f>'T 5.7'!B36+'T 5.8'!B36</f>
        <v>3.5721499999999997</v>
      </c>
      <c r="C36" s="492">
        <f>'T 5.7'!C36+'T 5.8'!C36</f>
        <v>25.733212000000002</v>
      </c>
      <c r="D36" s="492">
        <f>'T 5.7'!D36+'T 5.8'!D36</f>
        <v>15.509186</v>
      </c>
      <c r="E36" s="492">
        <f>'T 5.7'!E36+'T 5.8'!E36</f>
        <v>1.146231</v>
      </c>
      <c r="F36" s="492">
        <f>'T 5.7'!F36+'T 5.8'!F36</f>
        <v>0.15813099999999999</v>
      </c>
      <c r="G36" s="492" t="s">
        <v>84</v>
      </c>
      <c r="H36" s="493">
        <f>'T 5.7'!H36+'T 5.8'!H36</f>
        <v>29.305362000000002</v>
      </c>
      <c r="I36" s="493">
        <f>'T 5.7'!I36+'T 5.8'!I36</f>
        <v>16.813548000000001</v>
      </c>
      <c r="J36" s="493">
        <f>'T 5.7'!J36+'T 5.8'!J36</f>
        <v>46.11891</v>
      </c>
    </row>
    <row r="37" spans="1:10" ht="14.25" customHeight="1" x14ac:dyDescent="0.2">
      <c r="A37" s="478" t="s">
        <v>617</v>
      </c>
      <c r="B37" s="489">
        <f>'T 5.7'!B37+'T 5.8'!B37</f>
        <v>25.738675000000001</v>
      </c>
      <c r="C37" s="489">
        <f>'T 5.7'!C37+'T 5.8'!C37</f>
        <v>315.479466</v>
      </c>
      <c r="D37" s="489">
        <f>'T 5.7'!D37+'T 5.8'!D37</f>
        <v>256.13227499999999</v>
      </c>
      <c r="E37" s="489">
        <f>'T 5.7'!E37+'T 5.8'!E37</f>
        <v>64.354253999999997</v>
      </c>
      <c r="F37" s="489">
        <f>'T 5.7'!F37+'T 5.8'!F37</f>
        <v>16.35322</v>
      </c>
      <c r="G37" s="489" t="s">
        <v>84</v>
      </c>
      <c r="H37" s="490">
        <f>'T 5.7'!H37+'T 5.8'!H37</f>
        <v>341.218141</v>
      </c>
      <c r="I37" s="490">
        <f>'T 5.7'!I37+'T 5.8'!I37</f>
        <v>336.83974899999998</v>
      </c>
      <c r="J37" s="490">
        <f>'T 5.7'!J37+'T 5.8'!J37</f>
        <v>678.05789000000004</v>
      </c>
    </row>
    <row r="38" spans="1:10" ht="14.25" customHeight="1" x14ac:dyDescent="0.2">
      <c r="A38" s="479" t="s">
        <v>618</v>
      </c>
      <c r="B38" s="488">
        <f>'T 5.7'!B38+'T 5.8'!B38</f>
        <v>2.2078760000000002</v>
      </c>
      <c r="C38" s="488">
        <f>'T 5.7'!C38+'T 5.8'!C38</f>
        <v>30.499869</v>
      </c>
      <c r="D38" s="488">
        <f>'T 5.7'!D38+'T 5.8'!D38</f>
        <v>24.811649000000003</v>
      </c>
      <c r="E38" s="488">
        <f>'T 5.7'!E38+'T 5.8'!E38</f>
        <v>7.0766840000000002</v>
      </c>
      <c r="F38" s="488">
        <f>'T 5.7'!F38+'T 5.8'!F38</f>
        <v>0.41100199999999998</v>
      </c>
      <c r="G38" s="488" t="s">
        <v>84</v>
      </c>
      <c r="H38" s="267">
        <f>'T 5.7'!H38+'T 5.8'!H38</f>
        <v>32.707745000000003</v>
      </c>
      <c r="I38" s="267">
        <f>'T 5.7'!I38+'T 5.8'!I38</f>
        <v>32.299334999999999</v>
      </c>
      <c r="J38" s="267">
        <f>'T 5.7'!J38+'T 5.8'!J38</f>
        <v>65.007080000000002</v>
      </c>
    </row>
    <row r="39" spans="1:10" ht="14.25" customHeight="1" x14ac:dyDescent="0.2">
      <c r="A39" s="478" t="s">
        <v>643</v>
      </c>
      <c r="B39" s="494">
        <f>'T 5.7'!B39+'T 5.8'!B39</f>
        <v>19.884717000000002</v>
      </c>
      <c r="C39" s="494">
        <f>'T 5.7'!C39+'T 5.8'!C39</f>
        <v>235.68938300000002</v>
      </c>
      <c r="D39" s="494">
        <f>'T 5.7'!D39+'T 5.8'!D39</f>
        <v>190.152557</v>
      </c>
      <c r="E39" s="494">
        <f>'T 5.7'!E39+'T 5.8'!E39</f>
        <v>45.375087000000001</v>
      </c>
      <c r="F39" s="494">
        <f>'T 5.7'!F39+'T 5.8'!F39</f>
        <v>15.572497</v>
      </c>
      <c r="G39" s="494" t="s">
        <v>84</v>
      </c>
      <c r="H39" s="495">
        <f>'T 5.7'!H39+'T 5.8'!H39</f>
        <v>255.57409999999999</v>
      </c>
      <c r="I39" s="495">
        <f>'T 5.7'!I39+'T 5.8'!I39</f>
        <v>251.10014100000001</v>
      </c>
      <c r="J39" s="495">
        <f>'T 5.7'!J39+'T 5.8'!J39</f>
        <v>506.67424099999999</v>
      </c>
    </row>
    <row r="40" spans="1:10" s="7" customFormat="1" ht="14.25" customHeight="1" x14ac:dyDescent="0.2">
      <c r="A40" s="479" t="s">
        <v>642</v>
      </c>
      <c r="B40" s="492">
        <f>'T 5.7'!B40+'T 5.8'!B40</f>
        <v>2.254575</v>
      </c>
      <c r="C40" s="492">
        <f>'T 5.7'!C40+'T 5.8'!C40</f>
        <v>15.311947</v>
      </c>
      <c r="D40" s="492">
        <f>'T 5.7'!D40+'T 5.8'!D40</f>
        <v>16.608342</v>
      </c>
      <c r="E40" s="492">
        <f>'T 5.7'!E40+'T 5.8'!E40</f>
        <v>2.5353659999999998</v>
      </c>
      <c r="F40" s="492">
        <f>'T 5.7'!F40+'T 5.8'!F40</f>
        <v>0.25659300000000002</v>
      </c>
      <c r="G40" s="492" t="s">
        <v>84</v>
      </c>
      <c r="H40" s="493">
        <f>'T 5.7'!H40+'T 5.8'!H40</f>
        <v>17.566522000000003</v>
      </c>
      <c r="I40" s="493">
        <f>'T 5.7'!I40+'T 5.8'!I40</f>
        <v>19.400300999999999</v>
      </c>
      <c r="J40" s="493">
        <f>'T 5.7'!J40+'T 5.8'!J40</f>
        <v>36.966823000000005</v>
      </c>
    </row>
    <row r="41" spans="1:10" ht="14.25" customHeight="1" x14ac:dyDescent="0.2">
      <c r="A41" s="478" t="s">
        <v>644</v>
      </c>
      <c r="B41" s="494">
        <f>'T 5.7'!B41+'T 5.8'!B41</f>
        <v>3.2460000000000002E-3</v>
      </c>
      <c r="C41" s="494">
        <f>'T 5.7'!C41+'T 5.8'!C41</f>
        <v>2.0547339999999998</v>
      </c>
      <c r="D41" s="494">
        <f>'T 5.7'!D41+'T 5.8'!D41</f>
        <v>0.28423900000000002</v>
      </c>
      <c r="E41" s="494">
        <f>'T 5.7'!E41+'T 5.8'!E41</f>
        <v>0.176232</v>
      </c>
      <c r="F41" s="494">
        <f>'T 5.7'!F41+'T 5.8'!F41</f>
        <v>7.6090000000000003E-3</v>
      </c>
      <c r="G41" s="494" t="s">
        <v>84</v>
      </c>
      <c r="H41" s="495">
        <f>'T 5.7'!H41+'T 5.8'!H41</f>
        <v>2.0579800000000001</v>
      </c>
      <c r="I41" s="495">
        <f>'T 5.7'!I41+'T 5.8'!I41</f>
        <v>0.46808000000000005</v>
      </c>
      <c r="J41" s="495">
        <f>'T 5.7'!J41+'T 5.8'!J41</f>
        <v>2.5260600000000002</v>
      </c>
    </row>
    <row r="42" spans="1:10" ht="14.25" customHeight="1" x14ac:dyDescent="0.2">
      <c r="A42" s="479" t="s">
        <v>645</v>
      </c>
      <c r="B42" s="492">
        <f>'T 5.7'!B42+'T 5.8'!B42</f>
        <v>1.3882570000000001</v>
      </c>
      <c r="C42" s="492">
        <f>'T 5.7'!C42+'T 5.8'!C42</f>
        <v>31.923529000000002</v>
      </c>
      <c r="D42" s="492">
        <f>'T 5.7'!D42+'T 5.8'!D42</f>
        <v>24.275485</v>
      </c>
      <c r="E42" s="492">
        <f>'T 5.7'!E42+'T 5.8'!E42</f>
        <v>9.1908799999999999</v>
      </c>
      <c r="F42" s="492">
        <f>'T 5.7'!F42+'T 5.8'!F42</f>
        <v>0.105518</v>
      </c>
      <c r="G42" s="492" t="s">
        <v>84</v>
      </c>
      <c r="H42" s="493">
        <f>'T 5.7'!H42+'T 5.8'!H42</f>
        <v>33.311786000000005</v>
      </c>
      <c r="I42" s="493">
        <f>'T 5.7'!I42+'T 5.8'!I42</f>
        <v>33.571883</v>
      </c>
      <c r="J42" s="493">
        <f>'T 5.7'!J42+'T 5.8'!J42</f>
        <v>66.883668999999998</v>
      </c>
    </row>
    <row r="43" spans="1:10" ht="14.25" customHeight="1" x14ac:dyDescent="0.2">
      <c r="A43" s="504" t="s">
        <v>619</v>
      </c>
      <c r="B43" s="505">
        <f>'T 5.7'!B43+'T 5.8'!B43</f>
        <v>10.006243</v>
      </c>
      <c r="C43" s="505">
        <f>'T 5.7'!C43+'T 5.8'!C43</f>
        <v>100.09064799999999</v>
      </c>
      <c r="D43" s="505">
        <f>'T 5.7'!D43+'T 5.8'!D43</f>
        <v>100.07683800000001</v>
      </c>
      <c r="E43" s="505">
        <f>'T 5.7'!E43+'T 5.8'!E43</f>
        <v>37.525420000000004</v>
      </c>
      <c r="F43" s="505">
        <f>'T 5.7'!F43+'T 5.8'!F43</f>
        <v>3.6831519999999998</v>
      </c>
      <c r="G43" s="505" t="s">
        <v>84</v>
      </c>
      <c r="H43" s="506">
        <f>'T 5.7'!H43+'T 5.8'!H43</f>
        <v>110.096891</v>
      </c>
      <c r="I43" s="506">
        <f>'T 5.7'!I43+'T 5.8'!I43</f>
        <v>141.28541000000001</v>
      </c>
      <c r="J43" s="506">
        <f>'T 5.7'!J43+'T 5.8'!J43</f>
        <v>251.38230099999998</v>
      </c>
    </row>
    <row r="44" spans="1:10" ht="14.25" customHeight="1" x14ac:dyDescent="0.2">
      <c r="A44" s="479" t="s">
        <v>620</v>
      </c>
      <c r="B44" s="492">
        <f>'T 5.7'!B44+'T 5.8'!B44</f>
        <v>0.43426599999999999</v>
      </c>
      <c r="C44" s="492">
        <f>'T 5.7'!C44+'T 5.8'!C44</f>
        <v>3.3593739999999999</v>
      </c>
      <c r="D44" s="492">
        <f>'T 5.7'!D44+'T 5.8'!D44</f>
        <v>3.9490769999999999</v>
      </c>
      <c r="E44" s="492">
        <f>'T 5.7'!E44+'T 5.8'!E44</f>
        <v>3.961303</v>
      </c>
      <c r="F44" s="492">
        <f>'T 5.7'!F44+'T 5.8'!F44</f>
        <v>0</v>
      </c>
      <c r="G44" s="492" t="s">
        <v>84</v>
      </c>
      <c r="H44" s="493">
        <f>'T 5.7'!H44+'T 5.8'!H44</f>
        <v>3.7936399999999999</v>
      </c>
      <c r="I44" s="493">
        <f>'T 5.7'!I44+'T 5.8'!I44</f>
        <v>7.91038</v>
      </c>
      <c r="J44" s="493">
        <f>'T 5.7'!J44+'T 5.8'!J44</f>
        <v>11.70402</v>
      </c>
    </row>
    <row r="45" spans="1:10" ht="14.25" customHeight="1" x14ac:dyDescent="0.2">
      <c r="A45" s="478" t="s">
        <v>621</v>
      </c>
      <c r="B45" s="494">
        <f>'T 5.7'!B45+'T 5.8'!B45</f>
        <v>5.3530250000000006</v>
      </c>
      <c r="C45" s="494">
        <f>'T 5.7'!C45+'T 5.8'!C45</f>
        <v>66.200109999999995</v>
      </c>
      <c r="D45" s="494">
        <f>'T 5.7'!D45+'T 5.8'!D45</f>
        <v>63.601157000000001</v>
      </c>
      <c r="E45" s="494">
        <f>'T 5.7'!E45+'T 5.8'!E45</f>
        <v>22.432848</v>
      </c>
      <c r="F45" s="494">
        <f>'T 5.7'!F45+'T 5.8'!F45</f>
        <v>0.414213</v>
      </c>
      <c r="G45" s="494" t="s">
        <v>84</v>
      </c>
      <c r="H45" s="495">
        <f>'T 5.7'!H45+'T 5.8'!H45</f>
        <v>71.553134999999997</v>
      </c>
      <c r="I45" s="495">
        <f>'T 5.7'!I45+'T 5.8'!I45</f>
        <v>86.448217999999997</v>
      </c>
      <c r="J45" s="495">
        <f>'T 5.7'!J45+'T 5.8'!J45</f>
        <v>158.00135299999999</v>
      </c>
    </row>
    <row r="46" spans="1:10" s="7" customFormat="1" ht="14.25" customHeight="1" x14ac:dyDescent="0.2">
      <c r="A46" s="479" t="s">
        <v>622</v>
      </c>
      <c r="B46" s="492">
        <f>'T 5.7'!B46+'T 5.8'!B46</f>
        <v>0.205288</v>
      </c>
      <c r="C46" s="492">
        <f>'T 5.7'!C46+'T 5.8'!C46</f>
        <v>13.650967999999999</v>
      </c>
      <c r="D46" s="492">
        <f>'T 5.7'!D46+'T 5.8'!D46</f>
        <v>10.390187000000001</v>
      </c>
      <c r="E46" s="492">
        <f>'T 5.7'!E46+'T 5.8'!E46</f>
        <v>6.8813170000000001</v>
      </c>
      <c r="F46" s="492">
        <f>'T 5.7'!F46+'T 5.8'!F46</f>
        <v>1.2500000000000001E-2</v>
      </c>
      <c r="G46" s="492" t="s">
        <v>84</v>
      </c>
      <c r="H46" s="493">
        <f>'T 5.7'!H46+'T 5.8'!H46</f>
        <v>13.856256</v>
      </c>
      <c r="I46" s="493">
        <f>'T 5.7'!I46+'T 5.8'!I46</f>
        <v>17.284003999999999</v>
      </c>
      <c r="J46" s="493">
        <f>'T 5.7'!J46+'T 5.8'!J46</f>
        <v>31.140260000000001</v>
      </c>
    </row>
    <row r="47" spans="1:10" ht="14.25" customHeight="1" x14ac:dyDescent="0.2">
      <c r="A47" s="478" t="s">
        <v>651</v>
      </c>
      <c r="B47" s="494">
        <f>'T 5.7'!B47+'T 5.8'!B47</f>
        <v>1.4407139999999998</v>
      </c>
      <c r="C47" s="494">
        <f>'T 5.7'!C47+'T 5.8'!C47</f>
        <v>9.5522279999999995</v>
      </c>
      <c r="D47" s="494">
        <f>'T 5.7'!D47+'T 5.8'!D47</f>
        <v>10.913905</v>
      </c>
      <c r="E47" s="494">
        <f>'T 5.7'!E47+'T 5.8'!E47</f>
        <v>5.9821910000000003</v>
      </c>
      <c r="F47" s="494">
        <f>'T 5.7'!F47+'T 5.8'!F47</f>
        <v>0</v>
      </c>
      <c r="G47" s="494" t="s">
        <v>84</v>
      </c>
      <c r="H47" s="495">
        <f>'T 5.7'!H47+'T 5.8'!H47</f>
        <v>10.992942000000001</v>
      </c>
      <c r="I47" s="495">
        <f>'T 5.7'!I47+'T 5.8'!I47</f>
        <v>16.896096</v>
      </c>
      <c r="J47" s="495">
        <f>'T 5.7'!J47+'T 5.8'!J47</f>
        <v>27.889037999999999</v>
      </c>
    </row>
    <row r="48" spans="1:10" ht="15.75" customHeight="1" x14ac:dyDescent="0.2">
      <c r="A48" s="476" t="s">
        <v>652</v>
      </c>
      <c r="B48" s="488">
        <f>'T 5.7'!B48+'T 5.8'!B48</f>
        <v>3.70702</v>
      </c>
      <c r="C48" s="488">
        <f>'T 5.7'!C48+'T 5.8'!C48</f>
        <v>42.996910999999997</v>
      </c>
      <c r="D48" s="488">
        <f>'T 5.7'!D48+'T 5.8'!D48</f>
        <v>42.297062999999994</v>
      </c>
      <c r="E48" s="488">
        <f>'T 5.7'!E48+'T 5.8'!E48</f>
        <v>9.5693389999999994</v>
      </c>
      <c r="F48" s="488">
        <f>'T 5.7'!F48+'T 5.8'!F48</f>
        <v>0.40171099999999998</v>
      </c>
      <c r="G48" s="488" t="s">
        <v>84</v>
      </c>
      <c r="H48" s="267">
        <f>'T 5.7'!H48+'T 5.8'!H48</f>
        <v>46.703930999999997</v>
      </c>
      <c r="I48" s="267">
        <f>'T 5.7'!I48+'T 5.8'!I48</f>
        <v>52.268113</v>
      </c>
      <c r="J48" s="267">
        <f>'T 5.7'!J48+'T 5.8'!J48</f>
        <v>98.972044000000011</v>
      </c>
    </row>
    <row r="49" spans="1:10" s="47" customFormat="1" ht="15.75" customHeight="1" x14ac:dyDescent="0.2">
      <c r="A49" s="477" t="s">
        <v>623</v>
      </c>
      <c r="B49" s="489">
        <f>'T 5.7'!B49+'T 5.8'!B49</f>
        <v>4.2189519999999998</v>
      </c>
      <c r="C49" s="489">
        <f>'T 5.7'!C49+'T 5.8'!C49</f>
        <v>30.531162000000002</v>
      </c>
      <c r="D49" s="489">
        <f>'T 5.7'!D49+'T 5.8'!D49</f>
        <v>32.526603999999999</v>
      </c>
      <c r="E49" s="489">
        <f>'T 5.7'!E49+'T 5.8'!E49</f>
        <v>11.131267000000001</v>
      </c>
      <c r="F49" s="489">
        <f>'T 5.7'!F49+'T 5.8'!F49</f>
        <v>3.2689379999999999</v>
      </c>
      <c r="G49" s="489" t="s">
        <v>84</v>
      </c>
      <c r="H49" s="490">
        <f>'T 5.7'!H49+'T 5.8'!H49</f>
        <v>34.750113999999996</v>
      </c>
      <c r="I49" s="490">
        <f>'T 5.7'!I49+'T 5.8'!I49</f>
        <v>46.926808999999992</v>
      </c>
      <c r="J49" s="490">
        <f>'T 5.7'!J49+'T 5.8'!J49</f>
        <v>81.676922999999988</v>
      </c>
    </row>
    <row r="50" spans="1:10" s="7" customFormat="1" ht="14.25" customHeight="1" x14ac:dyDescent="0.2">
      <c r="A50" s="501" t="s">
        <v>624</v>
      </c>
      <c r="B50" s="502">
        <f>'T 5.7'!B50+'T 5.8'!B50</f>
        <v>82.041216999999989</v>
      </c>
      <c r="C50" s="502">
        <f>'T 5.7'!C50+'T 5.8'!C50</f>
        <v>697.29755999999998</v>
      </c>
      <c r="D50" s="502">
        <f>'T 5.7'!D50+'T 5.8'!D50</f>
        <v>484.01475300000004</v>
      </c>
      <c r="E50" s="502">
        <f>'T 5.7'!E50+'T 5.8'!E50</f>
        <v>257.36531400000001</v>
      </c>
      <c r="F50" s="502">
        <f>'T 5.7'!F50+'T 5.8'!F50</f>
        <v>18.624079000000002</v>
      </c>
      <c r="G50" s="502" t="s">
        <v>84</v>
      </c>
      <c r="H50" s="503">
        <f>'T 5.7'!H50+'T 5.8'!H50</f>
        <v>779.33877699999994</v>
      </c>
      <c r="I50" s="503">
        <f>'T 5.7'!I50+'T 5.8'!I50</f>
        <v>760.00414600000011</v>
      </c>
      <c r="J50" s="503">
        <f>'T 5.7'!J50+'T 5.8'!J50</f>
        <v>1539.3429229999999</v>
      </c>
    </row>
    <row r="51" spans="1:10" ht="14.25" customHeight="1" x14ac:dyDescent="0.2">
      <c r="A51" s="477" t="s">
        <v>625</v>
      </c>
      <c r="B51" s="489">
        <f>'T 5.7'!B51+'T 5.8'!B51</f>
        <v>8.0561609999999995</v>
      </c>
      <c r="C51" s="489">
        <f>'T 5.7'!C51+'T 5.8'!C51</f>
        <v>66.126049999999992</v>
      </c>
      <c r="D51" s="489">
        <f>'T 5.7'!D51+'T 5.8'!D51</f>
        <v>56.524846000000004</v>
      </c>
      <c r="E51" s="489">
        <f>'T 5.7'!E51+'T 5.8'!E51</f>
        <v>23.963645</v>
      </c>
      <c r="F51" s="489">
        <f>'T 5.7'!F51+'T 5.8'!F51</f>
        <v>0.29141400000000001</v>
      </c>
      <c r="G51" s="489" t="s">
        <v>84</v>
      </c>
      <c r="H51" s="490">
        <f>'T 5.7'!H51+'T 5.8'!H51</f>
        <v>74.182210999999995</v>
      </c>
      <c r="I51" s="490">
        <f>'T 5.7'!I51+'T 5.8'!I51</f>
        <v>80.779904999999999</v>
      </c>
      <c r="J51" s="490">
        <f>'T 5.7'!J51+'T 5.8'!J51</f>
        <v>154.96211600000001</v>
      </c>
    </row>
    <row r="52" spans="1:10" ht="14.25" customHeight="1" x14ac:dyDescent="0.2">
      <c r="A52" s="476" t="s">
        <v>626</v>
      </c>
      <c r="B52" s="488">
        <f>'T 5.7'!B52+'T 5.8'!B52</f>
        <v>59.666654999999999</v>
      </c>
      <c r="C52" s="488">
        <f>'T 5.7'!C52+'T 5.8'!C52</f>
        <v>517.81004500000006</v>
      </c>
      <c r="D52" s="488">
        <f>'T 5.7'!D52+'T 5.8'!D52</f>
        <v>335.50001899999995</v>
      </c>
      <c r="E52" s="488">
        <f>'T 5.7'!E52+'T 5.8'!E52</f>
        <v>197.874965</v>
      </c>
      <c r="F52" s="488">
        <f>'T 5.7'!F52+'T 5.8'!F52</f>
        <v>13.909866000000001</v>
      </c>
      <c r="G52" s="488" t="s">
        <v>84</v>
      </c>
      <c r="H52" s="267">
        <f>'T 5.7'!H52+'T 5.8'!H52</f>
        <v>577.47670000000005</v>
      </c>
      <c r="I52" s="267">
        <f>'T 5.7'!I52+'T 5.8'!I52</f>
        <v>547.28485000000001</v>
      </c>
      <c r="J52" s="267">
        <f>'T 5.7'!J52+'T 5.8'!J52</f>
        <v>1124.7615499999999</v>
      </c>
    </row>
    <row r="53" spans="1:10" ht="14.25" customHeight="1" x14ac:dyDescent="0.2">
      <c r="A53" s="477" t="s">
        <v>627</v>
      </c>
      <c r="B53" s="489">
        <f>'T 5.7'!B53+'T 5.8'!B53</f>
        <v>0.97594199999999998</v>
      </c>
      <c r="C53" s="489">
        <f>'T 5.7'!C53+'T 5.8'!C53</f>
        <v>5.8866039999999993</v>
      </c>
      <c r="D53" s="489">
        <f>'T 5.7'!D53+'T 5.8'!D53</f>
        <v>3.521903</v>
      </c>
      <c r="E53" s="489">
        <f>'T 5.7'!E53+'T 5.8'!E53</f>
        <v>0.73377400000000004</v>
      </c>
      <c r="F53" s="489">
        <f>'T 5.7'!F53+'T 5.8'!F53</f>
        <v>0</v>
      </c>
      <c r="G53" s="489" t="s">
        <v>84</v>
      </c>
      <c r="H53" s="490">
        <f>'T 5.7'!H53+'T 5.8'!H53</f>
        <v>6.862546</v>
      </c>
      <c r="I53" s="490">
        <f>'T 5.7'!I53+'T 5.8'!I53</f>
        <v>4.2556770000000004</v>
      </c>
      <c r="J53" s="490">
        <f>'T 5.7'!J53+'T 5.8'!J53</f>
        <v>11.118223</v>
      </c>
    </row>
    <row r="54" spans="1:10" ht="14.25" customHeight="1" x14ac:dyDescent="0.2">
      <c r="A54" s="476" t="s">
        <v>628</v>
      </c>
      <c r="B54" s="488">
        <f>'T 5.7'!B54+'T 5.8'!B54</f>
        <v>3.9864030000000001</v>
      </c>
      <c r="C54" s="488">
        <f>'T 5.7'!C54+'T 5.8'!C54</f>
        <v>64.679687999999999</v>
      </c>
      <c r="D54" s="488">
        <f>'T 5.7'!D54+'T 5.8'!D54</f>
        <v>55.437724000000003</v>
      </c>
      <c r="E54" s="488">
        <f>'T 5.7'!E54+'T 5.8'!E54</f>
        <v>22.423595000000002</v>
      </c>
      <c r="F54" s="488">
        <f>'T 5.7'!F54+'T 5.8'!F54</f>
        <v>1.413988</v>
      </c>
      <c r="G54" s="488" t="s">
        <v>84</v>
      </c>
      <c r="H54" s="267">
        <f>'T 5.7'!H54+'T 5.8'!H54</f>
        <v>68.666090999999994</v>
      </c>
      <c r="I54" s="267">
        <f>'T 5.7'!I54+'T 5.8'!I54</f>
        <v>79.275307000000012</v>
      </c>
      <c r="J54" s="267">
        <f>'T 5.7'!J54+'T 5.8'!J54</f>
        <v>147.94139799999999</v>
      </c>
    </row>
    <row r="55" spans="1:10" s="7" customFormat="1" ht="14.25" customHeight="1" x14ac:dyDescent="0.2">
      <c r="A55" s="478" t="s">
        <v>629</v>
      </c>
      <c r="B55" s="494">
        <f>'T 5.7'!B55+'T 5.8'!B55</f>
        <v>9.3560529999999993</v>
      </c>
      <c r="C55" s="494">
        <f>'T 5.7'!C55+'T 5.8'!C55</f>
        <v>42.795169000000001</v>
      </c>
      <c r="D55" s="494">
        <f>'T 5.7'!D55+'T 5.8'!D55</f>
        <v>33.030256999999999</v>
      </c>
      <c r="E55" s="494">
        <f>'T 5.7'!E55+'T 5.8'!E55</f>
        <v>12.369330999999999</v>
      </c>
      <c r="F55" s="494">
        <f>'T 5.7'!F55+'T 5.8'!F55</f>
        <v>3.0088080000000001</v>
      </c>
      <c r="G55" s="494" t="s">
        <v>84</v>
      </c>
      <c r="H55" s="495">
        <f>'T 5.7'!H55+'T 5.8'!H55</f>
        <v>52.151222000000004</v>
      </c>
      <c r="I55" s="495">
        <f>'T 5.7'!I55+'T 5.8'!I55</f>
        <v>48.408395999999996</v>
      </c>
      <c r="J55" s="495">
        <f>'T 5.7'!J55+'T 5.8'!J55</f>
        <v>100.559618</v>
      </c>
    </row>
    <row r="56" spans="1:10" s="47" customFormat="1" ht="14.25" customHeight="1" x14ac:dyDescent="0.2">
      <c r="A56" s="507" t="s">
        <v>630</v>
      </c>
      <c r="B56" s="508">
        <f>'T 5.7'!B56+'T 5.8'!B56</f>
        <v>41.781671000000003</v>
      </c>
      <c r="C56" s="508">
        <f>'T 5.7'!C56+'T 5.8'!C56</f>
        <v>257.32474100000002</v>
      </c>
      <c r="D56" s="508">
        <f>'T 5.7'!D56+'T 5.8'!D56</f>
        <v>251.22846299999998</v>
      </c>
      <c r="E56" s="508">
        <f>'T 5.7'!E56+'T 5.8'!E56</f>
        <v>107.547054</v>
      </c>
      <c r="F56" s="508">
        <f>'T 5.7'!F56+'T 5.8'!F56</f>
        <v>24.268205999999999</v>
      </c>
      <c r="G56" s="508" t="s">
        <v>84</v>
      </c>
      <c r="H56" s="509">
        <f>'T 5.7'!H56+'T 5.8'!H56</f>
        <v>299.10641199999998</v>
      </c>
      <c r="I56" s="509">
        <f>'T 5.7'!I56+'T 5.8'!I56</f>
        <v>383.043723</v>
      </c>
      <c r="J56" s="509">
        <f>'T 5.7'!J56+'T 5.8'!J56</f>
        <v>682.15013499999998</v>
      </c>
    </row>
    <row r="57" spans="1:10" ht="14.25" customHeight="1" x14ac:dyDescent="0.2">
      <c r="A57" s="478" t="s">
        <v>631</v>
      </c>
      <c r="B57" s="494">
        <f>'T 5.7'!B57+'T 5.8'!B57</f>
        <v>6.538691</v>
      </c>
      <c r="C57" s="494">
        <f>'T 5.7'!C57+'T 5.8'!C57</f>
        <v>37.413851000000001</v>
      </c>
      <c r="D57" s="494">
        <f>'T 5.7'!D57+'T 5.8'!D57</f>
        <v>38.030192</v>
      </c>
      <c r="E57" s="494">
        <f>'T 5.7'!E57+'T 5.8'!E57</f>
        <v>32.384852000000002</v>
      </c>
      <c r="F57" s="494">
        <f>'T 5.7'!F57+'T 5.8'!F57</f>
        <v>2.1137299999999999</v>
      </c>
      <c r="G57" s="494" t="s">
        <v>84</v>
      </c>
      <c r="H57" s="495">
        <f>'T 5.7'!H57+'T 5.8'!H57</f>
        <v>43.952542000000001</v>
      </c>
      <c r="I57" s="495">
        <f>'T 5.7'!I57+'T 5.8'!I57</f>
        <v>72.528773999999999</v>
      </c>
      <c r="J57" s="495">
        <f>'T 5.7'!J57+'T 5.8'!J57</f>
        <v>116.48131599999999</v>
      </c>
    </row>
    <row r="58" spans="1:10" ht="14.25" customHeight="1" x14ac:dyDescent="0.2">
      <c r="A58" s="479" t="s">
        <v>335</v>
      </c>
      <c r="B58" s="492">
        <f>'T 5.7'!B58+'T 5.8'!B58</f>
        <v>1.4797470000000001</v>
      </c>
      <c r="C58" s="492">
        <f>'T 5.7'!C58+'T 5.8'!C58</f>
        <v>15.250686999999999</v>
      </c>
      <c r="D58" s="492">
        <f>'T 5.7'!D58+'T 5.8'!D58</f>
        <v>13.520828</v>
      </c>
      <c r="E58" s="492">
        <f>'T 5.7'!E58+'T 5.8'!E58</f>
        <v>3.350012</v>
      </c>
      <c r="F58" s="492">
        <f>'T 5.7'!F58+'T 5.8'!F58</f>
        <v>0</v>
      </c>
      <c r="G58" s="492" t="s">
        <v>84</v>
      </c>
      <c r="H58" s="493">
        <f>'T 5.7'!H58+'T 5.8'!H58</f>
        <v>16.730433999999999</v>
      </c>
      <c r="I58" s="493">
        <f>'T 5.7'!I58+'T 5.8'!I58</f>
        <v>16.870840000000001</v>
      </c>
      <c r="J58" s="493">
        <f>'T 5.7'!J58+'T 5.8'!J58</f>
        <v>33.601274000000004</v>
      </c>
    </row>
    <row r="59" spans="1:10" ht="14.25" customHeight="1" x14ac:dyDescent="0.2">
      <c r="A59" s="745" t="s">
        <v>632</v>
      </c>
      <c r="B59" s="489">
        <f>'T 5.7'!B59+'T 5.8'!B59</f>
        <v>6.8197710000000002</v>
      </c>
      <c r="C59" s="489">
        <f>'T 5.7'!C59+'T 5.8'!C59</f>
        <v>18.169188999999999</v>
      </c>
      <c r="D59" s="489">
        <f>'T 5.7'!D59+'T 5.8'!D59</f>
        <v>31.168745999999999</v>
      </c>
      <c r="E59" s="489">
        <f>'T 5.7'!E59+'T 5.8'!E59</f>
        <v>9.888539999999999</v>
      </c>
      <c r="F59" s="489">
        <f>'T 5.7'!F59+'T 5.8'!F59</f>
        <v>8.4293449999999996</v>
      </c>
      <c r="G59" s="489" t="s">
        <v>84</v>
      </c>
      <c r="H59" s="490">
        <f>'T 5.7'!H59+'T 5.8'!H59</f>
        <v>24.988959999999999</v>
      </c>
      <c r="I59" s="490">
        <f>'T 5.7'!I59+'T 5.8'!I59</f>
        <v>49.486631000000003</v>
      </c>
      <c r="J59" s="490">
        <f>'T 5.7'!J59+'T 5.8'!J59</f>
        <v>74.475590999999994</v>
      </c>
    </row>
    <row r="60" spans="1:10" s="7" customFormat="1" ht="14.25" customHeight="1" x14ac:dyDescent="0.2">
      <c r="A60" s="476" t="s">
        <v>633</v>
      </c>
      <c r="B60" s="488">
        <f>'T 5.7'!B60+'T 5.8'!B60</f>
        <v>24.509979999999999</v>
      </c>
      <c r="C60" s="488">
        <f>'T 5.7'!C60+'T 5.8'!C60</f>
        <v>161.72879399999999</v>
      </c>
      <c r="D60" s="488">
        <f>'T 5.7'!D60+'T 5.8'!D60</f>
        <v>138.63593900000001</v>
      </c>
      <c r="E60" s="488">
        <f>'T 5.7'!E60+'T 5.8'!E60</f>
        <v>48.107524999999995</v>
      </c>
      <c r="F60" s="488">
        <f>'T 5.7'!F60+'T 5.8'!F60</f>
        <v>13.723651</v>
      </c>
      <c r="G60" s="488" t="s">
        <v>84</v>
      </c>
      <c r="H60" s="267">
        <f>'T 5.7'!H60+'T 5.8'!H60</f>
        <v>186.23877399999998</v>
      </c>
      <c r="I60" s="267">
        <f>'T 5.7'!I60+'T 5.8'!I60</f>
        <v>200.46711499999998</v>
      </c>
      <c r="J60" s="267">
        <f>'T 5.7'!J60+'T 5.8'!J60</f>
        <v>386.70588899999996</v>
      </c>
    </row>
    <row r="61" spans="1:10" s="7" customFormat="1" ht="14.25" customHeight="1" x14ac:dyDescent="0.2">
      <c r="A61" s="477" t="s">
        <v>634</v>
      </c>
      <c r="B61" s="494">
        <f>'T 5.7'!B61+'T 5.8'!B61</f>
        <v>2.433478</v>
      </c>
      <c r="C61" s="494">
        <f>'T 5.7'!C61+'T 5.8'!C61</f>
        <v>24.762216000000002</v>
      </c>
      <c r="D61" s="494">
        <f>'T 5.7'!D61+'T 5.8'!D61</f>
        <v>29.872754</v>
      </c>
      <c r="E61" s="494">
        <f>'T 5.7'!E61+'T 5.8'!E61</f>
        <v>13.816120999999999</v>
      </c>
      <c r="F61" s="494">
        <f>'T 5.7'!F61+'T 5.8'!F61</f>
        <v>1.4790000000000001E-3</v>
      </c>
      <c r="G61" s="494" t="s">
        <v>84</v>
      </c>
      <c r="H61" s="495">
        <f>'T 5.7'!H61+'T 5.8'!H61</f>
        <v>27.195694</v>
      </c>
      <c r="I61" s="495">
        <f>'T 5.7'!I61+'T 5.8'!I61</f>
        <v>43.690353999999999</v>
      </c>
      <c r="J61" s="495">
        <f>'T 5.7'!J61+'T 5.8'!J61</f>
        <v>70.886047999999988</v>
      </c>
    </row>
    <row r="62" spans="1:10" s="7" customFormat="1" ht="14.25" customHeight="1" x14ac:dyDescent="0.2">
      <c r="A62" s="501" t="s">
        <v>635</v>
      </c>
      <c r="B62" s="508">
        <f>'T 5.7'!B62+'T 5.8'!B62</f>
        <v>31.252293000000002</v>
      </c>
      <c r="C62" s="508">
        <f>'T 5.7'!C62+'T 5.8'!C62</f>
        <v>248.61903799999999</v>
      </c>
      <c r="D62" s="508">
        <f>'T 5.7'!D62+'T 5.8'!D62</f>
        <v>210.95361200000002</v>
      </c>
      <c r="E62" s="508">
        <f>'T 5.7'!E62+'T 5.8'!E62</f>
        <v>79.613524999999996</v>
      </c>
      <c r="F62" s="508">
        <f>'T 5.7'!F62+'T 5.8'!F62</f>
        <v>16.215088999999999</v>
      </c>
      <c r="G62" s="508" t="s">
        <v>84</v>
      </c>
      <c r="H62" s="509">
        <f>'T 5.7'!H62+'T 5.8'!H62</f>
        <v>279.871331</v>
      </c>
      <c r="I62" s="509">
        <f>'T 5.7'!I62+'T 5.8'!I62</f>
        <v>306.78222600000004</v>
      </c>
      <c r="J62" s="509">
        <f>'T 5.7'!J62+'T 5.8'!J62</f>
        <v>586.65355700000009</v>
      </c>
    </row>
    <row r="63" spans="1:10" s="7" customFormat="1" ht="14.25" customHeight="1" x14ac:dyDescent="0.2">
      <c r="A63" s="478" t="s">
        <v>636</v>
      </c>
      <c r="B63" s="494">
        <f>'T 5.7'!B63+'T 5.8'!B63</f>
        <v>12.806535</v>
      </c>
      <c r="C63" s="494">
        <f>'T 5.7'!C63+'T 5.8'!C63</f>
        <v>150.43229400000001</v>
      </c>
      <c r="D63" s="494">
        <f>'T 5.7'!D63+'T 5.8'!D63</f>
        <v>125.99956</v>
      </c>
      <c r="E63" s="494">
        <f>'T 5.7'!E63+'T 5.8'!E63</f>
        <v>53.247191999999998</v>
      </c>
      <c r="F63" s="494">
        <f>'T 5.7'!F63+'T 5.8'!F63</f>
        <v>10.358772999999999</v>
      </c>
      <c r="G63" s="494" t="s">
        <v>84</v>
      </c>
      <c r="H63" s="495">
        <f>'T 5.7'!H63+'T 5.8'!H63</f>
        <v>163.23882900000001</v>
      </c>
      <c r="I63" s="495">
        <f>'T 5.7'!I63+'T 5.8'!I63</f>
        <v>189.605525</v>
      </c>
      <c r="J63" s="495">
        <f>'T 5.7'!J63+'T 5.8'!J63</f>
        <v>352.84435400000001</v>
      </c>
    </row>
    <row r="64" spans="1:10" s="7" customFormat="1" ht="14.25" customHeight="1" x14ac:dyDescent="0.2">
      <c r="A64" s="479" t="s">
        <v>336</v>
      </c>
      <c r="B64" s="492">
        <f>'T 5.7'!B64+'T 5.8'!B64</f>
        <v>1.4447E-2</v>
      </c>
      <c r="C64" s="492">
        <f>'T 5.7'!C64+'T 5.8'!C64</f>
        <v>3.5322079999999998</v>
      </c>
      <c r="D64" s="492">
        <f>'T 5.7'!D64+'T 5.8'!D64</f>
        <v>1.08091</v>
      </c>
      <c r="E64" s="492">
        <f>'T 5.7'!E64+'T 5.8'!E64</f>
        <v>0.80066499999999996</v>
      </c>
      <c r="F64" s="492">
        <f>'T 5.7'!F64+'T 5.8'!F64</f>
        <v>0</v>
      </c>
      <c r="G64" s="492" t="s">
        <v>84</v>
      </c>
      <c r="H64" s="493">
        <f>'T 5.7'!H64+'T 5.8'!H64</f>
        <v>3.5466550000000003</v>
      </c>
      <c r="I64" s="493">
        <f>'T 5.7'!I64+'T 5.8'!I64</f>
        <v>1.8815749999999998</v>
      </c>
      <c r="J64" s="493">
        <f>'T 5.7'!J64+'T 5.8'!J64</f>
        <v>5.4282300000000001</v>
      </c>
    </row>
    <row r="65" spans="1:10" s="7" customFormat="1" ht="14.25" customHeight="1" x14ac:dyDescent="0.2">
      <c r="A65" s="478" t="s">
        <v>637</v>
      </c>
      <c r="B65" s="533">
        <f>'T 5.7'!B65+'T 5.8'!B65</f>
        <v>0.46575500000000003</v>
      </c>
      <c r="C65" s="533">
        <f>'T 5.7'!C65+'T 5.8'!C65</f>
        <v>2.9185180000000002</v>
      </c>
      <c r="D65" s="489">
        <f>'T 5.7'!D65+'T 5.8'!D65</f>
        <v>6.011819</v>
      </c>
      <c r="E65" s="489">
        <f>'T 5.7'!E65+'T 5.8'!E65</f>
        <v>2.4259120000000003</v>
      </c>
      <c r="F65" s="489">
        <f>'T 5.7'!F65+'T 5.8'!F65</f>
        <v>0.22164699999999998</v>
      </c>
      <c r="G65" s="489" t="s">
        <v>84</v>
      </c>
      <c r="H65" s="490">
        <f>'T 5.7'!H65+'T 5.8'!H65</f>
        <v>3.3842730000000003</v>
      </c>
      <c r="I65" s="490">
        <f>'T 5.7'!I65+'T 5.8'!I65</f>
        <v>8.6593780000000002</v>
      </c>
      <c r="J65" s="490">
        <f>'T 5.7'!J65+'T 5.8'!J65</f>
        <v>12.043651000000002</v>
      </c>
    </row>
    <row r="66" spans="1:10" x14ac:dyDescent="0.2">
      <c r="A66" s="479" t="s">
        <v>638</v>
      </c>
      <c r="B66" s="492">
        <f>'T 5.7'!B66+'T 5.8'!B66</f>
        <v>1.0183359999999999</v>
      </c>
      <c r="C66" s="492">
        <f>'T 5.7'!C66+'T 5.8'!C66</f>
        <v>6.6100279999999998</v>
      </c>
      <c r="D66" s="492">
        <f>'T 5.7'!D66+'T 5.8'!D66</f>
        <v>6.3564639999999999</v>
      </c>
      <c r="E66" s="492">
        <f>'T 5.7'!E66+'T 5.8'!E66</f>
        <v>4.9645089999999996</v>
      </c>
      <c r="F66" s="492">
        <f>'T 5.7'!F66+'T 5.8'!F66</f>
        <v>0.167486</v>
      </c>
      <c r="G66" s="492" t="s">
        <v>84</v>
      </c>
      <c r="H66" s="493">
        <f>'T 5.7'!H66+'T 5.8'!H66</f>
        <v>7.6283640000000004</v>
      </c>
      <c r="I66" s="493">
        <f>'T 5.7'!I66+'T 5.8'!I66</f>
        <v>11.488458999999999</v>
      </c>
      <c r="J66" s="493">
        <f>'T 5.7'!J66+'T 5.8'!J66</f>
        <v>19.116823</v>
      </c>
    </row>
    <row r="67" spans="1:10" x14ac:dyDescent="0.2">
      <c r="A67" s="745" t="s">
        <v>639</v>
      </c>
      <c r="B67" s="751">
        <f>'T 5.7'!B67+'T 5.8'!B67</f>
        <v>16.947217999999999</v>
      </c>
      <c r="C67" s="751">
        <f>'T 5.7'!C67+'T 5.8'!C67</f>
        <v>85.125985</v>
      </c>
      <c r="D67" s="751">
        <f>'T 5.7'!D67+'T 5.8'!D67</f>
        <v>71.504856000000004</v>
      </c>
      <c r="E67" s="751">
        <f>'T 5.7'!E67+'T 5.8'!E67</f>
        <v>18.175242000000001</v>
      </c>
      <c r="F67" s="751">
        <f>'T 5.7'!F67+'T 5.8'!F67</f>
        <v>5.4671799999999999</v>
      </c>
      <c r="G67" s="751" t="s">
        <v>84</v>
      </c>
      <c r="H67" s="751">
        <f>'T 5.7'!H67+'T 5.8'!H67</f>
        <v>102.07320299999999</v>
      </c>
      <c r="I67" s="751">
        <f>'T 5.7'!I67+'T 5.8'!I67</f>
        <v>95.147277999999986</v>
      </c>
      <c r="J67" s="751">
        <f>'T 5.7'!J67+'T 5.8'!J67</f>
        <v>197.22048099999998</v>
      </c>
    </row>
    <row r="68" spans="1:10" x14ac:dyDescent="0.2">
      <c r="A68" s="742" t="s">
        <v>640</v>
      </c>
      <c r="B68" s="748">
        <f>'T 5.7'!B68+'T 5.8'!B68</f>
        <v>3.7668E-2</v>
      </c>
      <c r="C68" s="748">
        <f>'T 5.7'!C68+'T 5.8'!C68</f>
        <v>0.434836</v>
      </c>
      <c r="D68" s="748">
        <f>'T 5.7'!D68+'T 5.8'!D68</f>
        <v>9.5390000000000003E-2</v>
      </c>
      <c r="E68" s="748">
        <f>'T 5.7'!E68+'T 5.8'!E68</f>
        <v>0</v>
      </c>
      <c r="F68" s="748">
        <f>'T 5.7'!F68+'T 5.8'!F68</f>
        <v>0</v>
      </c>
      <c r="G68" s="748" t="s">
        <v>84</v>
      </c>
      <c r="H68" s="748">
        <f>'T 5.7'!H68+'T 5.8'!H68</f>
        <v>0.47250399999999998</v>
      </c>
      <c r="I68" s="748">
        <f>'T 5.7'!I68+'T 5.8'!I68</f>
        <v>9.5390000000000003E-2</v>
      </c>
      <c r="J68" s="748">
        <f>'T 5.7'!J68+'T 5.8'!J68</f>
        <v>0.56789400000000001</v>
      </c>
    </row>
    <row r="69" spans="1:10" x14ac:dyDescent="0.2">
      <c r="A69" s="746" t="s">
        <v>654</v>
      </c>
      <c r="B69" s="739">
        <f>'T 5.7'!B69+'T 5.8'!B69</f>
        <v>443.75763799999999</v>
      </c>
      <c r="C69" s="739">
        <f>'T 5.7'!C69+'T 5.8'!C69</f>
        <v>3447.0221760000004</v>
      </c>
      <c r="D69" s="739">
        <f>'T 5.7'!D69+'T 5.8'!D69</f>
        <v>2664.001135</v>
      </c>
      <c r="E69" s="739">
        <f>'T 5.7'!E69+'T 5.8'!E69</f>
        <v>942.10650300000009</v>
      </c>
      <c r="F69" s="739">
        <f>'T 5.7'!F69+'T 5.8'!F69</f>
        <v>117.53340700000001</v>
      </c>
      <c r="G69" s="739" t="s">
        <v>84</v>
      </c>
      <c r="H69" s="739">
        <f>'T 5.7'!H69+'T 5.8'!H69</f>
        <v>3890.779814</v>
      </c>
      <c r="I69" s="739">
        <f>'T 5.7'!I69+'T 5.8'!I69</f>
        <v>3723.6410449999998</v>
      </c>
      <c r="J69" s="739">
        <f>'T 5.7'!J69+'T 5.8'!J69</f>
        <v>7614.4208589999998</v>
      </c>
    </row>
    <row r="70" spans="1:10" x14ac:dyDescent="0.2">
      <c r="A70" s="747" t="s">
        <v>118</v>
      </c>
      <c r="B70" s="752">
        <f>'T 5.7'!B70</f>
        <v>4.0189690000000002</v>
      </c>
      <c r="C70" s="752">
        <f>'T 5.7'!C70</f>
        <v>31.701948999999999</v>
      </c>
      <c r="D70" s="752">
        <f>'T 5.7'!D70</f>
        <v>21.075209000000001</v>
      </c>
      <c r="E70" s="752">
        <f>'T 5.7'!E70</f>
        <v>7.1924799999999998</v>
      </c>
      <c r="F70" s="752">
        <f>'T 5.7'!F70</f>
        <v>0.489618</v>
      </c>
      <c r="G70" s="752" t="str">
        <f>'T 5.7'!G70</f>
        <v>-</v>
      </c>
      <c r="H70" s="752">
        <f>'T 5.7'!H70</f>
        <v>35.720917999999998</v>
      </c>
      <c r="I70" s="752">
        <f>'T 5.7'!I70</f>
        <v>28.757307000000001</v>
      </c>
      <c r="J70" s="752">
        <f>'T 5.7'!J70</f>
        <v>64.478224999999995</v>
      </c>
    </row>
    <row r="71" spans="1:10" ht="15" customHeight="1" x14ac:dyDescent="0.2">
      <c r="A71" s="511" t="s">
        <v>669</v>
      </c>
      <c r="B71" s="3"/>
      <c r="C71" s="3"/>
      <c r="D71" s="212"/>
      <c r="E71" s="3"/>
      <c r="F71" s="3"/>
      <c r="G71" s="212"/>
      <c r="H71" s="3"/>
      <c r="I71" s="3"/>
      <c r="J71" s="3"/>
    </row>
    <row r="72" spans="1:10" ht="15" customHeight="1" x14ac:dyDescent="0.2">
      <c r="A72" s="511" t="s">
        <v>401</v>
      </c>
      <c r="B72" s="3"/>
      <c r="C72" s="3"/>
      <c r="D72" s="212"/>
      <c r="E72" s="3"/>
      <c r="F72" s="3"/>
      <c r="G72" s="212"/>
      <c r="H72" s="3"/>
      <c r="I72" s="3"/>
      <c r="J72" s="3"/>
    </row>
    <row r="73" spans="1:10" x14ac:dyDescent="0.2">
      <c r="A73" s="511" t="s">
        <v>653</v>
      </c>
      <c r="B73" s="3"/>
      <c r="C73" s="3"/>
      <c r="D73" s="212"/>
      <c r="E73" s="3"/>
      <c r="F73" s="3"/>
      <c r="G73" s="212"/>
      <c r="H73" s="3"/>
      <c r="I73" s="3"/>
      <c r="J73" s="3"/>
    </row>
    <row r="74" spans="1:10" x14ac:dyDescent="0.2">
      <c r="A74" s="38" t="s">
        <v>352</v>
      </c>
      <c r="B74" s="3"/>
      <c r="C74" s="3"/>
      <c r="D74" s="212"/>
      <c r="E74" s="3"/>
      <c r="F74" s="3"/>
      <c r="G74" s="212"/>
      <c r="H74" s="3"/>
      <c r="I74" s="3"/>
      <c r="J74" s="3"/>
    </row>
    <row r="75" spans="1:10" x14ac:dyDescent="0.2">
      <c r="A75" s="242" t="s">
        <v>739</v>
      </c>
      <c r="B75" s="3"/>
      <c r="C75" s="3"/>
      <c r="D75" s="212"/>
      <c r="E75" s="3"/>
      <c r="F75" s="3"/>
      <c r="G75" s="212"/>
      <c r="H75" s="3"/>
      <c r="I75" s="3"/>
      <c r="J75" s="3"/>
    </row>
    <row r="78" spans="1:10" ht="16.5" x14ac:dyDescent="0.25">
      <c r="A78" s="88" t="s">
        <v>813</v>
      </c>
    </row>
    <row r="79" spans="1:10" ht="13.5" thickBot="1" x14ac:dyDescent="0.25">
      <c r="A79" s="205"/>
      <c r="J79" s="398" t="s">
        <v>24</v>
      </c>
    </row>
    <row r="80" spans="1:10" x14ac:dyDescent="0.2">
      <c r="A80" s="204" t="s">
        <v>649</v>
      </c>
      <c r="B80" s="480" t="s">
        <v>34</v>
      </c>
      <c r="C80" s="480" t="s">
        <v>458</v>
      </c>
      <c r="D80" s="480" t="s">
        <v>460</v>
      </c>
      <c r="E80" s="480" t="s">
        <v>97</v>
      </c>
      <c r="F80" s="480" t="s">
        <v>269</v>
      </c>
      <c r="G80" s="481">
        <v>300000</v>
      </c>
      <c r="H80" s="758" t="s">
        <v>351</v>
      </c>
      <c r="I80" s="758" t="s">
        <v>351</v>
      </c>
      <c r="J80" s="758"/>
    </row>
    <row r="81" spans="1:10" x14ac:dyDescent="0.2">
      <c r="A81" s="203"/>
      <c r="B81" s="483" t="s">
        <v>457</v>
      </c>
      <c r="C81" s="483" t="s">
        <v>35</v>
      </c>
      <c r="D81" s="483" t="s">
        <v>35</v>
      </c>
      <c r="E81" s="483" t="s">
        <v>35</v>
      </c>
      <c r="F81" s="483" t="s">
        <v>35</v>
      </c>
      <c r="G81" s="483" t="s">
        <v>36</v>
      </c>
      <c r="H81" s="759" t="s">
        <v>283</v>
      </c>
      <c r="I81" s="759" t="s">
        <v>474</v>
      </c>
      <c r="J81" s="759" t="s">
        <v>343</v>
      </c>
    </row>
    <row r="82" spans="1:10" ht="13.5" thickBot="1" x14ac:dyDescent="0.25">
      <c r="A82" s="206"/>
      <c r="B82" s="485" t="s">
        <v>36</v>
      </c>
      <c r="C82" s="485" t="s">
        <v>459</v>
      </c>
      <c r="D82" s="485" t="s">
        <v>99</v>
      </c>
      <c r="E82" s="485" t="s">
        <v>100</v>
      </c>
      <c r="F82" s="485" t="s">
        <v>270</v>
      </c>
      <c r="G82" s="485" t="s">
        <v>101</v>
      </c>
      <c r="H82" s="760" t="s">
        <v>459</v>
      </c>
      <c r="I82" s="760" t="s">
        <v>101</v>
      </c>
      <c r="J82" s="760" t="s">
        <v>656</v>
      </c>
    </row>
    <row r="84" spans="1:10" x14ac:dyDescent="0.2">
      <c r="A84" s="496" t="s">
        <v>601</v>
      </c>
      <c r="B84" s="512">
        <f>B9/B$69</f>
        <v>0.32824365943646022</v>
      </c>
      <c r="C84" s="512">
        <f t="shared" ref="C84:J84" si="0">C9/C$69</f>
        <v>0.26249667562335982</v>
      </c>
      <c r="D84" s="512">
        <f t="shared" si="0"/>
        <v>0.25640064901849224</v>
      </c>
      <c r="E84" s="512">
        <f t="shared" si="0"/>
        <v>0.22216596035957939</v>
      </c>
      <c r="F84" s="512">
        <f t="shared" si="0"/>
        <v>0.23927813136566353</v>
      </c>
      <c r="G84" s="512" t="s">
        <v>84</v>
      </c>
      <c r="H84" s="513">
        <f t="shared" si="0"/>
        <v>0.26999535908458888</v>
      </c>
      <c r="I84" s="513">
        <f t="shared" si="0"/>
        <v>0.24719858302023848</v>
      </c>
      <c r="J84" s="513">
        <f t="shared" si="0"/>
        <v>0.25884716900962673</v>
      </c>
    </row>
    <row r="85" spans="1:10" x14ac:dyDescent="0.2">
      <c r="A85" s="476" t="s">
        <v>602</v>
      </c>
      <c r="B85" s="514">
        <f t="shared" ref="B85:J85" si="1">B10/B$69</f>
        <v>5.9610908601419953E-2</v>
      </c>
      <c r="C85" s="514">
        <f t="shared" si="1"/>
        <v>2.8047179293806779E-2</v>
      </c>
      <c r="D85" s="514">
        <f t="shared" si="1"/>
        <v>3.5441597512682749E-2</v>
      </c>
      <c r="E85" s="514">
        <f t="shared" si="1"/>
        <v>2.2391971537001478E-2</v>
      </c>
      <c r="F85" s="514">
        <f t="shared" si="1"/>
        <v>5.2919175566824156E-2</v>
      </c>
      <c r="G85" s="514" t="s">
        <v>84</v>
      </c>
      <c r="H85" s="515">
        <f t="shared" si="1"/>
        <v>3.1647137819760467E-2</v>
      </c>
      <c r="I85" s="515">
        <f t="shared" si="1"/>
        <v>3.2691617567020353E-2</v>
      </c>
      <c r="J85" s="515">
        <f t="shared" si="1"/>
        <v>3.2157914375139741E-2</v>
      </c>
    </row>
    <row r="86" spans="1:10" x14ac:dyDescent="0.2">
      <c r="A86" s="477" t="s">
        <v>324</v>
      </c>
      <c r="B86" s="516">
        <f t="shared" ref="B86:J86" si="2">B11/B$69</f>
        <v>0.2642829868316543</v>
      </c>
      <c r="C86" s="516">
        <f t="shared" si="2"/>
        <v>0.22884115788177625</v>
      </c>
      <c r="D86" s="516">
        <f t="shared" si="2"/>
        <v>0.21453938156824395</v>
      </c>
      <c r="E86" s="516">
        <f t="shared" si="2"/>
        <v>0.19355690298212491</v>
      </c>
      <c r="F86" s="516">
        <f t="shared" si="2"/>
        <v>0.18243687941420775</v>
      </c>
      <c r="G86" s="516" t="s">
        <v>84</v>
      </c>
      <c r="H86" s="517">
        <f t="shared" si="2"/>
        <v>0.2328834278258646</v>
      </c>
      <c r="I86" s="517">
        <f t="shared" si="2"/>
        <v>0.20821738498158593</v>
      </c>
      <c r="J86" s="517">
        <f t="shared" si="2"/>
        <v>0.22082111983771027</v>
      </c>
    </row>
    <row r="87" spans="1:10" x14ac:dyDescent="0.2">
      <c r="A87" s="476" t="s">
        <v>603</v>
      </c>
      <c r="B87" s="514">
        <f t="shared" ref="B87:J87" si="3">B12/B$69</f>
        <v>4.164255083762637E-3</v>
      </c>
      <c r="C87" s="514">
        <f t="shared" si="3"/>
        <v>5.5766403633371927E-3</v>
      </c>
      <c r="D87" s="514">
        <f t="shared" si="3"/>
        <v>6.168884759127552E-3</v>
      </c>
      <c r="E87" s="514">
        <f t="shared" si="3"/>
        <v>6.0354036214523392E-3</v>
      </c>
      <c r="F87" s="514">
        <f t="shared" si="3"/>
        <v>3.9220593681930788E-3</v>
      </c>
      <c r="G87" s="514" t="s">
        <v>84</v>
      </c>
      <c r="H87" s="515">
        <f t="shared" si="3"/>
        <v>5.4155526674067398E-3</v>
      </c>
      <c r="I87" s="515">
        <f t="shared" si="3"/>
        <v>6.0641940850665425E-3</v>
      </c>
      <c r="J87" s="515">
        <f t="shared" si="3"/>
        <v>5.7327544416467613E-3</v>
      </c>
    </row>
    <row r="88" spans="1:10" x14ac:dyDescent="0.2">
      <c r="A88" s="477" t="s">
        <v>604</v>
      </c>
      <c r="B88" s="516">
        <f t="shared" ref="B88:J88" si="4">B13/B$69</f>
        <v>1.8550215917635654E-4</v>
      </c>
      <c r="C88" s="516">
        <f t="shared" si="4"/>
        <v>3.1697214123173658E-5</v>
      </c>
      <c r="D88" s="516">
        <f t="shared" si="4"/>
        <v>2.5078405231235008E-4</v>
      </c>
      <c r="E88" s="516">
        <f t="shared" si="4"/>
        <v>1.8168009609843442E-4</v>
      </c>
      <c r="F88" s="516">
        <f t="shared" si="4"/>
        <v>0</v>
      </c>
      <c r="G88" s="516" t="s">
        <v>84</v>
      </c>
      <c r="H88" s="517">
        <f t="shared" si="4"/>
        <v>4.9239229449749586E-5</v>
      </c>
      <c r="I88" s="517">
        <f t="shared" si="4"/>
        <v>2.2538450668517648E-4</v>
      </c>
      <c r="J88" s="517">
        <f t="shared" si="4"/>
        <v>1.3537864784313731E-4</v>
      </c>
    </row>
    <row r="89" spans="1:10" x14ac:dyDescent="0.2">
      <c r="A89" s="501" t="s">
        <v>325</v>
      </c>
      <c r="B89" s="520">
        <f t="shared" ref="B89:J89" si="5">B14/B$69</f>
        <v>1.1656867526413145E-2</v>
      </c>
      <c r="C89" s="520">
        <f t="shared" si="5"/>
        <v>2.2535149770965671E-2</v>
      </c>
      <c r="D89" s="520">
        <f t="shared" si="5"/>
        <v>2.8350949632759821E-2</v>
      </c>
      <c r="E89" s="520">
        <f t="shared" si="5"/>
        <v>2.8219707554656377E-2</v>
      </c>
      <c r="F89" s="520">
        <f t="shared" si="5"/>
        <v>0</v>
      </c>
      <c r="G89" s="520" t="s">
        <v>84</v>
      </c>
      <c r="H89" s="521">
        <f t="shared" si="5"/>
        <v>2.1294441978412095E-2</v>
      </c>
      <c r="I89" s="521">
        <f t="shared" si="5"/>
        <v>2.7422872066875072E-2</v>
      </c>
      <c r="J89" s="521">
        <f t="shared" si="5"/>
        <v>2.4291396604559552E-2</v>
      </c>
    </row>
    <row r="90" spans="1:10" x14ac:dyDescent="0.2">
      <c r="A90" s="477" t="s">
        <v>605</v>
      </c>
      <c r="B90" s="516">
        <f t="shared" ref="B90:J90" si="6">B15/B$69</f>
        <v>1.1518539766520032E-3</v>
      </c>
      <c r="C90" s="516">
        <f t="shared" si="6"/>
        <v>1.2215825094825266E-3</v>
      </c>
      <c r="D90" s="516">
        <f t="shared" si="6"/>
        <v>1.2296924190311953E-3</v>
      </c>
      <c r="E90" s="516">
        <f t="shared" si="6"/>
        <v>3.3863899568051275E-4</v>
      </c>
      <c r="F90" s="516">
        <f t="shared" si="6"/>
        <v>0</v>
      </c>
      <c r="G90" s="516" t="s">
        <v>84</v>
      </c>
      <c r="H90" s="517">
        <f t="shared" si="6"/>
        <v>1.2136297158243661E-3</v>
      </c>
      <c r="I90" s="517">
        <f t="shared" si="6"/>
        <v>9.654357003146633E-4</v>
      </c>
      <c r="J90" s="517">
        <f t="shared" si="6"/>
        <v>1.0922566737521066E-3</v>
      </c>
    </row>
    <row r="91" spans="1:10" x14ac:dyDescent="0.2">
      <c r="A91" s="476" t="s">
        <v>606</v>
      </c>
      <c r="B91" s="514">
        <f t="shared" ref="B91:J91" si="7">B16/B$69</f>
        <v>3.603295725131834E-4</v>
      </c>
      <c r="C91" s="514">
        <f t="shared" si="7"/>
        <v>2.6058167140726855E-3</v>
      </c>
      <c r="D91" s="514">
        <f t="shared" si="7"/>
        <v>1.6168243862253462E-3</v>
      </c>
      <c r="E91" s="514">
        <f t="shared" si="7"/>
        <v>8.5126256686076594E-5</v>
      </c>
      <c r="F91" s="514">
        <f t="shared" si="7"/>
        <v>0</v>
      </c>
      <c r="G91" s="514" t="s">
        <v>84</v>
      </c>
      <c r="H91" s="515">
        <f t="shared" si="7"/>
        <v>2.349710710203659E-3</v>
      </c>
      <c r="I91" s="515">
        <f t="shared" si="7"/>
        <v>1.1782607257193342E-3</v>
      </c>
      <c r="J91" s="515">
        <f t="shared" si="7"/>
        <v>1.776842553167838E-3</v>
      </c>
    </row>
    <row r="92" spans="1:10" x14ac:dyDescent="0.2">
      <c r="A92" s="491" t="s">
        <v>607</v>
      </c>
      <c r="B92" s="516">
        <f t="shared" ref="B92:J92" si="8">B17/B$69</f>
        <v>9.2009931781726322E-3</v>
      </c>
      <c r="C92" s="516">
        <f t="shared" si="8"/>
        <v>1.6722190939568816E-2</v>
      </c>
      <c r="D92" s="516">
        <f t="shared" si="8"/>
        <v>2.3941336646615203E-2</v>
      </c>
      <c r="E92" s="516">
        <f t="shared" si="8"/>
        <v>2.5247502192435239E-2</v>
      </c>
      <c r="F92" s="516">
        <f t="shared" si="8"/>
        <v>0</v>
      </c>
      <c r="G92" s="516" t="s">
        <v>84</v>
      </c>
      <c r="H92" s="517">
        <f t="shared" si="8"/>
        <v>1.5864370884699979E-2</v>
      </c>
      <c r="I92" s="517">
        <f t="shared" si="8"/>
        <v>2.3516118482360321E-2</v>
      </c>
      <c r="J92" s="517">
        <f t="shared" si="8"/>
        <v>1.9606265632604692E-2</v>
      </c>
    </row>
    <row r="93" spans="1:10" x14ac:dyDescent="0.2">
      <c r="A93" s="476" t="s">
        <v>326</v>
      </c>
      <c r="B93" s="514">
        <f t="shared" ref="B93:J93" si="9">B18/B$69</f>
        <v>1.8866154141554175E-4</v>
      </c>
      <c r="C93" s="514">
        <f t="shared" si="9"/>
        <v>2.6211058527289262E-4</v>
      </c>
      <c r="D93" s="514">
        <f t="shared" si="9"/>
        <v>8.4787050963474914E-4</v>
      </c>
      <c r="E93" s="514">
        <f t="shared" si="9"/>
        <v>2.3835617234880709E-3</v>
      </c>
      <c r="F93" s="514">
        <f t="shared" si="9"/>
        <v>0</v>
      </c>
      <c r="G93" s="514" t="s">
        <v>84</v>
      </c>
      <c r="H93" s="515">
        <f t="shared" si="9"/>
        <v>2.5373345375334058E-4</v>
      </c>
      <c r="I93" s="515">
        <f t="shared" si="9"/>
        <v>1.2096485524694285E-3</v>
      </c>
      <c r="J93" s="515">
        <f t="shared" si="9"/>
        <v>7.2119969485390397E-4</v>
      </c>
    </row>
    <row r="94" spans="1:10" x14ac:dyDescent="0.2">
      <c r="A94" s="477" t="s">
        <v>608</v>
      </c>
      <c r="B94" s="516">
        <f t="shared" ref="B94:J94" si="10">B19/B$69</f>
        <v>7.5502024373043017E-4</v>
      </c>
      <c r="C94" s="516">
        <f t="shared" si="10"/>
        <v>1.7234478621468549E-3</v>
      </c>
      <c r="D94" s="516">
        <f t="shared" si="10"/>
        <v>7.1522454512768072E-4</v>
      </c>
      <c r="E94" s="516">
        <f t="shared" si="10"/>
        <v>1.6487626346423805E-4</v>
      </c>
      <c r="F94" s="516">
        <f t="shared" si="10"/>
        <v>0</v>
      </c>
      <c r="G94" s="516" t="s">
        <v>84</v>
      </c>
      <c r="H94" s="517">
        <f t="shared" si="10"/>
        <v>1.6129951577876674E-3</v>
      </c>
      <c r="I94" s="517">
        <f t="shared" si="10"/>
        <v>5.5340726323957479E-4</v>
      </c>
      <c r="J94" s="517">
        <f t="shared" si="10"/>
        <v>1.0948303428942369E-3</v>
      </c>
    </row>
    <row r="95" spans="1:10" x14ac:dyDescent="0.2">
      <c r="A95" s="501" t="s">
        <v>327</v>
      </c>
      <c r="B95" s="520">
        <f t="shared" ref="B95:J95" si="11">B20/B$69</f>
        <v>5.9609912562226142E-2</v>
      </c>
      <c r="C95" s="520">
        <f t="shared" si="11"/>
        <v>5.4086220070781454E-2</v>
      </c>
      <c r="D95" s="520">
        <f t="shared" si="11"/>
        <v>3.0303151503724868E-2</v>
      </c>
      <c r="E95" s="520">
        <f t="shared" si="11"/>
        <v>1.4993931105472902E-2</v>
      </c>
      <c r="F95" s="520">
        <f t="shared" si="11"/>
        <v>0</v>
      </c>
      <c r="G95" s="520" t="s">
        <v>84</v>
      </c>
      <c r="H95" s="521">
        <f t="shared" si="11"/>
        <v>5.4716217359299782E-2</v>
      </c>
      <c r="I95" s="521">
        <f t="shared" si="11"/>
        <v>2.5473322711212085E-2</v>
      </c>
      <c r="J95" s="521">
        <f t="shared" si="11"/>
        <v>4.0415715088332499E-2</v>
      </c>
    </row>
    <row r="96" spans="1:10" x14ac:dyDescent="0.2">
      <c r="A96" s="491" t="s">
        <v>609</v>
      </c>
      <c r="B96" s="516">
        <f t="shared" ref="B96:J96" si="12">B21/B$69</f>
        <v>1.3323599401347095E-2</v>
      </c>
      <c r="C96" s="516">
        <f t="shared" si="12"/>
        <v>3.4880358715742707E-3</v>
      </c>
      <c r="D96" s="516">
        <f t="shared" si="12"/>
        <v>1.8977784707287673E-3</v>
      </c>
      <c r="E96" s="516">
        <f t="shared" si="12"/>
        <v>1.1601692553012766E-3</v>
      </c>
      <c r="F96" s="516">
        <f t="shared" si="12"/>
        <v>0</v>
      </c>
      <c r="G96" s="516" t="s">
        <v>84</v>
      </c>
      <c r="H96" s="517">
        <f t="shared" si="12"/>
        <v>4.6098177890875631E-3</v>
      </c>
      <c r="I96" s="517">
        <f t="shared" si="12"/>
        <v>1.6512566398569173E-3</v>
      </c>
      <c r="J96" s="517">
        <f t="shared" si="12"/>
        <v>3.1630078565374974E-3</v>
      </c>
    </row>
    <row r="97" spans="1:10" x14ac:dyDescent="0.2">
      <c r="A97" s="476" t="s">
        <v>328</v>
      </c>
      <c r="B97" s="514">
        <f t="shared" ref="B97:J97" si="13">B22/B$69</f>
        <v>3.0264236263128838E-2</v>
      </c>
      <c r="C97" s="514">
        <f t="shared" si="13"/>
        <v>2.6401150428804202E-2</v>
      </c>
      <c r="D97" s="514">
        <f t="shared" si="13"/>
        <v>1.5627850323719925E-2</v>
      </c>
      <c r="E97" s="514">
        <f t="shared" si="13"/>
        <v>5.0181375300410161E-3</v>
      </c>
      <c r="F97" s="514">
        <f t="shared" si="13"/>
        <v>0</v>
      </c>
      <c r="G97" s="514" t="s">
        <v>84</v>
      </c>
      <c r="H97" s="515">
        <f t="shared" si="13"/>
        <v>2.684174946734727E-2</v>
      </c>
      <c r="I97" s="515">
        <f t="shared" si="13"/>
        <v>1.2450241696162203E-2</v>
      </c>
      <c r="J97" s="515">
        <f t="shared" si="13"/>
        <v>1.980394448801244E-2</v>
      </c>
    </row>
    <row r="98" spans="1:10" x14ac:dyDescent="0.2">
      <c r="A98" s="477" t="s">
        <v>329</v>
      </c>
      <c r="B98" s="516">
        <f t="shared" ref="B98:J98" si="14">B23/B$69</f>
        <v>4.9785509269363842E-4</v>
      </c>
      <c r="C98" s="516">
        <f t="shared" si="14"/>
        <v>9.1217892994489391E-4</v>
      </c>
      <c r="D98" s="516">
        <f t="shared" si="14"/>
        <v>5.3831245833909898E-4</v>
      </c>
      <c r="E98" s="516">
        <f t="shared" si="14"/>
        <v>8.2654773905111237E-4</v>
      </c>
      <c r="F98" s="516">
        <f t="shared" si="14"/>
        <v>0</v>
      </c>
      <c r="G98" s="516" t="s">
        <v>84</v>
      </c>
      <c r="H98" s="517">
        <f t="shared" si="14"/>
        <v>8.649237841450362E-4</v>
      </c>
      <c r="I98" s="517">
        <f t="shared" si="14"/>
        <v>5.9424659177909566E-4</v>
      </c>
      <c r="J98" s="517">
        <f t="shared" si="14"/>
        <v>7.3255590980461735E-4</v>
      </c>
    </row>
    <row r="99" spans="1:10" x14ac:dyDescent="0.2">
      <c r="A99" s="476" t="s">
        <v>610</v>
      </c>
      <c r="B99" s="514">
        <f t="shared" ref="B99:J99" si="15">B24/B$69</f>
        <v>8.2061460765211656E-4</v>
      </c>
      <c r="C99" s="514">
        <f t="shared" si="15"/>
        <v>3.327915926932522E-4</v>
      </c>
      <c r="D99" s="514">
        <f t="shared" si="15"/>
        <v>6.1120882367792244E-4</v>
      </c>
      <c r="E99" s="514">
        <f t="shared" si="15"/>
        <v>1.8537171693846165E-3</v>
      </c>
      <c r="F99" s="514">
        <f t="shared" si="15"/>
        <v>0</v>
      </c>
      <c r="G99" s="514" t="s">
        <v>84</v>
      </c>
      <c r="H99" s="515">
        <f t="shared" si="15"/>
        <v>3.8842958796125795E-4</v>
      </c>
      <c r="I99" s="515">
        <f t="shared" si="15"/>
        <v>9.0627962234206174E-4</v>
      </c>
      <c r="J99" s="515">
        <f t="shared" si="15"/>
        <v>6.4167112515523222E-4</v>
      </c>
    </row>
    <row r="100" spans="1:10" x14ac:dyDescent="0.2">
      <c r="A100" s="477" t="s">
        <v>611</v>
      </c>
      <c r="B100" s="516">
        <f t="shared" ref="B100:J100" si="16">B25/B$69</f>
        <v>1.3270838619345636E-2</v>
      </c>
      <c r="C100" s="516">
        <f t="shared" si="16"/>
        <v>1.9658214406567252E-2</v>
      </c>
      <c r="D100" s="516">
        <f t="shared" si="16"/>
        <v>9.5026085640162478E-3</v>
      </c>
      <c r="E100" s="516">
        <f t="shared" si="16"/>
        <v>5.3252991928450788E-3</v>
      </c>
      <c r="F100" s="516">
        <f t="shared" si="16"/>
        <v>0</v>
      </c>
      <c r="G100" s="516" t="s">
        <v>84</v>
      </c>
      <c r="H100" s="517">
        <f t="shared" si="16"/>
        <v>1.8929710885973051E-2</v>
      </c>
      <c r="I100" s="517">
        <f t="shared" si="16"/>
        <v>8.1457795296162872E-3</v>
      </c>
      <c r="J100" s="517">
        <f t="shared" si="16"/>
        <v>1.3656100434361346E-2</v>
      </c>
    </row>
    <row r="101" spans="1:10" x14ac:dyDescent="0.2">
      <c r="A101" s="479" t="s">
        <v>330</v>
      </c>
      <c r="B101" s="522">
        <f t="shared" ref="B101:J101" si="17">B26/B$69</f>
        <v>1.432755057164785E-3</v>
      </c>
      <c r="C101" s="522">
        <f t="shared" si="17"/>
        <v>3.2938473906702244E-3</v>
      </c>
      <c r="D101" s="522">
        <f t="shared" si="17"/>
        <v>2.1253906109916128E-3</v>
      </c>
      <c r="E101" s="522">
        <f t="shared" si="17"/>
        <v>8.1005491159421488E-4</v>
      </c>
      <c r="F101" s="522">
        <f t="shared" si="17"/>
        <v>0</v>
      </c>
      <c r="G101" s="522" t="s">
        <v>84</v>
      </c>
      <c r="H101" s="523">
        <f t="shared" si="17"/>
        <v>3.0815830175888745E-3</v>
      </c>
      <c r="I101" s="523">
        <f t="shared" si="17"/>
        <v>1.725515677357671E-3</v>
      </c>
      <c r="J101" s="523">
        <f t="shared" si="17"/>
        <v>2.418432385206829E-3</v>
      </c>
    </row>
    <row r="102" spans="1:10" x14ac:dyDescent="0.2">
      <c r="A102" s="475" t="s">
        <v>612</v>
      </c>
      <c r="B102" s="518">
        <f t="shared" ref="B102:J102" si="18">B27/B$69</f>
        <v>0.15890303165891648</v>
      </c>
      <c r="C102" s="518">
        <f t="shared" si="18"/>
        <v>0.18216837807776259</v>
      </c>
      <c r="D102" s="518">
        <f t="shared" si="18"/>
        <v>0.18863262308632611</v>
      </c>
      <c r="E102" s="518">
        <f t="shared" si="18"/>
        <v>0.15273585156433209</v>
      </c>
      <c r="F102" s="518">
        <f t="shared" si="18"/>
        <v>8.6004049895362936E-2</v>
      </c>
      <c r="G102" s="518" t="s">
        <v>84</v>
      </c>
      <c r="H102" s="519">
        <f t="shared" si="18"/>
        <v>0.17951488040695379</v>
      </c>
      <c r="I102" s="519">
        <f t="shared" si="18"/>
        <v>0.17631111647605119</v>
      </c>
      <c r="J102" s="519">
        <f t="shared" si="18"/>
        <v>0.17794816022002072</v>
      </c>
    </row>
    <row r="103" spans="1:10" x14ac:dyDescent="0.2">
      <c r="A103" s="479" t="s">
        <v>613</v>
      </c>
      <c r="B103" s="522">
        <f t="shared" ref="B103:J103" si="19">B28/B$69</f>
        <v>1.3547802866212301E-2</v>
      </c>
      <c r="C103" s="522">
        <f t="shared" si="19"/>
        <v>1.0039334890545246E-2</v>
      </c>
      <c r="D103" s="522">
        <f t="shared" si="19"/>
        <v>8.7309609948796069E-3</v>
      </c>
      <c r="E103" s="522">
        <f t="shared" si="19"/>
        <v>5.1128879640054874E-3</v>
      </c>
      <c r="F103" s="522">
        <f t="shared" si="19"/>
        <v>4.8879719788944768E-4</v>
      </c>
      <c r="G103" s="522" t="s">
        <v>84</v>
      </c>
      <c r="H103" s="523">
        <f t="shared" si="19"/>
        <v>1.0439488468056497E-2</v>
      </c>
      <c r="I103" s="523">
        <f t="shared" si="19"/>
        <v>7.555407371442808E-3</v>
      </c>
      <c r="J103" s="523">
        <f t="shared" si="19"/>
        <v>9.029101132325525E-3</v>
      </c>
    </row>
    <row r="104" spans="1:10" x14ac:dyDescent="0.2">
      <c r="A104" s="477" t="s">
        <v>331</v>
      </c>
      <c r="B104" s="516">
        <f t="shared" ref="B104:J104" si="20">B29/B$69</f>
        <v>4.8755437985272494E-2</v>
      </c>
      <c r="C104" s="516">
        <f t="shared" si="20"/>
        <v>4.7618271255357301E-2</v>
      </c>
      <c r="D104" s="516">
        <f t="shared" si="20"/>
        <v>4.7203035444652694E-2</v>
      </c>
      <c r="E104" s="516">
        <f t="shared" si="20"/>
        <v>4.2675167692797458E-2</v>
      </c>
      <c r="F104" s="516">
        <f t="shared" si="20"/>
        <v>3.6496729819122824E-2</v>
      </c>
      <c r="G104" s="516" t="s">
        <v>84</v>
      </c>
      <c r="H104" s="517">
        <f t="shared" si="20"/>
        <v>4.7747969271231552E-2</v>
      </c>
      <c r="I104" s="517">
        <f t="shared" si="20"/>
        <v>4.5719519132650446E-2</v>
      </c>
      <c r="J104" s="517">
        <f t="shared" si="20"/>
        <v>4.6756006739395811E-2</v>
      </c>
    </row>
    <row r="105" spans="1:10" x14ac:dyDescent="0.2">
      <c r="A105" s="476" t="s">
        <v>614</v>
      </c>
      <c r="B105" s="514">
        <f t="shared" ref="B105:J105" si="21">B30/B$69</f>
        <v>2.7025648626694741E-2</v>
      </c>
      <c r="C105" s="514">
        <f t="shared" si="21"/>
        <v>3.0408917798618769E-2</v>
      </c>
      <c r="D105" s="514">
        <f t="shared" si="21"/>
        <v>2.8184542796750721E-2</v>
      </c>
      <c r="E105" s="514">
        <f t="shared" si="21"/>
        <v>2.8369975066396498E-2</v>
      </c>
      <c r="F105" s="514">
        <f t="shared" si="21"/>
        <v>3.6454188722700766E-2</v>
      </c>
      <c r="G105" s="514" t="s">
        <v>84</v>
      </c>
      <c r="H105" s="515">
        <f t="shared" si="21"/>
        <v>3.0023043601613585E-2</v>
      </c>
      <c r="I105" s="515">
        <f t="shared" si="21"/>
        <v>2.8492482416494581E-2</v>
      </c>
      <c r="J105" s="515">
        <f t="shared" si="21"/>
        <v>2.9274561142300003E-2</v>
      </c>
    </row>
    <row r="106" spans="1:10" x14ac:dyDescent="0.2">
      <c r="A106" s="477" t="s">
        <v>641</v>
      </c>
      <c r="B106" s="516">
        <f t="shared" ref="B106:J106" si="22">B31/B$69</f>
        <v>2.1729787105095419E-2</v>
      </c>
      <c r="C106" s="516">
        <f t="shared" si="22"/>
        <v>1.7209353166633062E-2</v>
      </c>
      <c r="D106" s="516">
        <f t="shared" si="22"/>
        <v>1.901849264790197E-2</v>
      </c>
      <c r="E106" s="516">
        <f t="shared" si="22"/>
        <v>1.4305192626400965E-2</v>
      </c>
      <c r="F106" s="516">
        <f t="shared" si="22"/>
        <v>4.2541096422058107E-5</v>
      </c>
      <c r="G106" s="516" t="s">
        <v>84</v>
      </c>
      <c r="H106" s="517">
        <f t="shared" si="22"/>
        <v>1.7724925155582192E-2</v>
      </c>
      <c r="I106" s="517">
        <f t="shared" si="22"/>
        <v>1.7227036716155868E-2</v>
      </c>
      <c r="J106" s="517">
        <f t="shared" si="22"/>
        <v>1.7481445334436303E-2</v>
      </c>
    </row>
    <row r="107" spans="1:10" x14ac:dyDescent="0.2">
      <c r="A107" s="476" t="s">
        <v>332</v>
      </c>
      <c r="B107" s="514">
        <f t="shared" ref="B107:J107" si="23">B32/B$69</f>
        <v>7.3018517824362486E-2</v>
      </c>
      <c r="C107" s="514">
        <f t="shared" si="23"/>
        <v>7.3439236556858162E-2</v>
      </c>
      <c r="D107" s="514">
        <f t="shared" si="23"/>
        <v>8.6170557506162634E-2</v>
      </c>
      <c r="E107" s="514">
        <f t="shared" si="23"/>
        <v>6.816762520532138E-2</v>
      </c>
      <c r="F107" s="514">
        <f t="shared" si="23"/>
        <v>4.5293216081109595E-2</v>
      </c>
      <c r="G107" s="514" t="s">
        <v>84</v>
      </c>
      <c r="H107" s="515">
        <f t="shared" si="23"/>
        <v>7.3391252049916172E-2</v>
      </c>
      <c r="I107" s="515">
        <f t="shared" si="23"/>
        <v>8.0325436417032506E-2</v>
      </c>
      <c r="J107" s="515">
        <f t="shared" si="23"/>
        <v>7.6782240544132754E-2</v>
      </c>
    </row>
    <row r="108" spans="1:10" x14ac:dyDescent="0.2">
      <c r="A108" s="477" t="s">
        <v>333</v>
      </c>
      <c r="B108" s="516">
        <f t="shared" ref="B108:J108" si="24">B33/B$69</f>
        <v>2.3581263969139839E-2</v>
      </c>
      <c r="C108" s="516">
        <f t="shared" si="24"/>
        <v>5.1071534794790943E-2</v>
      </c>
      <c r="D108" s="516">
        <f t="shared" si="24"/>
        <v>4.6528067639130338E-2</v>
      </c>
      <c r="E108" s="516">
        <f t="shared" si="24"/>
        <v>3.6780168579305515E-2</v>
      </c>
      <c r="F108" s="516">
        <f t="shared" si="24"/>
        <v>3.7252812725832064E-3</v>
      </c>
      <c r="G108" s="516" t="s">
        <v>84</v>
      </c>
      <c r="H108" s="517">
        <f t="shared" si="24"/>
        <v>4.7936169075642271E-2</v>
      </c>
      <c r="I108" s="517">
        <f t="shared" si="24"/>
        <v>4.2710751137936293E-2</v>
      </c>
      <c r="J108" s="517">
        <f t="shared" si="24"/>
        <v>4.5380809834220388E-2</v>
      </c>
    </row>
    <row r="109" spans="1:10" x14ac:dyDescent="0.2">
      <c r="A109" s="501" t="s">
        <v>615</v>
      </c>
      <c r="B109" s="520">
        <f t="shared" ref="B109:J109" si="25">B34/B$69</f>
        <v>6.9493550891849665E-2</v>
      </c>
      <c r="C109" s="520">
        <f t="shared" si="25"/>
        <v>0.10048368223784818</v>
      </c>
      <c r="D109" s="520">
        <f t="shared" si="25"/>
        <v>0.10353161354790488</v>
      </c>
      <c r="E109" s="520">
        <f t="shared" si="25"/>
        <v>7.0210636259667128E-2</v>
      </c>
      <c r="F109" s="520">
        <f t="shared" si="25"/>
        <v>0.14048220349810842</v>
      </c>
      <c r="G109" s="520" t="s">
        <v>84</v>
      </c>
      <c r="H109" s="521">
        <f t="shared" si="25"/>
        <v>9.6949144652882166E-2</v>
      </c>
      <c r="I109" s="521">
        <f t="shared" si="25"/>
        <v>9.6267492131481766E-2</v>
      </c>
      <c r="J109" s="521">
        <f t="shared" si="25"/>
        <v>9.6615799628471805E-2</v>
      </c>
    </row>
    <row r="110" spans="1:10" x14ac:dyDescent="0.2">
      <c r="A110" s="477" t="s">
        <v>616</v>
      </c>
      <c r="B110" s="516">
        <f t="shared" ref="B110:J110" si="26">B35/B$69</f>
        <v>3.4421221612866079E-3</v>
      </c>
      <c r="C110" s="516">
        <f t="shared" si="26"/>
        <v>1.4960159049467047E-3</v>
      </c>
      <c r="D110" s="516">
        <f t="shared" si="26"/>
        <v>1.5641408501126633E-3</v>
      </c>
      <c r="E110" s="516">
        <f t="shared" si="26"/>
        <v>6.8507222691360607E-4</v>
      </c>
      <c r="F110" s="516">
        <f t="shared" si="26"/>
        <v>0</v>
      </c>
      <c r="G110" s="516" t="s">
        <v>84</v>
      </c>
      <c r="H110" s="517">
        <f t="shared" si="26"/>
        <v>1.7179764262033872E-3</v>
      </c>
      <c r="I110" s="517">
        <f t="shared" si="26"/>
        <v>1.2923598010237316E-3</v>
      </c>
      <c r="J110" s="517">
        <f t="shared" si="26"/>
        <v>1.5098393184310853E-3</v>
      </c>
    </row>
    <row r="111" spans="1:10" x14ac:dyDescent="0.2">
      <c r="A111" s="479" t="s">
        <v>334</v>
      </c>
      <c r="B111" s="522">
        <f t="shared" ref="B111:J111" si="27">B36/B$69</f>
        <v>8.0497769370225462E-3</v>
      </c>
      <c r="C111" s="522">
        <f t="shared" si="27"/>
        <v>7.4653456479532665E-3</v>
      </c>
      <c r="D111" s="522">
        <f t="shared" si="27"/>
        <v>5.8217640361478296E-3</v>
      </c>
      <c r="E111" s="522">
        <f t="shared" si="27"/>
        <v>1.2166681753602118E-3</v>
      </c>
      <c r="F111" s="522">
        <f t="shared" si="27"/>
        <v>1.3454132236632942E-3</v>
      </c>
      <c r="G111" s="522" t="s">
        <v>84</v>
      </c>
      <c r="H111" s="523">
        <f t="shared" si="27"/>
        <v>7.5320021694756335E-3</v>
      </c>
      <c r="I111" s="523">
        <f t="shared" si="27"/>
        <v>4.5153514521967036E-3</v>
      </c>
      <c r="J111" s="523">
        <f t="shared" si="27"/>
        <v>6.0567849944213334E-3</v>
      </c>
    </row>
    <row r="112" spans="1:10" x14ac:dyDescent="0.2">
      <c r="A112" s="478" t="s">
        <v>617</v>
      </c>
      <c r="B112" s="516">
        <f t="shared" ref="B112:J112" si="28">B37/B$69</f>
        <v>5.8001649540058174E-2</v>
      </c>
      <c r="C112" s="516">
        <f t="shared" si="28"/>
        <v>9.1522319814631783E-2</v>
      </c>
      <c r="D112" s="516">
        <f t="shared" si="28"/>
        <v>9.6145707910893968E-2</v>
      </c>
      <c r="E112" s="516">
        <f t="shared" si="28"/>
        <v>6.8308894795942182E-2</v>
      </c>
      <c r="F112" s="516">
        <f t="shared" si="28"/>
        <v>0.13913678176622582</v>
      </c>
      <c r="G112" s="516" t="s">
        <v>84</v>
      </c>
      <c r="H112" s="517">
        <f t="shared" si="28"/>
        <v>8.7699165029131609E-2</v>
      </c>
      <c r="I112" s="517">
        <f t="shared" si="28"/>
        <v>9.0459779804043919E-2</v>
      </c>
      <c r="J112" s="517">
        <f t="shared" si="28"/>
        <v>8.9049174264981365E-2</v>
      </c>
    </row>
    <row r="113" spans="1:12" x14ac:dyDescent="0.2">
      <c r="A113" s="479" t="s">
        <v>618</v>
      </c>
      <c r="B113" s="514">
        <f t="shared" ref="B113:J113" si="29">B38/B$69</f>
        <v>4.9754095725559099E-3</v>
      </c>
      <c r="C113" s="514">
        <f t="shared" si="29"/>
        <v>8.8481789332126408E-3</v>
      </c>
      <c r="D113" s="514">
        <f t="shared" si="29"/>
        <v>9.3136780889547192E-3</v>
      </c>
      <c r="E113" s="514">
        <f t="shared" si="29"/>
        <v>7.5115541368893403E-3</v>
      </c>
      <c r="F113" s="514">
        <f t="shared" si="29"/>
        <v>3.4968951423317452E-3</v>
      </c>
      <c r="G113" s="514" t="s">
        <v>84</v>
      </c>
      <c r="H113" s="515">
        <f t="shared" si="29"/>
        <v>8.4064754531493532E-3</v>
      </c>
      <c r="I113" s="515">
        <f t="shared" si="29"/>
        <v>8.6741269122518234E-3</v>
      </c>
      <c r="J113" s="515">
        <f t="shared" si="29"/>
        <v>8.5373636687238966E-3</v>
      </c>
    </row>
    <row r="114" spans="1:12" x14ac:dyDescent="0.2">
      <c r="A114" s="478" t="s">
        <v>643</v>
      </c>
      <c r="B114" s="526">
        <f t="shared" ref="B114:J114" si="30">B39/B$69</f>
        <v>4.4809858574197663E-2</v>
      </c>
      <c r="C114" s="526">
        <f t="shared" si="30"/>
        <v>6.8374780017661244E-2</v>
      </c>
      <c r="D114" s="526">
        <f t="shared" si="30"/>
        <v>7.1378557051553215E-2</v>
      </c>
      <c r="E114" s="526">
        <f t="shared" si="30"/>
        <v>4.816343678290054E-2</v>
      </c>
      <c r="F114" s="526">
        <f t="shared" si="30"/>
        <v>0.13249421928184213</v>
      </c>
      <c r="G114" s="526" t="s">
        <v>84</v>
      </c>
      <c r="H114" s="527">
        <f t="shared" si="30"/>
        <v>6.5687114721933212E-2</v>
      </c>
      <c r="I114" s="527">
        <f t="shared" si="30"/>
        <v>6.7434035119247115E-2</v>
      </c>
      <c r="J114" s="527">
        <f t="shared" si="30"/>
        <v>6.6541402213292078E-2</v>
      </c>
    </row>
    <row r="115" spans="1:12" s="7" customFormat="1" x14ac:dyDescent="0.2">
      <c r="A115" s="479" t="s">
        <v>642</v>
      </c>
      <c r="B115" s="522">
        <f t="shared" ref="B115:J115" si="31">B40/B$69</f>
        <v>5.0806449443017813E-3</v>
      </c>
      <c r="C115" s="522">
        <f t="shared" si="31"/>
        <v>4.4420796322721416E-3</v>
      </c>
      <c r="D115" s="522">
        <f t="shared" si="31"/>
        <v>6.2343599564570005E-3</v>
      </c>
      <c r="E115" s="522">
        <f t="shared" si="31"/>
        <v>2.6911670728590647E-3</v>
      </c>
      <c r="F115" s="522">
        <f t="shared" si="31"/>
        <v>2.1831495108450313E-3</v>
      </c>
      <c r="G115" s="522" t="s">
        <v>84</v>
      </c>
      <c r="H115" s="523">
        <f t="shared" si="31"/>
        <v>4.5149103366865576E-3</v>
      </c>
      <c r="I115" s="523">
        <f t="shared" si="31"/>
        <v>5.2100352223934622E-3</v>
      </c>
      <c r="J115" s="523">
        <f t="shared" si="31"/>
        <v>4.8548436820781207E-3</v>
      </c>
    </row>
    <row r="116" spans="1:12" x14ac:dyDescent="0.2">
      <c r="A116" s="478" t="s">
        <v>644</v>
      </c>
      <c r="B116" s="526">
        <f t="shared" ref="B116:J116" si="32">B41/B$69</f>
        <v>7.3148036721792724E-6</v>
      </c>
      <c r="C116" s="526">
        <f t="shared" si="32"/>
        <v>5.9608957966854684E-4</v>
      </c>
      <c r="D116" s="526">
        <f t="shared" si="32"/>
        <v>1.0669627586326086E-4</v>
      </c>
      <c r="E116" s="526">
        <f t="shared" si="32"/>
        <v>1.8706165326193484E-4</v>
      </c>
      <c r="F116" s="526">
        <f t="shared" si="32"/>
        <v>6.4739040535088027E-5</v>
      </c>
      <c r="G116" s="526" t="s">
        <v>84</v>
      </c>
      <c r="H116" s="527">
        <f t="shared" si="32"/>
        <v>5.2893766760968406E-4</v>
      </c>
      <c r="I116" s="527">
        <f t="shared" si="32"/>
        <v>1.2570492008850441E-4</v>
      </c>
      <c r="J116" s="527">
        <f t="shared" si="32"/>
        <v>3.3174683232990449E-4</v>
      </c>
    </row>
    <row r="117" spans="1:12" x14ac:dyDescent="0.2">
      <c r="A117" s="479" t="s">
        <v>645</v>
      </c>
      <c r="B117" s="522">
        <f t="shared" ref="B117:J117" si="33">B42/B$69</f>
        <v>3.1284126314012877E-3</v>
      </c>
      <c r="C117" s="522">
        <f t="shared" si="33"/>
        <v>9.2611904913953175E-3</v>
      </c>
      <c r="D117" s="522">
        <f t="shared" si="33"/>
        <v>9.11241541194013E-3</v>
      </c>
      <c r="E117" s="522">
        <f t="shared" si="33"/>
        <v>9.7556698427757257E-3</v>
      </c>
      <c r="F117" s="522">
        <f t="shared" si="33"/>
        <v>8.977702824525455E-4</v>
      </c>
      <c r="G117" s="522" t="s">
        <v>84</v>
      </c>
      <c r="H117" s="523">
        <f t="shared" si="33"/>
        <v>8.5617247936097176E-3</v>
      </c>
      <c r="I117" s="523">
        <f t="shared" si="33"/>
        <v>9.0158752130738741E-3</v>
      </c>
      <c r="J117" s="523">
        <f t="shared" si="33"/>
        <v>8.7838156359515713E-3</v>
      </c>
    </row>
    <row r="118" spans="1:12" x14ac:dyDescent="0.2">
      <c r="A118" s="504" t="s">
        <v>619</v>
      </c>
      <c r="B118" s="528">
        <f t="shared" ref="B118:J118" si="34">B43/B$69</f>
        <v>2.2548891879580448E-2</v>
      </c>
      <c r="C118" s="528">
        <f t="shared" si="34"/>
        <v>2.9036844815471235E-2</v>
      </c>
      <c r="D118" s="528">
        <f t="shared" si="34"/>
        <v>3.7566364625441502E-2</v>
      </c>
      <c r="E118" s="528">
        <f t="shared" si="34"/>
        <v>3.9831398977191859E-2</v>
      </c>
      <c r="F118" s="528">
        <f t="shared" si="34"/>
        <v>3.133706487381923E-2</v>
      </c>
      <c r="G118" s="528" t="s">
        <v>84</v>
      </c>
      <c r="H118" s="529">
        <f t="shared" si="34"/>
        <v>2.8296870103994017E-2</v>
      </c>
      <c r="I118" s="529">
        <f t="shared" si="34"/>
        <v>3.7942811429075331E-2</v>
      </c>
      <c r="J118" s="529">
        <f t="shared" si="34"/>
        <v>3.3013975147285719E-2</v>
      </c>
    </row>
    <row r="119" spans="1:12" x14ac:dyDescent="0.2">
      <c r="A119" s="479" t="s">
        <v>620</v>
      </c>
      <c r="B119" s="522">
        <f t="shared" ref="B119:J119" si="35">B44/B$69</f>
        <v>9.7861076139944651E-4</v>
      </c>
      <c r="C119" s="522">
        <f t="shared" si="35"/>
        <v>9.7457278441367339E-4</v>
      </c>
      <c r="D119" s="522">
        <f t="shared" si="35"/>
        <v>1.4823856296893056E-3</v>
      </c>
      <c r="E119" s="522">
        <f t="shared" si="35"/>
        <v>4.2047294943680057E-3</v>
      </c>
      <c r="F119" s="522">
        <f t="shared" si="35"/>
        <v>0</v>
      </c>
      <c r="G119" s="522" t="s">
        <v>84</v>
      </c>
      <c r="H119" s="523">
        <f t="shared" si="35"/>
        <v>9.7503333042634106E-4</v>
      </c>
      <c r="I119" s="523">
        <f t="shared" si="35"/>
        <v>2.124366958147546E-3</v>
      </c>
      <c r="J119" s="523">
        <f t="shared" si="35"/>
        <v>1.5370860393362977E-3</v>
      </c>
    </row>
    <row r="120" spans="1:12" x14ac:dyDescent="0.2">
      <c r="A120" s="478" t="s">
        <v>621</v>
      </c>
      <c r="B120" s="526">
        <f t="shared" ref="B120:J120" si="36">B45/B$69</f>
        <v>1.2062947297371366E-2</v>
      </c>
      <c r="C120" s="526">
        <f t="shared" si="36"/>
        <v>1.9205014247056583E-2</v>
      </c>
      <c r="D120" s="526">
        <f t="shared" si="36"/>
        <v>2.3874298011513424E-2</v>
      </c>
      <c r="E120" s="526">
        <f t="shared" si="36"/>
        <v>2.3811371568464801E-2</v>
      </c>
      <c r="F120" s="526">
        <f t="shared" si="36"/>
        <v>3.5242150344539911E-3</v>
      </c>
      <c r="G120" s="526" t="s">
        <v>84</v>
      </c>
      <c r="H120" s="527">
        <f t="shared" si="36"/>
        <v>1.8390435444980438E-2</v>
      </c>
      <c r="I120" s="527">
        <f t="shared" si="36"/>
        <v>2.3216044982660243E-2</v>
      </c>
      <c r="J120" s="527">
        <f t="shared" si="36"/>
        <v>2.0750278442154598E-2</v>
      </c>
    </row>
    <row r="121" spans="1:12" x14ac:dyDescent="0.2">
      <c r="A121" s="479" t="s">
        <v>622</v>
      </c>
      <c r="B121" s="522">
        <f t="shared" ref="B121:J121" si="37">B46/B$69</f>
        <v>4.6261288239505188E-4</v>
      </c>
      <c r="C121" s="522">
        <f t="shared" si="37"/>
        <v>3.9602205332606479E-3</v>
      </c>
      <c r="D121" s="522">
        <f t="shared" si="37"/>
        <v>3.9002186836530764E-3</v>
      </c>
      <c r="E121" s="522">
        <f t="shared" si="37"/>
        <v>7.3041816165024384E-3</v>
      </c>
      <c r="F121" s="522">
        <f t="shared" si="37"/>
        <v>1.0635274105514528E-4</v>
      </c>
      <c r="G121" s="522" t="s">
        <v>84</v>
      </c>
      <c r="H121" s="523">
        <f t="shared" si="37"/>
        <v>3.561305615430028E-3</v>
      </c>
      <c r="I121" s="523">
        <f t="shared" si="37"/>
        <v>4.641694457420506E-3</v>
      </c>
      <c r="J121" s="523">
        <f t="shared" si="37"/>
        <v>4.0896426105989691E-3</v>
      </c>
    </row>
    <row r="122" spans="1:12" x14ac:dyDescent="0.2">
      <c r="A122" s="478" t="s">
        <v>651</v>
      </c>
      <c r="B122" s="526">
        <f t="shared" ref="B122:J122" si="38">B47/B$69</f>
        <v>3.2466235544547401E-3</v>
      </c>
      <c r="C122" s="526">
        <f t="shared" si="38"/>
        <v>2.7711536254416014E-3</v>
      </c>
      <c r="D122" s="526">
        <f t="shared" si="38"/>
        <v>4.0968094407362182E-3</v>
      </c>
      <c r="E122" s="526">
        <f t="shared" si="38"/>
        <v>6.3498033194236423E-3</v>
      </c>
      <c r="F122" s="526">
        <f t="shared" si="38"/>
        <v>0</v>
      </c>
      <c r="G122" s="526" t="s">
        <v>84</v>
      </c>
      <c r="H122" s="527">
        <f t="shared" si="38"/>
        <v>2.8253827061723315E-3</v>
      </c>
      <c r="I122" s="527">
        <f t="shared" si="38"/>
        <v>4.5375200766700112E-3</v>
      </c>
      <c r="J122" s="527">
        <f t="shared" si="38"/>
        <v>3.6626604329383838E-3</v>
      </c>
    </row>
    <row r="123" spans="1:12" x14ac:dyDescent="0.2">
      <c r="A123" s="476" t="s">
        <v>652</v>
      </c>
      <c r="B123" s="514">
        <f t="shared" ref="B123:J123" si="39">B48/B$69</f>
        <v>8.3537041000745545E-3</v>
      </c>
      <c r="C123" s="514">
        <f t="shared" si="39"/>
        <v>1.2473639218037916E-2</v>
      </c>
      <c r="D123" s="514">
        <f t="shared" si="39"/>
        <v>1.5877269136373696E-2</v>
      </c>
      <c r="E123" s="514">
        <f t="shared" si="39"/>
        <v>1.0157385571087602E-2</v>
      </c>
      <c r="F123" s="514">
        <f t="shared" si="39"/>
        <v>3.4178452769602768E-3</v>
      </c>
      <c r="G123" s="514" t="s">
        <v>84</v>
      </c>
      <c r="H123" s="515">
        <f t="shared" si="39"/>
        <v>1.2003745581270767E-2</v>
      </c>
      <c r="I123" s="515">
        <f t="shared" si="39"/>
        <v>1.4036829105797979E-2</v>
      </c>
      <c r="J123" s="515">
        <f t="shared" si="39"/>
        <v>1.299797395398998E-2</v>
      </c>
      <c r="L123" s="267"/>
    </row>
    <row r="124" spans="1:12" s="47" customFormat="1" x14ac:dyDescent="0.2">
      <c r="A124" s="477" t="s">
        <v>623</v>
      </c>
      <c r="B124" s="516">
        <f t="shared" ref="B124:J124" si="40">B49/B$69</f>
        <v>9.507333820809637E-3</v>
      </c>
      <c r="C124" s="516">
        <f t="shared" si="40"/>
        <v>8.8572572037900338E-3</v>
      </c>
      <c r="D124" s="516">
        <f t="shared" si="40"/>
        <v>1.2209680984238769E-2</v>
      </c>
      <c r="E124" s="516">
        <f t="shared" si="40"/>
        <v>1.1815295791456818E-2</v>
      </c>
      <c r="F124" s="516">
        <f t="shared" si="40"/>
        <v>2.7812841331145956E-2</v>
      </c>
      <c r="G124" s="516" t="s">
        <v>84</v>
      </c>
      <c r="H124" s="517">
        <f t="shared" si="40"/>
        <v>8.9314008145514653E-3</v>
      </c>
      <c r="I124" s="517">
        <f t="shared" si="40"/>
        <v>1.2602398682604486E-2</v>
      </c>
      <c r="J124" s="517">
        <f t="shared" si="40"/>
        <v>1.0726610009146067E-2</v>
      </c>
    </row>
    <row r="125" spans="1:12" s="7" customFormat="1" x14ac:dyDescent="0.2">
      <c r="A125" s="501" t="s">
        <v>624</v>
      </c>
      <c r="B125" s="520">
        <f t="shared" ref="B125:J125" si="41">B50/B$69</f>
        <v>0.18487843357413938</v>
      </c>
      <c r="C125" s="520">
        <f t="shared" si="41"/>
        <v>0.20228983870627698</v>
      </c>
      <c r="D125" s="520">
        <f t="shared" si="41"/>
        <v>0.18168714218659673</v>
      </c>
      <c r="E125" s="520">
        <f t="shared" si="41"/>
        <v>0.27318070003811445</v>
      </c>
      <c r="F125" s="520">
        <f t="shared" si="41"/>
        <v>0.15845774810220553</v>
      </c>
      <c r="G125" s="520" t="s">
        <v>84</v>
      </c>
      <c r="H125" s="521">
        <f t="shared" si="41"/>
        <v>0.20030400440439827</v>
      </c>
      <c r="I125" s="521">
        <f t="shared" si="41"/>
        <v>0.20410241932973433</v>
      </c>
      <c r="J125" s="521">
        <f t="shared" si="41"/>
        <v>0.2021615237067631</v>
      </c>
    </row>
    <row r="126" spans="1:12" x14ac:dyDescent="0.2">
      <c r="A126" s="477" t="s">
        <v>625</v>
      </c>
      <c r="B126" s="516">
        <f t="shared" ref="B126:J126" si="42">B51/B$69</f>
        <v>1.8154416533107651E-2</v>
      </c>
      <c r="C126" s="516">
        <f t="shared" si="42"/>
        <v>1.9183529035700635E-2</v>
      </c>
      <c r="D126" s="516">
        <f t="shared" si="42"/>
        <v>2.1218026245322905E-2</v>
      </c>
      <c r="E126" s="516">
        <f t="shared" si="42"/>
        <v>2.5436237754108779E-2</v>
      </c>
      <c r="F126" s="516">
        <f t="shared" si="42"/>
        <v>2.4794142145475283E-3</v>
      </c>
      <c r="G126" s="516" t="s">
        <v>84</v>
      </c>
      <c r="H126" s="517">
        <f t="shared" si="42"/>
        <v>1.9066154998818956E-2</v>
      </c>
      <c r="I126" s="517">
        <f t="shared" si="42"/>
        <v>2.1693794870069168E-2</v>
      </c>
      <c r="J126" s="517">
        <f t="shared" si="42"/>
        <v>2.0351136201887211E-2</v>
      </c>
    </row>
    <row r="127" spans="1:12" x14ac:dyDescent="0.2">
      <c r="A127" s="476" t="s">
        <v>626</v>
      </c>
      <c r="B127" s="514">
        <f t="shared" ref="B127:J127" si="43">B52/B$69</f>
        <v>0.13445775326575901</v>
      </c>
      <c r="C127" s="514">
        <f t="shared" si="43"/>
        <v>0.15021952820764214</v>
      </c>
      <c r="D127" s="514">
        <f t="shared" si="43"/>
        <v>0.1259383919143863</v>
      </c>
      <c r="E127" s="514">
        <f t="shared" si="43"/>
        <v>0.21003460263770199</v>
      </c>
      <c r="F127" s="514">
        <f t="shared" si="43"/>
        <v>0.11834819014478155</v>
      </c>
      <c r="G127" s="514" t="s">
        <v>84</v>
      </c>
      <c r="H127" s="515">
        <f t="shared" si="43"/>
        <v>0.14842184024963179</v>
      </c>
      <c r="I127" s="515">
        <f t="shared" si="43"/>
        <v>0.14697572708703452</v>
      </c>
      <c r="J127" s="515">
        <f t="shared" si="43"/>
        <v>0.14771465497215958</v>
      </c>
    </row>
    <row r="128" spans="1:12" x14ac:dyDescent="0.2">
      <c r="A128" s="477" t="s">
        <v>627</v>
      </c>
      <c r="B128" s="516">
        <f t="shared" ref="B128:J128" si="44">B53/B$69</f>
        <v>2.1992680608237778E-3</v>
      </c>
      <c r="C128" s="516">
        <f t="shared" si="44"/>
        <v>1.7077360398159501E-3</v>
      </c>
      <c r="D128" s="516">
        <f t="shared" si="44"/>
        <v>1.3220350974062179E-3</v>
      </c>
      <c r="E128" s="516">
        <f t="shared" si="44"/>
        <v>7.7886523197048774E-4</v>
      </c>
      <c r="F128" s="516">
        <f t="shared" si="44"/>
        <v>0</v>
      </c>
      <c r="G128" s="516" t="s">
        <v>84</v>
      </c>
      <c r="H128" s="517">
        <f t="shared" si="44"/>
        <v>1.7637970607606323E-3</v>
      </c>
      <c r="I128" s="517">
        <f t="shared" si="44"/>
        <v>1.1428805700040296E-3</v>
      </c>
      <c r="J128" s="517">
        <f t="shared" si="44"/>
        <v>1.4601534648375286E-3</v>
      </c>
    </row>
    <row r="129" spans="1:10" x14ac:dyDescent="0.2">
      <c r="A129" s="476" t="s">
        <v>628</v>
      </c>
      <c r="B129" s="514">
        <f t="shared" ref="B129:J129" si="45">B54/B$69</f>
        <v>8.9832887563729112E-3</v>
      </c>
      <c r="C129" s="514">
        <f t="shared" si="45"/>
        <v>1.8763931503062076E-2</v>
      </c>
      <c r="D129" s="514">
        <f t="shared" si="45"/>
        <v>2.0809947590356415E-2</v>
      </c>
      <c r="E129" s="514">
        <f t="shared" si="45"/>
        <v>2.3801549961278635E-2</v>
      </c>
      <c r="F129" s="514">
        <f t="shared" si="45"/>
        <v>1.203051996952662E-2</v>
      </c>
      <c r="G129" s="514" t="s">
        <v>84</v>
      </c>
      <c r="H129" s="515">
        <f t="shared" si="45"/>
        <v>1.764841350130434E-2</v>
      </c>
      <c r="I129" s="515">
        <f t="shared" si="45"/>
        <v>2.1289728532359116E-2</v>
      </c>
      <c r="J129" s="515">
        <f t="shared" si="45"/>
        <v>1.9429107050884641E-2</v>
      </c>
    </row>
    <row r="130" spans="1:10" s="7" customFormat="1" x14ac:dyDescent="0.2">
      <c r="A130" s="478" t="s">
        <v>629</v>
      </c>
      <c r="B130" s="526">
        <f t="shared" ref="B130:J130" si="46">B55/B$69</f>
        <v>2.1083700197629049E-2</v>
      </c>
      <c r="C130" s="526">
        <f t="shared" si="46"/>
        <v>1.2415112759634302E-2</v>
      </c>
      <c r="D130" s="516">
        <f t="shared" si="46"/>
        <v>1.2398739837623979E-2</v>
      </c>
      <c r="E130" s="516">
        <f t="shared" si="46"/>
        <v>1.3129440207250112E-2</v>
      </c>
      <c r="F130" s="516">
        <f t="shared" si="46"/>
        <v>2.5599598248691964E-2</v>
      </c>
      <c r="G130" s="516" t="s">
        <v>84</v>
      </c>
      <c r="H130" s="517">
        <f t="shared" si="46"/>
        <v>1.3403796794757403E-2</v>
      </c>
      <c r="I130" s="517">
        <f t="shared" si="46"/>
        <v>1.300028531616962E-2</v>
      </c>
      <c r="J130" s="517">
        <f t="shared" si="46"/>
        <v>1.3206469653058614E-2</v>
      </c>
    </row>
    <row r="131" spans="1:10" s="47" customFormat="1" x14ac:dyDescent="0.2">
      <c r="A131" s="507" t="s">
        <v>630</v>
      </c>
      <c r="B131" s="524">
        <f t="shared" ref="B131:J131" si="47">B56/B$69</f>
        <v>9.4154257689644555E-2</v>
      </c>
      <c r="C131" s="524">
        <f t="shared" si="47"/>
        <v>7.4651315791244857E-2</v>
      </c>
      <c r="D131" s="520">
        <f t="shared" si="47"/>
        <v>9.4304938424885465E-2</v>
      </c>
      <c r="E131" s="520">
        <f t="shared" si="47"/>
        <v>0.11415594060494452</v>
      </c>
      <c r="F131" s="520">
        <f t="shared" si="47"/>
        <v>0.20647921828727381</v>
      </c>
      <c r="G131" s="520" t="s">
        <v>84</v>
      </c>
      <c r="H131" s="521">
        <f t="shared" si="47"/>
        <v>7.6875697494815876E-2</v>
      </c>
      <c r="I131" s="521">
        <f t="shared" si="47"/>
        <v>0.10286805800315804</v>
      </c>
      <c r="J131" s="521">
        <f t="shared" si="47"/>
        <v>8.9586607784322897E-2</v>
      </c>
    </row>
    <row r="132" spans="1:10" x14ac:dyDescent="0.2">
      <c r="A132" s="478" t="s">
        <v>631</v>
      </c>
      <c r="B132" s="526">
        <f t="shared" ref="B132:J132" si="48">B57/B$69</f>
        <v>1.4734824688245704E-2</v>
      </c>
      <c r="C132" s="526">
        <f t="shared" si="48"/>
        <v>1.0853962954023072E-2</v>
      </c>
      <c r="D132" s="516">
        <f t="shared" si="48"/>
        <v>1.4275591515466828E-2</v>
      </c>
      <c r="E132" s="516">
        <f t="shared" si="48"/>
        <v>3.4374937331262644E-2</v>
      </c>
      <c r="F132" s="516">
        <f t="shared" si="48"/>
        <v>1.7984078348039376E-2</v>
      </c>
      <c r="G132" s="516" t="s">
        <v>84</v>
      </c>
      <c r="H132" s="517">
        <f t="shared" si="48"/>
        <v>1.1296589398826362E-2</v>
      </c>
      <c r="I132" s="517">
        <f t="shared" si="48"/>
        <v>1.9477917748648085E-2</v>
      </c>
      <c r="J132" s="517">
        <f t="shared" si="48"/>
        <v>1.5297462296469052E-2</v>
      </c>
    </row>
    <row r="133" spans="1:10" x14ac:dyDescent="0.2">
      <c r="A133" s="479" t="s">
        <v>335</v>
      </c>
      <c r="B133" s="522">
        <f t="shared" ref="B133:J133" si="49">B58/B$69</f>
        <v>3.3345837305903459E-3</v>
      </c>
      <c r="C133" s="522">
        <f t="shared" si="49"/>
        <v>4.4243077709750127E-3</v>
      </c>
      <c r="D133" s="514">
        <f t="shared" si="49"/>
        <v>5.0753837235133163E-3</v>
      </c>
      <c r="E133" s="514">
        <f t="shared" si="49"/>
        <v>3.5558739795685285E-3</v>
      </c>
      <c r="F133" s="514">
        <f t="shared" si="49"/>
        <v>0</v>
      </c>
      <c r="G133" s="514" t="s">
        <v>84</v>
      </c>
      <c r="H133" s="515">
        <f t="shared" si="49"/>
        <v>4.3000207669937288E-3</v>
      </c>
      <c r="I133" s="515">
        <f t="shared" si="49"/>
        <v>4.5307374680096215E-3</v>
      </c>
      <c r="J133" s="515">
        <f t="shared" si="49"/>
        <v>4.4128469679062176E-3</v>
      </c>
    </row>
    <row r="134" spans="1:10" x14ac:dyDescent="0.2">
      <c r="A134" s="745" t="s">
        <v>632</v>
      </c>
      <c r="B134" s="516">
        <f t="shared" ref="B134:J134" si="50">B59/B$69</f>
        <v>1.5368233504073231E-2</v>
      </c>
      <c r="C134" s="516">
        <f t="shared" si="50"/>
        <v>5.2709811751440261E-3</v>
      </c>
      <c r="D134" s="526">
        <f t="shared" si="50"/>
        <v>1.1699974744943192E-2</v>
      </c>
      <c r="E134" s="526">
        <f t="shared" si="50"/>
        <v>1.0496201829104664E-2</v>
      </c>
      <c r="F134" s="526">
        <f t="shared" si="50"/>
        <v>7.1718715683958684E-2</v>
      </c>
      <c r="G134" s="526" t="s">
        <v>84</v>
      </c>
      <c r="H134" s="527">
        <f t="shared" si="50"/>
        <v>6.422609655289015E-3</v>
      </c>
      <c r="I134" s="527">
        <f t="shared" si="50"/>
        <v>1.3289850015604822E-2</v>
      </c>
      <c r="J134" s="527">
        <f t="shared" si="50"/>
        <v>9.7808608663877902E-3</v>
      </c>
    </row>
    <row r="135" spans="1:10" x14ac:dyDescent="0.2">
      <c r="A135" s="476" t="s">
        <v>633</v>
      </c>
      <c r="B135" s="514">
        <f t="shared" ref="B135:J135" si="51">B60/B$69</f>
        <v>5.5232807057621847E-2</v>
      </c>
      <c r="C135" s="514">
        <f t="shared" si="51"/>
        <v>4.69184083369239E-2</v>
      </c>
      <c r="D135" s="522">
        <f t="shared" si="51"/>
        <v>5.2040495470734853E-2</v>
      </c>
      <c r="E135" s="522">
        <f t="shared" si="51"/>
        <v>5.1063786150301091E-2</v>
      </c>
      <c r="F135" s="522">
        <f t="shared" si="51"/>
        <v>0.11676383209073483</v>
      </c>
      <c r="G135" s="522" t="s">
        <v>84</v>
      </c>
      <c r="H135" s="523">
        <f t="shared" si="51"/>
        <v>4.7866695856153628E-2</v>
      </c>
      <c r="I135" s="523">
        <f t="shared" si="51"/>
        <v>5.3836315739719746E-2</v>
      </c>
      <c r="J135" s="523">
        <f t="shared" si="51"/>
        <v>5.0785988345118341E-2</v>
      </c>
    </row>
    <row r="136" spans="1:10" x14ac:dyDescent="0.2">
      <c r="A136" s="477" t="s">
        <v>634</v>
      </c>
      <c r="B136" s="526">
        <f t="shared" ref="B136:J136" si="52">B61/B$69</f>
        <v>5.4837996951840641E-3</v>
      </c>
      <c r="C136" s="526">
        <f t="shared" si="52"/>
        <v>7.183654393756937E-3</v>
      </c>
      <c r="D136" s="526">
        <f t="shared" si="52"/>
        <v>1.121349146872642E-2</v>
      </c>
      <c r="E136" s="526">
        <f t="shared" si="52"/>
        <v>1.466513706890313E-2</v>
      </c>
      <c r="F136" s="526">
        <f t="shared" si="52"/>
        <v>1.2583656321644789E-5</v>
      </c>
      <c r="G136" s="526" t="s">
        <v>84</v>
      </c>
      <c r="H136" s="527">
        <f t="shared" si="52"/>
        <v>6.9897797614100607E-3</v>
      </c>
      <c r="I136" s="527">
        <f t="shared" si="52"/>
        <v>1.173323461418661E-2</v>
      </c>
      <c r="J136" s="527">
        <f t="shared" si="52"/>
        <v>9.3094470758357112E-3</v>
      </c>
    </row>
    <row r="137" spans="1:10" x14ac:dyDescent="0.2">
      <c r="A137" s="501" t="s">
        <v>635</v>
      </c>
      <c r="B137" s="524">
        <f t="shared" ref="B137:J137" si="53">B62/B$69</f>
        <v>7.0426490326685937E-2</v>
      </c>
      <c r="C137" s="524">
        <f t="shared" si="53"/>
        <v>7.2125743701626818E-2</v>
      </c>
      <c r="D137" s="524">
        <f t="shared" si="53"/>
        <v>7.9186757553690021E-2</v>
      </c>
      <c r="E137" s="524">
        <f t="shared" si="53"/>
        <v>8.4505865044432235E-2</v>
      </c>
      <c r="F137" s="524">
        <f t="shared" si="53"/>
        <v>0.13796153292825075</v>
      </c>
      <c r="G137" s="524" t="s">
        <v>84</v>
      </c>
      <c r="H137" s="525">
        <f t="shared" si="53"/>
        <v>7.193193765243483E-2</v>
      </c>
      <c r="I137" s="525">
        <f t="shared" si="53"/>
        <v>8.2387701255989362E-2</v>
      </c>
      <c r="J137" s="525">
        <f t="shared" si="53"/>
        <v>7.7045065916811581E-2</v>
      </c>
    </row>
    <row r="138" spans="1:10" x14ac:dyDescent="0.2">
      <c r="A138" s="478" t="s">
        <v>636</v>
      </c>
      <c r="B138" s="526">
        <f t="shared" ref="B138:J138" si="54">B63/B$69</f>
        <v>2.8859300445438194E-2</v>
      </c>
      <c r="C138" s="526">
        <f t="shared" si="54"/>
        <v>4.3641231857279465E-2</v>
      </c>
      <c r="D138" s="516">
        <f t="shared" si="54"/>
        <v>4.729711198114786E-2</v>
      </c>
      <c r="E138" s="516">
        <f t="shared" si="54"/>
        <v>5.6519291428773835E-2</v>
      </c>
      <c r="F138" s="516">
        <f t="shared" si="54"/>
        <v>8.8134712201442422E-2</v>
      </c>
      <c r="G138" s="516" t="s">
        <v>84</v>
      </c>
      <c r="H138" s="517">
        <f t="shared" si="54"/>
        <v>4.1955298630013918E-2</v>
      </c>
      <c r="I138" s="517">
        <f t="shared" si="54"/>
        <v>5.0919388498683819E-2</v>
      </c>
      <c r="J138" s="517">
        <f t="shared" si="54"/>
        <v>4.6338961364730633E-2</v>
      </c>
    </row>
    <row r="139" spans="1:10" s="7" customFormat="1" x14ac:dyDescent="0.2">
      <c r="A139" s="479" t="s">
        <v>336</v>
      </c>
      <c r="B139" s="522">
        <f t="shared" ref="B139:J139" si="55">B64/B$69</f>
        <v>3.2556059350577307E-5</v>
      </c>
      <c r="C139" s="522">
        <f t="shared" si="55"/>
        <v>1.0247128737938236E-3</v>
      </c>
      <c r="D139" s="514">
        <f t="shared" si="55"/>
        <v>4.0574682412813614E-4</v>
      </c>
      <c r="E139" s="514">
        <f t="shared" si="55"/>
        <v>8.4986675864183047E-4</v>
      </c>
      <c r="F139" s="514">
        <f t="shared" si="55"/>
        <v>0</v>
      </c>
      <c r="G139" s="514" t="s">
        <v>84</v>
      </c>
      <c r="H139" s="515">
        <f t="shared" si="55"/>
        <v>9.1155376802312161E-4</v>
      </c>
      <c r="I139" s="515">
        <f t="shared" si="55"/>
        <v>5.0530515086209121E-4</v>
      </c>
      <c r="J139" s="515">
        <f t="shared" si="55"/>
        <v>7.1288809753456263E-4</v>
      </c>
    </row>
    <row r="140" spans="1:10" x14ac:dyDescent="0.2">
      <c r="A140" s="478" t="s">
        <v>637</v>
      </c>
      <c r="B140" s="757">
        <f t="shared" ref="B140:J140" si="56">B65/B$69</f>
        <v>1.0495706667701347E-3</v>
      </c>
      <c r="C140" s="757">
        <f t="shared" si="56"/>
        <v>8.4667804585658688E-4</v>
      </c>
      <c r="D140" s="526">
        <f t="shared" si="56"/>
        <v>2.2566878523495822E-3</v>
      </c>
      <c r="E140" s="526">
        <f t="shared" si="56"/>
        <v>2.5749870022922453E-3</v>
      </c>
      <c r="F140" s="526">
        <f t="shared" si="56"/>
        <v>1.8858212797319826E-3</v>
      </c>
      <c r="G140" s="526" t="s">
        <v>84</v>
      </c>
      <c r="H140" s="527">
        <f t="shared" si="56"/>
        <v>8.6981868977075978E-4</v>
      </c>
      <c r="I140" s="527">
        <f t="shared" si="56"/>
        <v>2.3255136290936443E-3</v>
      </c>
      <c r="J140" s="527">
        <f t="shared" si="56"/>
        <v>1.581689694202389E-3</v>
      </c>
    </row>
    <row r="141" spans="1:10" x14ac:dyDescent="0.2">
      <c r="A141" s="479" t="s">
        <v>638</v>
      </c>
      <c r="B141" s="522">
        <f t="shared" ref="B141:J141" si="57">B66/B$69</f>
        <v>2.2948021911005393E-3</v>
      </c>
      <c r="C141" s="522">
        <f t="shared" si="57"/>
        <v>1.9176053017652529E-3</v>
      </c>
      <c r="D141" s="522">
        <f t="shared" si="57"/>
        <v>2.3860590434770968E-3</v>
      </c>
      <c r="E141" s="522">
        <f t="shared" si="57"/>
        <v>5.2695836237105342E-3</v>
      </c>
      <c r="F141" s="522">
        <f t="shared" si="57"/>
        <v>1.4250076150689648E-3</v>
      </c>
      <c r="G141" s="522" t="s">
        <v>84</v>
      </c>
      <c r="H141" s="523">
        <f t="shared" si="57"/>
        <v>1.9606259836527466E-3</v>
      </c>
      <c r="I141" s="523">
        <f t="shared" si="57"/>
        <v>3.085275637786402E-3</v>
      </c>
      <c r="J141" s="523">
        <f t="shared" si="57"/>
        <v>2.510607615995448E-3</v>
      </c>
    </row>
    <row r="142" spans="1:10" x14ac:dyDescent="0.2">
      <c r="A142" s="745" t="s">
        <v>639</v>
      </c>
      <c r="B142" s="753">
        <f t="shared" ref="B142:J142" si="58">B67/B$69</f>
        <v>3.8190256457061818E-2</v>
      </c>
      <c r="C142" s="753">
        <f t="shared" si="58"/>
        <v>2.4695514172404322E-2</v>
      </c>
      <c r="D142" s="753">
        <f t="shared" si="58"/>
        <v>2.6841150726461687E-2</v>
      </c>
      <c r="E142" s="753">
        <f t="shared" si="58"/>
        <v>1.9292130923758203E-2</v>
      </c>
      <c r="F142" s="753">
        <f t="shared" si="58"/>
        <v>4.6515966307349527E-2</v>
      </c>
      <c r="G142" s="753" t="s">
        <v>84</v>
      </c>
      <c r="H142" s="754">
        <f t="shared" si="58"/>
        <v>2.623463878184909E-2</v>
      </c>
      <c r="I142" s="754">
        <f t="shared" si="58"/>
        <v>2.5552215385465541E-2</v>
      </c>
      <c r="J142" s="754">
        <f t="shared" si="58"/>
        <v>2.5900916780413015E-2</v>
      </c>
    </row>
    <row r="143" spans="1:10" x14ac:dyDescent="0.2">
      <c r="A143" s="742" t="s">
        <v>640</v>
      </c>
      <c r="B143" s="749">
        <f t="shared" ref="B143:J143" si="59">B68/B$69</f>
        <v>8.4884172742960204E-5</v>
      </c>
      <c r="C143" s="749">
        <f t="shared" si="59"/>
        <v>1.2614830360754834E-4</v>
      </c>
      <c r="D143" s="749">
        <f t="shared" si="59"/>
        <v>3.5807041801429266E-5</v>
      </c>
      <c r="E143" s="749">
        <f t="shared" si="59"/>
        <v>0</v>
      </c>
      <c r="F143" s="749">
        <f t="shared" si="59"/>
        <v>0</v>
      </c>
      <c r="G143" s="749" t="s">
        <v>84</v>
      </c>
      <c r="H143" s="750">
        <f t="shared" si="59"/>
        <v>1.2144197888038081E-4</v>
      </c>
      <c r="I143" s="750">
        <f t="shared" si="59"/>
        <v>2.5617399434375396E-5</v>
      </c>
      <c r="J143" s="750">
        <f t="shared" si="59"/>
        <v>7.4581377955851711E-5</v>
      </c>
    </row>
    <row r="144" spans="1:10" x14ac:dyDescent="0.2">
      <c r="A144" s="746" t="s">
        <v>654</v>
      </c>
      <c r="B144" s="740">
        <f t="shared" ref="B144:J144" si="60">B69/B$69</f>
        <v>1</v>
      </c>
      <c r="C144" s="740">
        <f t="shared" si="60"/>
        <v>1</v>
      </c>
      <c r="D144" s="740">
        <f t="shared" si="60"/>
        <v>1</v>
      </c>
      <c r="E144" s="740">
        <f t="shared" si="60"/>
        <v>1</v>
      </c>
      <c r="F144" s="740">
        <f t="shared" si="60"/>
        <v>1</v>
      </c>
      <c r="G144" s="740" t="s">
        <v>84</v>
      </c>
      <c r="H144" s="741">
        <f t="shared" si="60"/>
        <v>1</v>
      </c>
      <c r="I144" s="741">
        <f t="shared" si="60"/>
        <v>1</v>
      </c>
      <c r="J144" s="741">
        <f t="shared" si="60"/>
        <v>1</v>
      </c>
    </row>
    <row r="145" spans="1:10" x14ac:dyDescent="0.2">
      <c r="A145" s="511" t="s">
        <v>653</v>
      </c>
      <c r="B145" s="3"/>
      <c r="C145" s="3"/>
      <c r="D145" s="212"/>
      <c r="E145" s="3"/>
      <c r="F145" s="3"/>
      <c r="G145" s="212"/>
      <c r="H145" s="3"/>
      <c r="I145" s="3"/>
      <c r="J145" s="3"/>
    </row>
    <row r="146" spans="1:10" x14ac:dyDescent="0.2">
      <c r="A146" s="38" t="s">
        <v>352</v>
      </c>
      <c r="B146" s="3"/>
      <c r="C146" s="3"/>
      <c r="D146" s="212"/>
      <c r="E146" s="3"/>
      <c r="F146" s="3"/>
      <c r="G146" s="212"/>
      <c r="H146" s="3"/>
      <c r="I146" s="3"/>
      <c r="J146" s="3"/>
    </row>
    <row r="147" spans="1:10" x14ac:dyDescent="0.2">
      <c r="A147" s="22" t="s">
        <v>670</v>
      </c>
    </row>
    <row r="148" spans="1:10" x14ac:dyDescent="0.2">
      <c r="A148" s="242" t="s">
        <v>739</v>
      </c>
      <c r="B148" s="3"/>
      <c r="C148" s="3"/>
      <c r="D148" s="212"/>
      <c r="E148" s="3"/>
      <c r="F148" s="3"/>
      <c r="G148" s="212"/>
      <c r="H148" s="3"/>
      <c r="I148" s="3"/>
      <c r="J148" s="3"/>
    </row>
    <row r="151" spans="1:10" ht="16.5" x14ac:dyDescent="0.25">
      <c r="A151" s="88" t="s">
        <v>814</v>
      </c>
    </row>
    <row r="152" spans="1:10" ht="13.5" thickBot="1" x14ac:dyDescent="0.25">
      <c r="A152" s="205"/>
      <c r="J152" s="398" t="s">
        <v>341</v>
      </c>
    </row>
    <row r="153" spans="1:10" x14ac:dyDescent="0.2">
      <c r="A153" s="204" t="s">
        <v>649</v>
      </c>
      <c r="B153" s="480" t="s">
        <v>34</v>
      </c>
      <c r="C153" s="480" t="s">
        <v>458</v>
      </c>
      <c r="D153" s="480" t="s">
        <v>460</v>
      </c>
      <c r="E153" s="480" t="s">
        <v>97</v>
      </c>
      <c r="F153" s="480" t="s">
        <v>269</v>
      </c>
      <c r="G153" s="481">
        <v>300000</v>
      </c>
      <c r="H153" s="758" t="s">
        <v>351</v>
      </c>
      <c r="I153" s="758" t="s">
        <v>351</v>
      </c>
      <c r="J153" s="758"/>
    </row>
    <row r="154" spans="1:10" x14ac:dyDescent="0.2">
      <c r="A154" s="203"/>
      <c r="B154" s="483" t="s">
        <v>457</v>
      </c>
      <c r="C154" s="483" t="s">
        <v>35</v>
      </c>
      <c r="D154" s="483" t="s">
        <v>35</v>
      </c>
      <c r="E154" s="483" t="s">
        <v>35</v>
      </c>
      <c r="F154" s="483" t="s">
        <v>35</v>
      </c>
      <c r="G154" s="483" t="s">
        <v>36</v>
      </c>
      <c r="H154" s="759" t="s">
        <v>283</v>
      </c>
      <c r="I154" s="759" t="s">
        <v>474</v>
      </c>
      <c r="J154" s="759" t="s">
        <v>343</v>
      </c>
    </row>
    <row r="155" spans="1:10" ht="13.5" thickBot="1" x14ac:dyDescent="0.25">
      <c r="A155" s="206"/>
      <c r="B155" s="485" t="s">
        <v>36</v>
      </c>
      <c r="C155" s="485" t="s">
        <v>459</v>
      </c>
      <c r="D155" s="485" t="s">
        <v>99</v>
      </c>
      <c r="E155" s="485" t="s">
        <v>100</v>
      </c>
      <c r="F155" s="485" t="s">
        <v>270</v>
      </c>
      <c r="G155" s="485" t="s">
        <v>101</v>
      </c>
      <c r="H155" s="760" t="s">
        <v>459</v>
      </c>
      <c r="I155" s="760" t="s">
        <v>101</v>
      </c>
      <c r="J155" s="760" t="s">
        <v>656</v>
      </c>
    </row>
    <row r="157" spans="1:10" x14ac:dyDescent="0.2">
      <c r="A157" s="496" t="s">
        <v>601</v>
      </c>
      <c r="B157" s="497">
        <f>'T 5.7'!B157+'T 5.8'!B157</f>
        <v>191.3490416825401</v>
      </c>
      <c r="C157" s="497">
        <f>'T 5.7'!C157+'T 5.8'!C157</f>
        <v>120.33775602458911</v>
      </c>
      <c r="D157" s="497">
        <f>'T 5.7'!D157+'T 5.8'!D157</f>
        <v>107.46462745789059</v>
      </c>
      <c r="E157" s="497">
        <f>'T 5.7'!E157+'T 5.8'!E157</f>
        <v>88.494907517610912</v>
      </c>
      <c r="F157" s="497">
        <f>'T 5.7'!F157+'T 5.8'!F157</f>
        <v>133.9103111682499</v>
      </c>
      <c r="G157" s="497" t="s">
        <v>84</v>
      </c>
      <c r="H157" s="498">
        <f>'T 5.7'!H157+'T 5.8'!H157</f>
        <v>126.86598713674765</v>
      </c>
      <c r="I157" s="498">
        <f>'T 5.7'!I157+'T 5.8'!I157</f>
        <v>103.06295953927054</v>
      </c>
      <c r="J157" s="498">
        <f>'T 5.7'!J157+'T 5.8'!J157</f>
        <v>114.51438934065246</v>
      </c>
    </row>
    <row r="158" spans="1:10" x14ac:dyDescent="0.2">
      <c r="A158" s="476" t="s">
        <v>602</v>
      </c>
      <c r="B158" s="488">
        <f>'T 5.7'!B158+'T 5.8'!B158</f>
        <v>34.750070280992603</v>
      </c>
      <c r="C158" s="488">
        <f>'T 5.7'!C158+'T 5.8'!C158</f>
        <v>12.857818526733643</v>
      </c>
      <c r="D158" s="488">
        <f>'T 5.7'!D158+'T 5.8'!D158</f>
        <v>14.854557068372545</v>
      </c>
      <c r="E158" s="488">
        <f>'T 5.7'!E158+'T 5.8'!E158</f>
        <v>8.9193477123890084</v>
      </c>
      <c r="F158" s="488">
        <f>'T 5.7'!F158+'T 5.8'!F158</f>
        <v>29.615841725591032</v>
      </c>
      <c r="G158" s="488" t="s">
        <v>84</v>
      </c>
      <c r="H158" s="267">
        <f>'T 5.7'!H158+'T 5.8'!H158</f>
        <v>14.870423673833368</v>
      </c>
      <c r="I158" s="267">
        <f>'T 5.7'!I158+'T 5.8'!I158</f>
        <v>13.629911698592847</v>
      </c>
      <c r="J158" s="267">
        <f>'T 5.7'!J158+'T 5.8'!J158</f>
        <v>14.226711233612759</v>
      </c>
    </row>
    <row r="159" spans="1:10" x14ac:dyDescent="0.2">
      <c r="A159" s="477" t="s">
        <v>324</v>
      </c>
      <c r="B159" s="489">
        <f>'T 5.7'!B159+'T 5.8'!B159</f>
        <v>154.06328442126559</v>
      </c>
      <c r="C159" s="489">
        <f>'T 5.7'!C159+'T 5.8'!C159</f>
        <v>104.9088768845003</v>
      </c>
      <c r="D159" s="489">
        <f>'T 5.7'!D159+'T 5.8'!D159</f>
        <v>89.91940856442514</v>
      </c>
      <c r="E159" s="489">
        <f>'T 5.7'!E159+'T 5.8'!E159</f>
        <v>77.099120860257244</v>
      </c>
      <c r="F159" s="489">
        <f>'T 5.7'!F159+'T 5.8'!F159</f>
        <v>102.09950717805872</v>
      </c>
      <c r="G159" s="489" t="s">
        <v>84</v>
      </c>
      <c r="H159" s="490">
        <f>'T 5.7'!H159+'T 5.8'!H159</f>
        <v>109.4277548291542</v>
      </c>
      <c r="I159" s="490">
        <f>'T 5.7'!I159+'T 5.8'!I159</f>
        <v>86.810772382028532</v>
      </c>
      <c r="J159" s="490">
        <f>'T 5.7'!J159+'T 5.8'!J159</f>
        <v>97.691606164693965</v>
      </c>
    </row>
    <row r="160" spans="1:10" x14ac:dyDescent="0.2">
      <c r="A160" s="476" t="s">
        <v>603</v>
      </c>
      <c r="B160" s="488">
        <f>'T 5.7'!B160+'T 5.8'!B160</f>
        <v>2.4275448944471445</v>
      </c>
      <c r="C160" s="488">
        <f>'T 5.7'!C160+'T 5.8'!C160</f>
        <v>2.5565290908409009</v>
      </c>
      <c r="D160" s="488">
        <f>'T 5.7'!D160+'T 5.8'!D160</f>
        <v>2.5855507971919707</v>
      </c>
      <c r="E160" s="488">
        <f>'T 5.7'!E160+'T 5.8'!E160</f>
        <v>2.404069842416114</v>
      </c>
      <c r="F160" s="488">
        <f>'T 5.7'!F160+'T 5.8'!F160</f>
        <v>2.1949527414708472</v>
      </c>
      <c r="G160" s="488" t="s">
        <v>84</v>
      </c>
      <c r="H160" s="267">
        <f>'T 5.7'!H160+'T 5.8'!H160</f>
        <v>2.544671276465726</v>
      </c>
      <c r="I160" s="267">
        <f>'T 5.7'!I160+'T 5.8'!I160</f>
        <v>2.5283065217907326</v>
      </c>
      <c r="J160" s="267">
        <f>'T 5.7'!J160+'T 5.8'!J160</f>
        <v>2.5361794631050292</v>
      </c>
    </row>
    <row r="161" spans="1:10" x14ac:dyDescent="0.2">
      <c r="A161" s="477" t="s">
        <v>604</v>
      </c>
      <c r="B161" s="489">
        <f>'T 5.7'!B161+'T 5.8'!B161</f>
        <v>0.10813814484452793</v>
      </c>
      <c r="C161" s="489">
        <f>'T 5.7'!C161+'T 5.8'!C161</f>
        <v>1.4531123530442865E-2</v>
      </c>
      <c r="D161" s="489">
        <f>'T 5.7'!D161+'T 5.8'!D161</f>
        <v>0.1051105559104225</v>
      </c>
      <c r="E161" s="489">
        <f>'T 5.7'!E161+'T 5.8'!E161</f>
        <v>7.2368256937289044E-2</v>
      </c>
      <c r="F161" s="489">
        <f>'T 5.7'!F161+'T 5.8'!F161</f>
        <v>0</v>
      </c>
      <c r="G161" s="489" t="s">
        <v>84</v>
      </c>
      <c r="H161" s="490">
        <f>'T 5.7'!H161+'T 5.8'!H161</f>
        <v>2.3136632685742557E-2</v>
      </c>
      <c r="I161" s="490">
        <f>'T 5.7'!I161+'T 5.8'!I161</f>
        <v>9.3968153091601739E-2</v>
      </c>
      <c r="J161" s="490">
        <f>'T 5.7'!J161+'T 5.8'!J161</f>
        <v>5.9891723934378999E-2</v>
      </c>
    </row>
    <row r="162" spans="1:10" x14ac:dyDescent="0.2">
      <c r="A162" s="501" t="s">
        <v>325</v>
      </c>
      <c r="B162" s="502">
        <f>'T 5.7'!B162+'T 5.8'!B162</f>
        <v>6.7953496315174124</v>
      </c>
      <c r="C162" s="502">
        <f>'T 5.7'!C162+'T 5.8'!C162</f>
        <v>10.330909329332147</v>
      </c>
      <c r="D162" s="502">
        <f>'T 5.7'!D162+'T 5.8'!D162</f>
        <v>11.882669767119882</v>
      </c>
      <c r="E162" s="502">
        <f>'T 5.7'!E162+'T 5.8'!E162</f>
        <v>11.240697747672138</v>
      </c>
      <c r="F162" s="502">
        <f>'T 5.7'!F162+'T 5.8'!F162</f>
        <v>0</v>
      </c>
      <c r="G162" s="502" t="s">
        <v>84</v>
      </c>
      <c r="H162" s="503">
        <f>'T 5.7'!H162+'T 5.8'!H162</f>
        <v>10.005877179803903</v>
      </c>
      <c r="I162" s="503">
        <f>'T 5.7'!I162+'T 5.8'!I162</f>
        <v>11.433246581545113</v>
      </c>
      <c r="J162" s="503">
        <f>'T 5.7'!J162+'T 5.8'!J162</f>
        <v>10.746551561857263</v>
      </c>
    </row>
    <row r="163" spans="1:10" x14ac:dyDescent="0.2">
      <c r="A163" s="477" t="s">
        <v>605</v>
      </c>
      <c r="B163" s="489">
        <f>'T 5.7'!B163+'T 5.8'!B163</f>
        <v>0.67147117165639825</v>
      </c>
      <c r="C163" s="489">
        <f>'T 5.7'!C163+'T 5.8'!C163</f>
        <v>0.56001660836626499</v>
      </c>
      <c r="D163" s="489">
        <f>'T 5.7'!D163+'T 5.8'!D163</f>
        <v>0.51539821839315558</v>
      </c>
      <c r="E163" s="489">
        <f>'T 5.7'!E163+'T 5.8'!E163</f>
        <v>0.13488937079334826</v>
      </c>
      <c r="F163" s="489">
        <f>'T 5.7'!F163+'T 5.8'!F163</f>
        <v>0</v>
      </c>
      <c r="G163" s="489" t="s">
        <v>84</v>
      </c>
      <c r="H163" s="490">
        <f>'T 5.7'!H163+'T 5.8'!H163</f>
        <v>0.57026288317908025</v>
      </c>
      <c r="I163" s="490">
        <f>'T 5.7'!I163+'T 5.8'!I163</f>
        <v>0.40251306987124275</v>
      </c>
      <c r="J163" s="490">
        <f>'T 5.7'!J163+'T 5.8'!J163</f>
        <v>0.48321604781902389</v>
      </c>
    </row>
    <row r="164" spans="1:10" x14ac:dyDescent="0.2">
      <c r="A164" s="476" t="s">
        <v>606</v>
      </c>
      <c r="B164" s="488">
        <f>'T 5.7'!B164+'T 5.8'!B164</f>
        <v>0.21005346610091563</v>
      </c>
      <c r="C164" s="488">
        <f>'T 5.7'!C164+'T 5.8'!C164</f>
        <v>1.1945985039170901</v>
      </c>
      <c r="D164" s="488">
        <f>'T 5.7'!D164+'T 5.8'!D164</f>
        <v>0.67765596926397809</v>
      </c>
      <c r="E164" s="488">
        <f>'T 5.7'!E164+'T 5.8'!E164</f>
        <v>3.3908165771939489E-2</v>
      </c>
      <c r="F164" s="488">
        <f>'T 5.7'!F164+'T 5.8'!F164</f>
        <v>0</v>
      </c>
      <c r="G164" s="488" t="s">
        <v>84</v>
      </c>
      <c r="H164" s="267">
        <f>'T 5.7'!H164+'T 5.8'!H164</f>
        <v>1.1040870100377618</v>
      </c>
      <c r="I164" s="267">
        <f>'T 5.7'!I164+'T 5.8'!I164</f>
        <v>0.49124487696428754</v>
      </c>
      <c r="J164" s="267">
        <f>'T 5.7'!J164+'T 5.8'!J164</f>
        <v>0.78607790345558459</v>
      </c>
    </row>
    <row r="165" spans="1:10" x14ac:dyDescent="0.2">
      <c r="A165" s="491" t="s">
        <v>607</v>
      </c>
      <c r="B165" s="489">
        <f>'T 5.7'!B165+'T 5.8'!B165</f>
        <v>5.3637021662309676</v>
      </c>
      <c r="C165" s="489">
        <f>'T 5.7'!C165+'T 5.8'!C165</f>
        <v>7.666043498279449</v>
      </c>
      <c r="D165" s="489">
        <f>'T 5.7'!D165+'T 5.8'!D165</f>
        <v>10.034478592083776</v>
      </c>
      <c r="E165" s="489">
        <f>'T 5.7'!E165+'T 5.8'!E165</f>
        <v>10.056785332703635</v>
      </c>
      <c r="F165" s="489">
        <f>'T 5.7'!F165+'T 5.8'!F165</f>
        <v>0</v>
      </c>
      <c r="G165" s="489" t="s">
        <v>84</v>
      </c>
      <c r="H165" s="490">
        <f>'T 5.7'!H165+'T 5.8'!H165</f>
        <v>7.4543839546530259</v>
      </c>
      <c r="I165" s="490">
        <f>'T 5.7'!I165+'T 5.8'!I165</f>
        <v>9.8044282376398844</v>
      </c>
      <c r="J165" s="490">
        <f>'T 5.7'!J165+'T 5.8'!J165</f>
        <v>8.6738423478173967</v>
      </c>
    </row>
    <row r="166" spans="1:10" x14ac:dyDescent="0.2">
      <c r="A166" s="476" t="s">
        <v>326</v>
      </c>
      <c r="B166" s="488">
        <f>'T 5.7'!B166+'T 5.8'!B166</f>
        <v>0.10997990094977865</v>
      </c>
      <c r="C166" s="488">
        <f>'T 5.7'!C166+'T 5.8'!C166</f>
        <v>0.12016075855866831</v>
      </c>
      <c r="D166" s="488">
        <f>'T 5.7'!D166+'T 5.8'!D166</f>
        <v>0.35536606010641814</v>
      </c>
      <c r="E166" s="488">
        <f>'T 5.7'!E166+'T 5.8'!E166</f>
        <v>0.94943921175501123</v>
      </c>
      <c r="F166" s="488">
        <f>'T 5.7'!F166+'T 5.8'!F166</f>
        <v>0</v>
      </c>
      <c r="G166" s="488" t="s">
        <v>84</v>
      </c>
      <c r="H166" s="267">
        <f>'T 5.7'!H166+'T 5.8'!H166</f>
        <v>0.11922480886032107</v>
      </c>
      <c r="I166" s="267">
        <f>'T 5.7'!I166+'T 5.8'!I166</f>
        <v>0.50433120730990177</v>
      </c>
      <c r="J166" s="267">
        <f>'T 5.7'!J166+'T 5.8'!J166</f>
        <v>0.31905986441670608</v>
      </c>
    </row>
    <row r="167" spans="1:10" x14ac:dyDescent="0.2">
      <c r="A167" s="477" t="s">
        <v>608</v>
      </c>
      <c r="B167" s="489">
        <f>'T 5.7'!B167+'T 5.8'!B167</f>
        <v>0.44013767192569919</v>
      </c>
      <c r="C167" s="489">
        <f>'T 5.7'!C167+'T 5.8'!C167</f>
        <v>0.79008942823225436</v>
      </c>
      <c r="D167" s="489">
        <f>'T 5.7'!D167+'T 5.8'!D167</f>
        <v>0.29977045528204582</v>
      </c>
      <c r="E167" s="489">
        <f>'T 5.7'!E167+'T 5.8'!E167</f>
        <v>6.5674821036947717E-2</v>
      </c>
      <c r="F167" s="489">
        <f>'T 5.7'!F167+'T 5.8'!F167</f>
        <v>0</v>
      </c>
      <c r="G167" s="489" t="s">
        <v>84</v>
      </c>
      <c r="H167" s="490">
        <f>'T 5.7'!H167+'T 5.8'!H167</f>
        <v>0.75791755692887675</v>
      </c>
      <c r="I167" s="490">
        <f>'T 5.7'!I167+'T 5.8'!I167</f>
        <v>0.23072862992636622</v>
      </c>
      <c r="J167" s="490">
        <f>'T 5.7'!J167+'T 5.8'!J167</f>
        <v>0.48435464304223441</v>
      </c>
    </row>
    <row r="168" spans="1:10" x14ac:dyDescent="0.2">
      <c r="A168" s="501" t="s">
        <v>327</v>
      </c>
      <c r="B168" s="502">
        <f>'T 5.7'!B168+'T 5.8'!B168</f>
        <v>34.749489641763986</v>
      </c>
      <c r="C168" s="502">
        <f>'T 5.7'!C168+'T 5.8'!C168</f>
        <v>24.7950353645954</v>
      </c>
      <c r="D168" s="502">
        <f>'T 5.7'!D168+'T 5.8'!D168</f>
        <v>12.700891747403265</v>
      </c>
      <c r="E168" s="502">
        <f>'T 5.7'!E168+'T 5.8'!E168</f>
        <v>5.9725015675518662</v>
      </c>
      <c r="F168" s="502">
        <f>'T 5.7'!F168+'T 5.8'!F168</f>
        <v>0</v>
      </c>
      <c r="G168" s="502" t="s">
        <v>84</v>
      </c>
      <c r="H168" s="503">
        <f>'T 5.7'!H168+'T 5.8'!H168</f>
        <v>25.710171282987201</v>
      </c>
      <c r="I168" s="503">
        <f>'T 5.7'!I168+'T 5.8'!I168</f>
        <v>10.620433158799663</v>
      </c>
      <c r="J168" s="503">
        <f>'T 5.7'!J168+'T 5.8'!J168</f>
        <v>17.879975086511621</v>
      </c>
    </row>
    <row r="169" spans="1:10" x14ac:dyDescent="0.2">
      <c r="A169" s="491" t="s">
        <v>609</v>
      </c>
      <c r="B169" s="489">
        <f>'T 5.7'!B169+'T 5.8'!B169</f>
        <v>7.7669679334760851</v>
      </c>
      <c r="C169" s="489">
        <f>'T 5.7'!C169+'T 5.8'!C169</f>
        <v>1.5990389543857764</v>
      </c>
      <c r="D169" s="489">
        <f>'T 5.7'!D169+'T 5.8'!D169</f>
        <v>0.7954116229236351</v>
      </c>
      <c r="E169" s="489">
        <f>'T 5.7'!E169+'T 5.8'!E169</f>
        <v>0.46212782006068953</v>
      </c>
      <c r="F169" s="489">
        <f>'T 5.7'!F169+'T 5.8'!F169</f>
        <v>0</v>
      </c>
      <c r="G169" s="489" t="s">
        <v>84</v>
      </c>
      <c r="H169" s="490">
        <f>'T 5.7'!H169+'T 5.8'!H169</f>
        <v>2.1660708773512947</v>
      </c>
      <c r="I169" s="490">
        <f>'T 5.7'!I169+'T 5.8'!I169</f>
        <v>0.68844810590436167</v>
      </c>
      <c r="J169" s="490">
        <f>'T 5.7'!J169+'T 5.8'!J169</f>
        <v>1.3993195852090106</v>
      </c>
    </row>
    <row r="170" spans="1:10" x14ac:dyDescent="0.2">
      <c r="A170" s="476" t="s">
        <v>328</v>
      </c>
      <c r="B170" s="488">
        <f>'T 5.7'!B170+'T 5.8'!B170</f>
        <v>17.642481247454775</v>
      </c>
      <c r="C170" s="488">
        <f>'T 5.7'!C170+'T 5.8'!C170</f>
        <v>12.103220703748931</v>
      </c>
      <c r="D170" s="488">
        <f>'T 5.7'!D170+'T 5.8'!D170</f>
        <v>6.5500657640110376</v>
      </c>
      <c r="E170" s="488">
        <f>'T 5.7'!E170+'T 5.8'!E170</f>
        <v>1.9988643440826028</v>
      </c>
      <c r="F170" s="488">
        <f>'T 5.7'!F170+'T 5.8'!F170</f>
        <v>0</v>
      </c>
      <c r="G170" s="488" t="s">
        <v>84</v>
      </c>
      <c r="H170" s="267">
        <f>'T 5.7'!H170+'T 5.8'!H170</f>
        <v>12.612457688894599</v>
      </c>
      <c r="I170" s="267">
        <f>'T 5.7'!I170+'T 5.8'!I170</f>
        <v>5.1908014217081906</v>
      </c>
      <c r="J170" s="267">
        <f>'T 5.7'!J170+'T 5.8'!J170</f>
        <v>8.7612957802779068</v>
      </c>
    </row>
    <row r="171" spans="1:10" x14ac:dyDescent="0.2">
      <c r="A171" s="477" t="s">
        <v>329</v>
      </c>
      <c r="B171" s="489">
        <f>'T 5.7'!B171+'T 5.8'!B171</f>
        <v>0.29022371687926118</v>
      </c>
      <c r="C171" s="489">
        <f>'T 5.7'!C171+'T 5.8'!C171</f>
        <v>0.41817506931013837</v>
      </c>
      <c r="D171" s="489">
        <f>'T 5.7'!D171+'T 5.8'!D171</f>
        <v>0.22562169016654973</v>
      </c>
      <c r="E171" s="489">
        <f>'T 5.7'!E171+'T 5.8'!E171</f>
        <v>0.32923705147193438</v>
      </c>
      <c r="F171" s="489">
        <f>'T 5.7'!F171+'T 5.8'!F171</f>
        <v>0</v>
      </c>
      <c r="G171" s="489" t="s">
        <v>84</v>
      </c>
      <c r="H171" s="490">
        <f>'T 5.7'!H171+'T 5.8'!H171</f>
        <v>0.40641220666031264</v>
      </c>
      <c r="I171" s="490">
        <f>'T 5.7'!I171+'T 5.8'!I171</f>
        <v>0.24775551581484653</v>
      </c>
      <c r="J171" s="490">
        <f>'T 5.7'!J171+'T 5.8'!J171</f>
        <v>0.32408387153750151</v>
      </c>
    </row>
    <row r="172" spans="1:10" x14ac:dyDescent="0.2">
      <c r="A172" s="476" t="s">
        <v>610</v>
      </c>
      <c r="B172" s="488">
        <f>'T 5.7'!B172+'T 5.8'!B172</f>
        <v>0.47837578655596863</v>
      </c>
      <c r="C172" s="488">
        <f>'T 5.7'!C172+'T 5.8'!C172</f>
        <v>0.15256343111185353</v>
      </c>
      <c r="D172" s="488">
        <f>'T 5.7'!D172+'T 5.8'!D172</f>
        <v>0.25617457984978115</v>
      </c>
      <c r="E172" s="488">
        <f>'T 5.7'!E172+'T 5.8'!E172</f>
        <v>0.73838732631673298</v>
      </c>
      <c r="F172" s="488">
        <f>'T 5.7'!F172+'T 5.8'!F172</f>
        <v>0</v>
      </c>
      <c r="G172" s="488" t="s">
        <v>84</v>
      </c>
      <c r="H172" s="267">
        <f>'T 5.7'!H172+'T 5.8'!H172</f>
        <v>0.18251611167281701</v>
      </c>
      <c r="I172" s="267">
        <f>'T 5.7'!I172+'T 5.8'!I172</f>
        <v>0.3778494961723069</v>
      </c>
      <c r="J172" s="267">
        <f>'T 5.7'!J172+'T 5.8'!J172</f>
        <v>0.28387630174138778</v>
      </c>
    </row>
    <row r="173" spans="1:10" x14ac:dyDescent="0.2">
      <c r="A173" s="477" t="s">
        <v>611</v>
      </c>
      <c r="B173" s="489">
        <f>'T 5.7'!B173+'T 5.8'!B173</f>
        <v>7.7362111319837634</v>
      </c>
      <c r="C173" s="489">
        <f>'T 5.7'!C173+'T 5.8'!C173</f>
        <v>9.012020451378369</v>
      </c>
      <c r="D173" s="489">
        <f>'T 5.7'!D173+'T 5.8'!D173</f>
        <v>3.9828069590280775</v>
      </c>
      <c r="E173" s="489">
        <f>'T 5.7'!E173+'T 5.8'!E173</f>
        <v>2.1212154139711044</v>
      </c>
      <c r="F173" s="489">
        <f>'T 5.7'!F173+'T 5.8'!F173</f>
        <v>0</v>
      </c>
      <c r="G173" s="489" t="s">
        <v>84</v>
      </c>
      <c r="H173" s="490">
        <f>'T 5.7'!H173+'T 5.8'!H173</f>
        <v>8.8947323609729665</v>
      </c>
      <c r="I173" s="490">
        <f>'T 5.7'!I173+'T 5.8'!I173</f>
        <v>3.3961689254825878</v>
      </c>
      <c r="J173" s="490">
        <f>'T 5.7'!J173+'T 5.8'!J173</f>
        <v>6.0414800285389578</v>
      </c>
    </row>
    <row r="174" spans="1:10" x14ac:dyDescent="0.2">
      <c r="A174" s="479" t="s">
        <v>330</v>
      </c>
      <c r="B174" s="492">
        <f>'T 5.7'!B174+'T 5.8'!B174</f>
        <v>0.83522194343365341</v>
      </c>
      <c r="C174" s="492">
        <f>'T 5.7'!C174+'T 5.8'!C174</f>
        <v>1.5100160896873058</v>
      </c>
      <c r="D174" s="492">
        <f>'T 5.7'!D174+'T 5.8'!D174</f>
        <v>0.89081018744316454</v>
      </c>
      <c r="E174" s="492">
        <f>'T 5.7'!E174+'T 5.8'!E174</f>
        <v>0.32266749762066133</v>
      </c>
      <c r="F174" s="492">
        <f>'T 5.7'!F174+'T 5.8'!F174</f>
        <v>0</v>
      </c>
      <c r="G174" s="492" t="s">
        <v>84</v>
      </c>
      <c r="H174" s="493">
        <f>'T 5.7'!H174+'T 5.8'!H174</f>
        <v>1.447980708986065</v>
      </c>
      <c r="I174" s="493">
        <f>'T 5.7'!I174+'T 5.8'!I174</f>
        <v>0.71940846208382547</v>
      </c>
      <c r="J174" s="493">
        <f>'T 5.7'!J174+'T 5.8'!J174</f>
        <v>1.0699182409961676</v>
      </c>
    </row>
    <row r="175" spans="1:10" x14ac:dyDescent="0.2">
      <c r="A175" s="475" t="s">
        <v>612</v>
      </c>
      <c r="B175" s="499">
        <f>'T 5.7'!B175+'T 5.8'!B175</f>
        <v>92.632232045505305</v>
      </c>
      <c r="C175" s="499">
        <f>'T 5.7'!C175+'T 5.8'!C175</f>
        <v>83.512424621982788</v>
      </c>
      <c r="D175" s="499">
        <f>'T 5.7'!D175+'T 5.8'!D175</f>
        <v>79.061167138132745</v>
      </c>
      <c r="E175" s="499">
        <f>'T 5.7'!E175+'T 5.8'!E175</f>
        <v>60.838955873044995</v>
      </c>
      <c r="F175" s="499">
        <f>'T 5.7'!F175+'T 5.8'!F175</f>
        <v>48.131557269718833</v>
      </c>
      <c r="G175" s="499" t="s">
        <v>84</v>
      </c>
      <c r="H175" s="500">
        <f>'T 5.7'!H175+'T 5.8'!H175</f>
        <v>84.350829531955952</v>
      </c>
      <c r="I175" s="500">
        <f>'T 5.7'!I175+'T 5.8'!I175</f>
        <v>73.508291357022799</v>
      </c>
      <c r="J175" s="500">
        <f>'T 5.7'!J175+'T 5.8'!J175</f>
        <v>78.724542284371651</v>
      </c>
    </row>
    <row r="176" spans="1:10" x14ac:dyDescent="0.2">
      <c r="A176" s="479" t="s">
        <v>613</v>
      </c>
      <c r="B176" s="492">
        <f>'T 5.7'!B176+'T 5.8'!B176</f>
        <v>7.8976669337782273</v>
      </c>
      <c r="C176" s="492">
        <f>'T 5.7'!C176+'T 5.8'!C176</f>
        <v>4.602386029608323</v>
      </c>
      <c r="D176" s="492">
        <f>'T 5.7'!D176+'T 5.8'!D176</f>
        <v>3.6593880485709702</v>
      </c>
      <c r="E176" s="492">
        <f>'T 5.7'!E176+'T 5.8'!E176</f>
        <v>2.0366060884856072</v>
      </c>
      <c r="F176" s="492">
        <f>'T 5.7'!F176+'T 5.8'!F176</f>
        <v>0.27355188915077494</v>
      </c>
      <c r="G176" s="492" t="s">
        <v>84</v>
      </c>
      <c r="H176" s="493">
        <f>'T 5.7'!H176+'T 5.8'!H176</f>
        <v>4.9053287959951364</v>
      </c>
      <c r="I176" s="493">
        <f>'T 5.7'!I176+'T 5.8'!I176</f>
        <v>3.1500287530449338</v>
      </c>
      <c r="J176" s="493">
        <f>'T 5.7'!J176+'T 5.8'!J176</f>
        <v>3.9944883555006054</v>
      </c>
    </row>
    <row r="177" spans="1:10" x14ac:dyDescent="0.2">
      <c r="A177" s="477" t="s">
        <v>331</v>
      </c>
      <c r="B177" s="489">
        <f>'T 5.7'!B177+'T 5.8'!B177</f>
        <v>28.421893514443731</v>
      </c>
      <c r="C177" s="489">
        <f>'T 5.7'!C177+'T 5.8'!C177</f>
        <v>21.82989896931841</v>
      </c>
      <c r="D177" s="489">
        <f>'T 5.7'!D177+'T 5.8'!D177</f>
        <v>19.784102100987091</v>
      </c>
      <c r="E177" s="489">
        <f>'T 5.7'!E177+'T 5.8'!E177</f>
        <v>16.998711288445186</v>
      </c>
      <c r="F177" s="489">
        <f>'T 5.7'!F177+'T 5.8'!F177</f>
        <v>20.425136299788107</v>
      </c>
      <c r="G177" s="489" t="s">
        <v>84</v>
      </c>
      <c r="H177" s="490">
        <f>'T 5.7'!H177+'T 5.8'!H177</f>
        <v>22.435916216885989</v>
      </c>
      <c r="I177" s="490">
        <f>'T 5.7'!I177+'T 5.8'!I177</f>
        <v>19.061553237695868</v>
      </c>
      <c r="J177" s="490">
        <f>'T 5.7'!J177+'T 5.8'!J177</f>
        <v>20.684929954054134</v>
      </c>
    </row>
    <row r="178" spans="1:10" x14ac:dyDescent="0.2">
      <c r="A178" s="476" t="s">
        <v>614</v>
      </c>
      <c r="B178" s="488">
        <f>'T 5.7'!B178+'T 5.8'!B178</f>
        <v>15.754552500558306</v>
      </c>
      <c r="C178" s="488">
        <f>'T 5.7'!C178+'T 5.8'!C178</f>
        <v>13.940522950745979</v>
      </c>
      <c r="D178" s="488">
        <f>'T 5.7'!D178+'T 5.8'!D178</f>
        <v>11.812924044140551</v>
      </c>
      <c r="E178" s="488">
        <f>'T 5.7'!E178+'T 5.8'!E178</f>
        <v>11.300553494847902</v>
      </c>
      <c r="F178" s="488">
        <f>'T 5.7'!F178+'T 5.8'!F178</f>
        <v>20.40132847653739</v>
      </c>
      <c r="G178" s="488" t="s">
        <v>84</v>
      </c>
      <c r="H178" s="267">
        <f>'T 5.7'!H178+'T 5.8'!H178</f>
        <v>14.107290867081176</v>
      </c>
      <c r="I178" s="267">
        <f>'T 5.7'!I178+'T 5.8'!I178</f>
        <v>11.879192536569439</v>
      </c>
      <c r="J178" s="267">
        <f>'T 5.7'!J178+'T 5.8'!J178</f>
        <v>12.951111287994813</v>
      </c>
    </row>
    <row r="179" spans="1:10" x14ac:dyDescent="0.2">
      <c r="A179" s="477" t="s">
        <v>641</v>
      </c>
      <c r="B179" s="489">
        <f>'T 5.7'!B179+'T 5.8'!B179</f>
        <v>12.66733970022201</v>
      </c>
      <c r="C179" s="489">
        <f>'T 5.7'!C179+'T 5.8'!C179</f>
        <v>7.8893758855778255</v>
      </c>
      <c r="D179" s="489">
        <f>'T 5.7'!D179+'T 5.8'!D179</f>
        <v>7.9711780568465365</v>
      </c>
      <c r="E179" s="489">
        <f>'T 5.7'!E179+'T 5.8'!E179</f>
        <v>5.6981577935972858</v>
      </c>
      <c r="F179" s="489">
        <f>'T 5.7'!F179+'T 5.8'!F179</f>
        <v>2.3807823250720186E-2</v>
      </c>
      <c r="G179" s="489" t="s">
        <v>84</v>
      </c>
      <c r="H179" s="490">
        <f>'T 5.7'!H179+'T 5.8'!H179</f>
        <v>8.3286251082686054</v>
      </c>
      <c r="I179" s="490">
        <f>'T 5.7'!I179+'T 5.8'!I179</f>
        <v>7.1823607011264299</v>
      </c>
      <c r="J179" s="490">
        <f>'T 5.7'!J179+'T 5.8'!J179</f>
        <v>7.7338185498583512</v>
      </c>
    </row>
    <row r="180" spans="1:10" x14ac:dyDescent="0.2">
      <c r="A180" s="476" t="s">
        <v>332</v>
      </c>
      <c r="B180" s="488">
        <f>'T 5.7'!B180+'T 5.8'!B180</f>
        <v>42.566011586511301</v>
      </c>
      <c r="C180" s="488">
        <f>'T 5.7'!C180+'T 5.8'!C180</f>
        <v>33.667142299705475</v>
      </c>
      <c r="D180" s="488">
        <f>'T 5.7'!D180+'T 5.8'!D180</f>
        <v>36.116471996803057</v>
      </c>
      <c r="E180" s="488">
        <f>'T 5.7'!E180+'T 5.8'!E180</f>
        <v>27.153069167195525</v>
      </c>
      <c r="F180" s="488">
        <f>'T 5.7'!F180+'T 5.8'!F180</f>
        <v>25.348027521843676</v>
      </c>
      <c r="G180" s="488" t="s">
        <v>84</v>
      </c>
      <c r="H180" s="267">
        <f>'T 5.7'!H180+'T 5.8'!H180</f>
        <v>34.485235857692658</v>
      </c>
      <c r="I180" s="267">
        <f>'T 5.7'!I180+'T 5.8'!I180</f>
        <v>33.489581947745592</v>
      </c>
      <c r="J180" s="267">
        <f>'T 5.7'!J180+'T 5.8'!J180</f>
        <v>33.968582394623141</v>
      </c>
    </row>
    <row r="181" spans="1:10" x14ac:dyDescent="0.2">
      <c r="A181" s="477" t="s">
        <v>333</v>
      </c>
      <c r="B181" s="489">
        <f>'T 5.7'!B181+'T 5.8'!B181</f>
        <v>13.746654756118387</v>
      </c>
      <c r="C181" s="489">
        <f>'T 5.7'!C181+'T 5.8'!C181</f>
        <v>23.41299705736137</v>
      </c>
      <c r="D181" s="489">
        <f>'T 5.7'!D181+'T 5.8'!D181</f>
        <v>19.501204362450952</v>
      </c>
      <c r="E181" s="489">
        <f>'T 5.7'!E181+'T 5.8'!E181</f>
        <v>14.650568483307421</v>
      </c>
      <c r="F181" s="489">
        <f>'T 5.7'!F181+'T 5.8'!F181</f>
        <v>2.0848272742423162</v>
      </c>
      <c r="G181" s="489" t="s">
        <v>84</v>
      </c>
      <c r="H181" s="490">
        <f>'T 5.7'!H181+'T 5.8'!H181</f>
        <v>22.524347936773552</v>
      </c>
      <c r="I181" s="490">
        <f>'T 5.7'!I181+'T 5.8'!I181</f>
        <v>17.807126410836229</v>
      </c>
      <c r="J181" s="490">
        <f>'T 5.7'!J181+'T 5.8'!J181</f>
        <v>20.07654070868649</v>
      </c>
    </row>
    <row r="182" spans="1:10" s="7" customFormat="1" x14ac:dyDescent="0.2">
      <c r="A182" s="501" t="s">
        <v>615</v>
      </c>
      <c r="B182" s="502">
        <f>'T 5.7'!B182+'T 5.8'!B182</f>
        <v>40.511138552080183</v>
      </c>
      <c r="C182" s="502">
        <f>'T 5.7'!C182+'T 5.8'!C182</f>
        <v>46.065272289164319</v>
      </c>
      <c r="D182" s="502">
        <f>'T 5.7'!D182+'T 5.8'!D182</f>
        <v>43.39297237596876</v>
      </c>
      <c r="E182" s="502">
        <f>'T 5.7'!E182+'T 5.8'!E182</f>
        <v>27.966857535220765</v>
      </c>
      <c r="F182" s="502">
        <f>'T 5.7'!F182+'T 5.8'!F182</f>
        <v>78.619870009285052</v>
      </c>
      <c r="G182" s="502" t="s">
        <v>84</v>
      </c>
      <c r="H182" s="503">
        <f>'T 5.7'!H182+'T 5.8'!H182</f>
        <v>45.55466797708111</v>
      </c>
      <c r="I182" s="503">
        <f>'T 5.7'!I182+'T 5.8'!I182</f>
        <v>40.136203554539208</v>
      </c>
      <c r="J182" s="503">
        <f>'T 5.7'!J182+'T 5.8'!J182</f>
        <v>42.742979718282371</v>
      </c>
    </row>
    <row r="183" spans="1:10" x14ac:dyDescent="0.2">
      <c r="A183" s="477" t="s">
        <v>616</v>
      </c>
      <c r="B183" s="489">
        <f>'T 5.7'!B183+'T 5.8'!B183</f>
        <v>2.0065788263731066</v>
      </c>
      <c r="C183" s="489">
        <f>'T 5.7'!C183+'T 5.8'!C183</f>
        <v>0.68582657875900599</v>
      </c>
      <c r="D183" s="489">
        <f>'T 5.7'!D183+'T 5.8'!D183</f>
        <v>0.6555748372419391</v>
      </c>
      <c r="E183" s="489">
        <f>'T 5.7'!E183+'T 5.8'!E183</f>
        <v>0.27288340331471156</v>
      </c>
      <c r="F183" s="489">
        <f>'T 5.7'!F183+'T 5.8'!F183</f>
        <v>0</v>
      </c>
      <c r="G183" s="489" t="s">
        <v>84</v>
      </c>
      <c r="H183" s="490">
        <f>'T 5.7'!H183+'T 5.8'!H183</f>
        <v>0.80724637611148919</v>
      </c>
      <c r="I183" s="490">
        <f>'T 5.7'!I183+'T 5.8'!I183</f>
        <v>0.53881549099407156</v>
      </c>
      <c r="J183" s="490">
        <f>'T 5.7'!J183+'T 5.8'!J183</f>
        <v>0.66795525797777766</v>
      </c>
    </row>
    <row r="184" spans="1:10" x14ac:dyDescent="0.2">
      <c r="A184" s="479" t="s">
        <v>334</v>
      </c>
      <c r="B184" s="492">
        <f>'T 5.7'!B184+'T 5.8'!B184</f>
        <v>4.6926027613204946</v>
      </c>
      <c r="C184" s="492">
        <f>'T 5.7'!C184+'T 5.8'!C184</f>
        <v>3.4223783637992939</v>
      </c>
      <c r="D184" s="492">
        <f>'T 5.7'!D184+'T 5.8'!D184</f>
        <v>2.4400628691359114</v>
      </c>
      <c r="E184" s="492">
        <f>'T 5.7'!E184+'T 5.8'!E184</f>
        <v>0.48463291803955177</v>
      </c>
      <c r="F184" s="492">
        <f>'T 5.7'!F184+'T 5.8'!F184</f>
        <v>0.75295097969192681</v>
      </c>
      <c r="G184" s="492" t="s">
        <v>84</v>
      </c>
      <c r="H184" s="493">
        <f>'T 5.7'!H184+'T 5.8'!H184</f>
        <v>3.5391530194683014</v>
      </c>
      <c r="I184" s="493">
        <f>'T 5.7'!I184+'T 5.8'!I184</f>
        <v>1.8825572474468237</v>
      </c>
      <c r="J184" s="493">
        <f>'T 5.7'!J184+'T 5.8'!J184</f>
        <v>2.6795310825979746</v>
      </c>
    </row>
    <row r="185" spans="1:10" x14ac:dyDescent="0.2">
      <c r="A185" s="478" t="s">
        <v>617</v>
      </c>
      <c r="B185" s="489">
        <f>'T 5.7'!B185+'T 5.8'!B185</f>
        <v>33.811955650723171</v>
      </c>
      <c r="C185" s="489">
        <f>'T 5.7'!C185+'T 5.8'!C185</f>
        <v>41.957066947622202</v>
      </c>
      <c r="D185" s="489">
        <f>'T 5.7'!D185+'T 5.8'!D185</f>
        <v>40.29733435493057</v>
      </c>
      <c r="E185" s="489">
        <f>'T 5.7'!E185+'T 5.8'!E185</f>
        <v>27.209340791060875</v>
      </c>
      <c r="F185" s="489">
        <f>'T 5.7'!F185+'T 5.8'!F185</f>
        <v>77.866914268028481</v>
      </c>
      <c r="G185" s="489" t="s">
        <v>84</v>
      </c>
      <c r="H185" s="490">
        <f>'T 5.7'!H185+'T 5.8'!H185</f>
        <v>41.208268098428903</v>
      </c>
      <c r="I185" s="490">
        <f>'T 5.7'!I185+'T 5.8'!I185</f>
        <v>37.714830368231553</v>
      </c>
      <c r="J185" s="490">
        <f>'T 5.7'!J185+'T 5.8'!J185</f>
        <v>39.395492912902725</v>
      </c>
    </row>
    <row r="186" spans="1:10" x14ac:dyDescent="0.2">
      <c r="A186" s="479" t="s">
        <v>618</v>
      </c>
      <c r="B186" s="488">
        <f>'T 5.7'!B186+'T 5.8'!B186</f>
        <v>2.9004059219946665</v>
      </c>
      <c r="C186" s="488">
        <f>'T 5.7'!C186+'T 5.8'!C186</f>
        <v>4.0563180284028597</v>
      </c>
      <c r="D186" s="488">
        <f>'T 5.7'!D186+'T 5.8'!D186</f>
        <v>3.9036209538613544</v>
      </c>
      <c r="E186" s="488">
        <f>'T 5.7'!E186+'T 5.8'!E186</f>
        <v>2.9920618243301806</v>
      </c>
      <c r="F186" s="488">
        <f>'T 5.7'!F186+'T 5.8'!F186</f>
        <v>1.9570125943384997</v>
      </c>
      <c r="G186" s="488" t="s">
        <v>84</v>
      </c>
      <c r="H186" s="267">
        <f>'T 5.7'!H186+'T 5.8'!H186</f>
        <v>3.9500523650500972</v>
      </c>
      <c r="I186" s="267">
        <f>'T 5.7'!I186+'T 5.8'!I186</f>
        <v>3.6164494960827334</v>
      </c>
      <c r="J186" s="267">
        <f>'T 5.7'!J186+'T 5.8'!J186</f>
        <v>3.7769429383507362</v>
      </c>
    </row>
    <row r="187" spans="1:10" x14ac:dyDescent="0.2">
      <c r="A187" s="478" t="s">
        <v>643</v>
      </c>
      <c r="B187" s="494">
        <f>'T 5.7'!B187+'T 5.8'!B187</f>
        <v>26.121825203946248</v>
      </c>
      <c r="C187" s="494">
        <f>'T 5.7'!C187+'T 5.8'!C187</f>
        <v>31.345416380839097</v>
      </c>
      <c r="D187" s="494">
        <f>'T 5.7'!D187+'T 5.8'!D187</f>
        <v>29.916734108866184</v>
      </c>
      <c r="E187" s="494">
        <f>'T 5.7'!E187+'T 5.8'!E187</f>
        <v>19.18484216454496</v>
      </c>
      <c r="F187" s="494">
        <f>'T 5.7'!F187+'T 5.8'!F187</f>
        <v>74.149451229674071</v>
      </c>
      <c r="G187" s="494" t="s">
        <v>84</v>
      </c>
      <c r="H187" s="495">
        <f>'T 5.7'!H187+'T 5.8'!H187</f>
        <v>30.865199607938425</v>
      </c>
      <c r="I187" s="495">
        <f>'T 5.7'!I187+'T 5.8'!I187</f>
        <v>28.114850611808365</v>
      </c>
      <c r="J187" s="495">
        <f>'T 5.7'!J187+'T 5.8'!J187</f>
        <v>29.438019621696117</v>
      </c>
    </row>
    <row r="188" spans="1:10" s="47" customFormat="1" x14ac:dyDescent="0.2">
      <c r="A188" s="479" t="s">
        <v>642</v>
      </c>
      <c r="B188" s="492">
        <f>'T 5.7'!B188+'T 5.8'!B188</f>
        <v>2.9617526897258384</v>
      </c>
      <c r="C188" s="492">
        <f>'T 5.7'!C188+'T 5.8'!C188</f>
        <v>2.0364063421403249</v>
      </c>
      <c r="D188" s="492">
        <f>'T 5.7'!D188+'T 5.8'!D188</f>
        <v>2.6129932694153295</v>
      </c>
      <c r="E188" s="492">
        <f>'T 5.7'!E188+'T 5.8'!E188</f>
        <v>1.0719670143961089</v>
      </c>
      <c r="F188" s="492">
        <f>'T 5.7'!F188+'T 5.8'!F188</f>
        <v>1.2217841582744091</v>
      </c>
      <c r="G188" s="492" t="s">
        <v>84</v>
      </c>
      <c r="H188" s="493">
        <f>'T 5.7'!H188+'T 5.8'!H188</f>
        <v>2.1214755640232785</v>
      </c>
      <c r="I188" s="493">
        <f>'T 5.7'!I188+'T 5.8'!I188</f>
        <v>2.1721874080473591</v>
      </c>
      <c r="J188" s="493">
        <f>'T 5.7'!J188+'T 5.8'!J188</f>
        <v>2.1477903804187415</v>
      </c>
    </row>
    <row r="189" spans="1:10" s="7" customFormat="1" x14ac:dyDescent="0.2">
      <c r="A189" s="478" t="s">
        <v>644</v>
      </c>
      <c r="B189" s="494">
        <f>'T 5.7'!B189+'T 5.8'!B189</f>
        <v>4.2641514391182694E-3</v>
      </c>
      <c r="C189" s="494">
        <f>'T 5.7'!C189+'T 5.8'!C189</f>
        <v>0.27326853658854477</v>
      </c>
      <c r="D189" s="494">
        <f>'T 5.7'!D189+'T 5.8'!D189</f>
        <v>4.4719370175863658E-2</v>
      </c>
      <c r="E189" s="494">
        <f>'T 5.7'!E189+'T 5.8'!E189</f>
        <v>7.4511881472361402E-2</v>
      </c>
      <c r="F189" s="494">
        <f>'T 5.7'!F189+'T 5.8'!F189</f>
        <v>3.6230745422945985E-2</v>
      </c>
      <c r="G189" s="494" t="s">
        <v>84</v>
      </c>
      <c r="H189" s="495">
        <f>'T 5.7'!H189+'T 5.8'!H189</f>
        <v>0.24853834363163216</v>
      </c>
      <c r="I189" s="495">
        <f>'T 5.7'!I189+'T 5.8'!I189</f>
        <v>5.2409366326780595E-2</v>
      </c>
      <c r="J189" s="495">
        <f>'T 5.7'!J189+'T 5.8'!J189</f>
        <v>0.14676531354508249</v>
      </c>
    </row>
    <row r="190" spans="1:10" x14ac:dyDescent="0.2">
      <c r="A190" s="479" t="s">
        <v>645</v>
      </c>
      <c r="B190" s="492">
        <f>'T 5.7'!B190+'T 5.8'!B190</f>
        <v>1.823702428963651</v>
      </c>
      <c r="C190" s="492">
        <f>'T 5.7'!C190+'T 5.8'!C190</f>
        <v>4.2456571276729589</v>
      </c>
      <c r="D190" s="492">
        <f>'T 5.7'!D190+'T 5.8'!D190</f>
        <v>3.8192661806213284</v>
      </c>
      <c r="E190" s="492">
        <f>'T 5.7'!E190+'T 5.8'!E190</f>
        <v>3.8859557922891246</v>
      </c>
      <c r="F190" s="492">
        <f>'T 5.7'!F190+'T 5.8'!F190</f>
        <v>0.50243077875389852</v>
      </c>
      <c r="G190" s="492" t="s">
        <v>84</v>
      </c>
      <c r="H190" s="493">
        <f>'T 5.7'!H190+'T 5.8'!H190</f>
        <v>4.0230012516406353</v>
      </c>
      <c r="I190" s="493">
        <f>'T 5.7'!I190+'T 5.8'!I190</f>
        <v>3.7589324782661464</v>
      </c>
      <c r="J190" s="493">
        <f>'T 5.7'!J190+'T 5.8'!J190</f>
        <v>3.8859736711837858</v>
      </c>
    </row>
    <row r="191" spans="1:10" s="47" customFormat="1" x14ac:dyDescent="0.2">
      <c r="A191" s="504" t="s">
        <v>619</v>
      </c>
      <c r="B191" s="505">
        <f>'T 5.7'!B191+'T 5.8'!B191</f>
        <v>13.144835332291162</v>
      </c>
      <c r="C191" s="505">
        <f>'T 5.7'!C191+'T 5.8'!C191</f>
        <v>13.311516189034275</v>
      </c>
      <c r="D191" s="505">
        <f>'T 5.7'!D191+'T 5.8'!D191</f>
        <v>15.745105930403426</v>
      </c>
      <c r="E191" s="505">
        <f>'T 5.7'!E191+'T 5.8'!E191</f>
        <v>15.865958777296861</v>
      </c>
      <c r="F191" s="505">
        <f>'T 5.7'!F191+'T 5.8'!F191</f>
        <v>17.537566364307313</v>
      </c>
      <c r="G191" s="505" t="s">
        <v>84</v>
      </c>
      <c r="H191" s="506">
        <f>'T 5.7'!H191+'T 5.8'!H191</f>
        <v>13.29619283381391</v>
      </c>
      <c r="I191" s="506">
        <f>'T 5.7'!I191+'T 5.8'!I191</f>
        <v>15.819259120918197</v>
      </c>
      <c r="J191" s="506">
        <f>'T 5.7'!J191+'T 5.8'!J191</f>
        <v>14.605433847948703</v>
      </c>
    </row>
    <row r="192" spans="1:10" s="7" customFormat="1" x14ac:dyDescent="0.2">
      <c r="A192" s="479" t="s">
        <v>620</v>
      </c>
      <c r="B192" s="492">
        <f>'T 5.7'!B192+'T 5.8'!B192</f>
        <v>0.57047935577946218</v>
      </c>
      <c r="C192" s="492">
        <f>'T 5.7'!C192+'T 5.8'!C192</f>
        <v>0.44677861797858309</v>
      </c>
      <c r="D192" s="492">
        <f>'T 5.7'!D192+'T 5.8'!D192</f>
        <v>0.62130895554793386</v>
      </c>
      <c r="E192" s="492">
        <f>'T 5.7'!E192+'T 5.8'!E192</f>
        <v>1.6748612034823962</v>
      </c>
      <c r="F192" s="492">
        <f>'T 5.7'!F192+'T 5.8'!F192</f>
        <v>0</v>
      </c>
      <c r="G192" s="492" t="s">
        <v>84</v>
      </c>
      <c r="H192" s="493">
        <f>'T 5.7'!H192+'T 5.8'!H192</f>
        <v>0.45815071183136136</v>
      </c>
      <c r="I192" s="493">
        <f>'T 5.7'!I192+'T 5.8'!I192</f>
        <v>0.88569903265262062</v>
      </c>
      <c r="J192" s="493">
        <f>'T 5.7'!J192+'T 5.8'!J192</f>
        <v>0.68000924959736364</v>
      </c>
    </row>
    <row r="193" spans="1:10" x14ac:dyDescent="0.2">
      <c r="A193" s="478" t="s">
        <v>621</v>
      </c>
      <c r="B193" s="494">
        <f>'T 5.7'!B193+'T 5.8'!B193</f>
        <v>7.0320730922323085</v>
      </c>
      <c r="C193" s="494">
        <f>'T 5.7'!C193+'T 5.8'!C193</f>
        <v>8.8042574764912089</v>
      </c>
      <c r="D193" s="494">
        <f>'T 5.7'!D193+'T 5.8'!D193</f>
        <v>10.006380839702583</v>
      </c>
      <c r="E193" s="494">
        <f>'T 5.7'!E193+'T 5.8'!E193</f>
        <v>9.4847343913903241</v>
      </c>
      <c r="F193" s="494">
        <f>'T 5.7'!F193+'T 5.8'!F193</f>
        <v>1.9723019784301121</v>
      </c>
      <c r="G193" s="494" t="s">
        <v>84</v>
      </c>
      <c r="H193" s="495">
        <f>'T 5.7'!H193+'T 5.8'!H193</f>
        <v>8.6413364826434496</v>
      </c>
      <c r="I193" s="495">
        <f>'T 5.7'!I193+'T 5.8'!I193</f>
        <v>9.6793204697047273</v>
      </c>
      <c r="J193" s="495">
        <f>'T 5.7'!J193+'T 5.8'!J193</f>
        <v>9.1799553904468851</v>
      </c>
    </row>
    <row r="194" spans="1:10" x14ac:dyDescent="0.2">
      <c r="A194" s="479" t="s">
        <v>622</v>
      </c>
      <c r="B194" s="492">
        <f>'T 5.7'!B194+'T 5.8'!B194</f>
        <v>0.2696793347608476</v>
      </c>
      <c r="C194" s="492">
        <f>'T 5.7'!C194+'T 5.8'!C194</f>
        <v>1.8155050962202666</v>
      </c>
      <c r="D194" s="492">
        <f>'T 5.7'!D194+'T 5.8'!D194</f>
        <v>1.6346898865020154</v>
      </c>
      <c r="E194" s="492">
        <f>'T 5.7'!E194+'T 5.8'!E194</f>
        <v>2.9094595571618411</v>
      </c>
      <c r="F194" s="492">
        <f>'T 5.7'!F194+'T 5.8'!F194</f>
        <v>5.9519558126800466E-2</v>
      </c>
      <c r="G194" s="492" t="s">
        <v>84</v>
      </c>
      <c r="H194" s="493">
        <f>'T 5.7'!H194+'T 5.8'!H194</f>
        <v>1.6733937721337744</v>
      </c>
      <c r="I194" s="493">
        <f>'T 5.7'!I194+'T 5.8'!I194</f>
        <v>1.9352326466192558</v>
      </c>
      <c r="J194" s="493">
        <f>'T 5.7'!J194+'T 5.8'!J194</f>
        <v>1.8092642386860924</v>
      </c>
    </row>
    <row r="195" spans="1:10" x14ac:dyDescent="0.2">
      <c r="A195" s="478" t="s">
        <v>651</v>
      </c>
      <c r="B195" s="494">
        <f>'T 5.7'!B195+'T 5.8'!B195</f>
        <v>1.8926132706277998</v>
      </c>
      <c r="C195" s="494">
        <f>'T 5.7'!C195+'T 5.8'!C195</f>
        <v>1.2703947891649827</v>
      </c>
      <c r="D195" s="494">
        <f>'T 5.7'!D195+'T 5.8'!D195</f>
        <v>1.7170865284468682</v>
      </c>
      <c r="E195" s="494">
        <f>'T 5.7'!E195+'T 5.8'!E195</f>
        <v>2.5293040238834443</v>
      </c>
      <c r="F195" s="494">
        <f>'T 5.7'!F195+'T 5.8'!F195</f>
        <v>0</v>
      </c>
      <c r="G195" s="494" t="s">
        <v>84</v>
      </c>
      <c r="H195" s="495">
        <f>'T 5.7'!H195+'T 5.8'!H195</f>
        <v>1.3275967678590668</v>
      </c>
      <c r="I195" s="495">
        <f>'T 5.7'!I195+'T 5.8'!I195</f>
        <v>1.891799873432858</v>
      </c>
      <c r="J195" s="495">
        <f>'T 5.7'!J195+'T 5.8'!J195</f>
        <v>1.6203666605467486</v>
      </c>
    </row>
    <row r="196" spans="1:10" x14ac:dyDescent="0.2">
      <c r="A196" s="476" t="s">
        <v>652</v>
      </c>
      <c r="B196" s="488">
        <f>'T 5.7'!B196+'T 5.8'!B196</f>
        <v>4.8697765458534219</v>
      </c>
      <c r="C196" s="488">
        <f>'T 5.7'!C196+'T 5.8'!C196</f>
        <v>5.718357192122145</v>
      </c>
      <c r="D196" s="488">
        <f>'T 5.7'!D196+'T 5.8'!D196</f>
        <v>6.6546041100933593</v>
      </c>
      <c r="E196" s="488">
        <f>'T 5.7'!E196+'T 5.8'!E196</f>
        <v>4.0459703875394109</v>
      </c>
      <c r="F196" s="488">
        <f>'T 5.7'!F196+'T 5.8'!F196</f>
        <v>1.9127728971740114</v>
      </c>
      <c r="G196" s="488" t="s">
        <v>84</v>
      </c>
      <c r="H196" s="267">
        <f>'T 5.7'!H196+'T 5.8'!H196</f>
        <v>5.6403452180419809</v>
      </c>
      <c r="I196" s="267">
        <f>'T 5.7'!I196+'T 5.8'!I196</f>
        <v>5.8522873898191827</v>
      </c>
      <c r="J196" s="267">
        <f>'T 5.7'!J196+'T 5.8'!J196</f>
        <v>5.7503238521086999</v>
      </c>
    </row>
    <row r="197" spans="1:10" s="47" customFormat="1" x14ac:dyDescent="0.2">
      <c r="A197" s="477" t="s">
        <v>623</v>
      </c>
      <c r="B197" s="489">
        <f>'T 5.7'!B197+'T 5.8'!B197</f>
        <v>5.5422828842793894</v>
      </c>
      <c r="C197" s="489">
        <f>'T 5.7'!C197+'T 5.8'!C197</f>
        <v>4.0604798285752741</v>
      </c>
      <c r="D197" s="489">
        <f>'T 5.7'!D197+'T 5.8'!D197</f>
        <v>5.1174161351529097</v>
      </c>
      <c r="E197" s="489">
        <f>'T 5.7'!E197+'T 5.8'!E197</f>
        <v>4.706362336812882</v>
      </c>
      <c r="F197" s="489">
        <f>'T 5.7'!F197+'T 5.8'!F197</f>
        <v>15.565259624312549</v>
      </c>
      <c r="G197" s="489" t="s">
        <v>84</v>
      </c>
      <c r="H197" s="490">
        <f>'T 5.7'!H197+'T 5.8'!H197</f>
        <v>4.1967053978028908</v>
      </c>
      <c r="I197" s="490">
        <f>'T 5.7'!I197+'T 5.8'!I197</f>
        <v>5.2542392826607935</v>
      </c>
      <c r="J197" s="490">
        <f>'T 5.7'!J197+'T 5.8'!J197</f>
        <v>4.7454689174020253</v>
      </c>
    </row>
    <row r="198" spans="1:10" s="47" customFormat="1" x14ac:dyDescent="0.2">
      <c r="A198" s="501" t="s">
        <v>624</v>
      </c>
      <c r="B198" s="502">
        <f>'T 5.7'!B198+'T 5.8'!B198</f>
        <v>107.7745451440432</v>
      </c>
      <c r="C198" s="502">
        <f>'T 5.7'!C198+'T 5.8'!C198</f>
        <v>92.736813518422821</v>
      </c>
      <c r="D198" s="502">
        <f>'T 5.7'!D198+'T 5.8'!D198</f>
        <v>76.150123346853249</v>
      </c>
      <c r="E198" s="502">
        <f>'T 5.7'!E198+'T 5.8'!E198</f>
        <v>108.8155032676533</v>
      </c>
      <c r="F198" s="502">
        <f>'T 5.7'!F198+'T 5.8'!F198</f>
        <v>88.679756207889909</v>
      </c>
      <c r="G198" s="502" t="s">
        <v>84</v>
      </c>
      <c r="H198" s="503">
        <f>'T 5.7'!H198+'T 5.8'!H198</f>
        <v>94.119266836160676</v>
      </c>
      <c r="I198" s="503">
        <f>'T 5.7'!I198+'T 5.8'!I198</f>
        <v>85.09514548279364</v>
      </c>
      <c r="J198" s="503">
        <f>'T 5.7'!J198+'T 5.8'!J198</f>
        <v>89.436571873787145</v>
      </c>
    </row>
    <row r="199" spans="1:10" s="7" customFormat="1" x14ac:dyDescent="0.2">
      <c r="A199" s="477" t="s">
        <v>625</v>
      </c>
      <c r="B199" s="489">
        <f>'T 5.7'!B199+'T 5.8'!B199</f>
        <v>10.583083956228736</v>
      </c>
      <c r="C199" s="489">
        <f>'T 5.7'!C199+'T 5.8'!C199</f>
        <v>8.7944078960492895</v>
      </c>
      <c r="D199" s="489">
        <f>'T 5.7'!D199+'T 5.8'!D199</f>
        <v>8.8930636274673311</v>
      </c>
      <c r="E199" s="489">
        <f>'T 5.7'!E199+'T 5.8'!E199</f>
        <v>10.131963978651697</v>
      </c>
      <c r="F199" s="489">
        <f>'T 5.7'!F199+'T 5.8'!F199</f>
        <v>1.3875866009570745</v>
      </c>
      <c r="G199" s="489" t="s">
        <v>84</v>
      </c>
      <c r="H199" s="490">
        <f>'T 5.7'!H199+'T 5.8'!H199</f>
        <v>8.9588450076639443</v>
      </c>
      <c r="I199" s="490">
        <f>'T 5.7'!I199+'T 5.8'!I199</f>
        <v>9.0446582485633549</v>
      </c>
      <c r="J199" s="490">
        <f>'T 5.7'!J199+'T 5.8'!J199</f>
        <v>9.0033742438221758</v>
      </c>
    </row>
    <row r="200" spans="1:10" x14ac:dyDescent="0.2">
      <c r="A200" s="476" t="s">
        <v>626</v>
      </c>
      <c r="B200" s="488">
        <f>'T 5.7'!B200+'T 5.8'!B200</f>
        <v>78.381901659156895</v>
      </c>
      <c r="C200" s="488">
        <f>'T 5.7'!C200+'T 5.8'!C200</f>
        <v>68.865942369181852</v>
      </c>
      <c r="D200" s="488">
        <f>'T 5.7'!D200+'T 5.8'!D200</f>
        <v>52.784275006843863</v>
      </c>
      <c r="E200" s="488">
        <f>'T 5.7'!E200+'T 5.8'!E200</f>
        <v>83.662648885716905</v>
      </c>
      <c r="F200" s="488">
        <f>'T 5.7'!F200+'T 5.8'!F200</f>
        <v>66.232726233840438</v>
      </c>
      <c r="G200" s="488" t="s">
        <v>84</v>
      </c>
      <c r="H200" s="267">
        <f>'T 5.7'!H200+'T 5.8'!H200</f>
        <v>69.74076643303674</v>
      </c>
      <c r="I200" s="267">
        <f>'T 5.7'!I200+'T 5.8'!I200</f>
        <v>61.27767088691499</v>
      </c>
      <c r="J200" s="267">
        <f>'T 5.7'!J200+'T 5.8'!J200</f>
        <v>65.349192635647199</v>
      </c>
    </row>
    <row r="201" spans="1:10" x14ac:dyDescent="0.2">
      <c r="A201" s="477" t="s">
        <v>627</v>
      </c>
      <c r="B201" s="489">
        <f>'T 5.7'!B201+'T 5.8'!B201</f>
        <v>1.2820592987664701</v>
      </c>
      <c r="C201" s="489">
        <f>'T 5.7'!C201+'T 5.8'!C201</f>
        <v>0.78288657342326251</v>
      </c>
      <c r="D201" s="489">
        <f>'T 5.7'!D201+'T 5.8'!D201</f>
        <v>0.55410159753054566</v>
      </c>
      <c r="E201" s="489">
        <f>'T 5.7'!E201+'T 5.8'!E201</f>
        <v>0.31024377704106249</v>
      </c>
      <c r="F201" s="489">
        <f>'T 5.7'!F201+'T 5.8'!F201</f>
        <v>0</v>
      </c>
      <c r="G201" s="489" t="s">
        <v>84</v>
      </c>
      <c r="H201" s="490">
        <f>'T 5.7'!H201+'T 5.8'!H201</f>
        <v>0.82877667223971208</v>
      </c>
      <c r="I201" s="490">
        <f>'T 5.7'!I201+'T 5.8'!I201</f>
        <v>0.47649404986637894</v>
      </c>
      <c r="J201" s="490">
        <f>'T 5.7'!J201+'T 5.8'!J201</f>
        <v>0.64597415922786772</v>
      </c>
    </row>
    <row r="202" spans="1:10" x14ac:dyDescent="0.2">
      <c r="A202" s="476" t="s">
        <v>628</v>
      </c>
      <c r="B202" s="488">
        <f>'T 5.7'!B202+'T 5.8'!B202</f>
        <v>5.2367917712123804</v>
      </c>
      <c r="C202" s="488">
        <f>'T 5.7'!C202+'T 5.8'!C202</f>
        <v>8.6020495532578227</v>
      </c>
      <c r="D202" s="488">
        <f>'T 5.7'!D202+'T 5.8'!D202</f>
        <v>8.7220265384530666</v>
      </c>
      <c r="E202" s="488">
        <f>'T 5.7'!E202+'T 5.8'!E202</f>
        <v>9.4808221709124112</v>
      </c>
      <c r="F202" s="488">
        <f>'T 5.7'!F202+'T 5.8'!F202</f>
        <v>6.7327952765278676</v>
      </c>
      <c r="G202" s="488" t="s">
        <v>84</v>
      </c>
      <c r="H202" s="267">
        <f>'T 5.7'!H202+'T 5.8'!H202</f>
        <v>8.2926736512497321</v>
      </c>
      <c r="I202" s="267">
        <f>'T 5.7'!I202+'T 5.8'!I202</f>
        <v>8.8761933969214546</v>
      </c>
      <c r="J202" s="267">
        <f>'T 5.7'!J202+'T 5.8'!J202</f>
        <v>8.5954671162869616</v>
      </c>
    </row>
    <row r="203" spans="1:10" s="47" customFormat="1" x14ac:dyDescent="0.2">
      <c r="A203" s="478" t="s">
        <v>629</v>
      </c>
      <c r="B203" s="494">
        <f>'T 5.7'!B203+'T 5.8'!B203</f>
        <v>12.290704517688479</v>
      </c>
      <c r="C203" s="494">
        <f>'T 5.7'!C203+'T 5.8'!C203</f>
        <v>5.6915265945321662</v>
      </c>
      <c r="D203" s="489">
        <f>'T 5.7'!D203+'T 5.8'!D203</f>
        <v>5.1966559472377538</v>
      </c>
      <c r="E203" s="489">
        <f>'T 5.7'!E203+'T 5.8'!E203</f>
        <v>5.2298227641087065</v>
      </c>
      <c r="F203" s="489">
        <f>'T 5.7'!F203+'T 5.8'!F203</f>
        <v>14.326633811870582</v>
      </c>
      <c r="G203" s="489" t="s">
        <v>84</v>
      </c>
      <c r="H203" s="490">
        <f>'T 5.7'!H203+'T 5.8'!H203</f>
        <v>6.2982042265938132</v>
      </c>
      <c r="I203" s="490">
        <f>'T 5.7'!I203+'T 5.8'!I203</f>
        <v>5.4201276688939082</v>
      </c>
      <c r="J203" s="490">
        <f>'T 5.7'!J203+'T 5.8'!J203</f>
        <v>5.8425626729941964</v>
      </c>
    </row>
    <row r="204" spans="1:10" s="47" customFormat="1" x14ac:dyDescent="0.2">
      <c r="A204" s="507" t="s">
        <v>630</v>
      </c>
      <c r="B204" s="508">
        <f>'T 5.7'!B204+'T 5.8'!B204</f>
        <v>54.887052533399896</v>
      </c>
      <c r="C204" s="508">
        <f>'T 5.7'!C204+'T 5.8'!C204</f>
        <v>34.222802270803086</v>
      </c>
      <c r="D204" s="502">
        <f>'T 5.7'!D204+'T 5.8'!D204</f>
        <v>39.525816779577283</v>
      </c>
      <c r="E204" s="502">
        <f>'T 5.7'!E204+'T 5.8'!E204</f>
        <v>45.4714997296158</v>
      </c>
      <c r="F204" s="502">
        <f>'T 5.7'!F204+'T 5.8'!F204</f>
        <v>115.55463181201344</v>
      </c>
      <c r="G204" s="502" t="s">
        <v>84</v>
      </c>
      <c r="H204" s="503">
        <f>'T 5.7'!H204+'T 5.8'!H204</f>
        <v>36.12251441125791</v>
      </c>
      <c r="I204" s="503">
        <f>'T 5.7'!I204+'T 5.8'!I204</f>
        <v>42.888136211504175</v>
      </c>
      <c r="J204" s="503">
        <f>'T 5.7'!J204+'T 5.8'!J204</f>
        <v>39.633254336039265</v>
      </c>
    </row>
    <row r="205" spans="1:10" x14ac:dyDescent="0.2">
      <c r="A205" s="478" t="s">
        <v>631</v>
      </c>
      <c r="B205" s="494">
        <f>'T 5.7'!B205+'T 5.8'!B205</f>
        <v>8.5896391366604057</v>
      </c>
      <c r="C205" s="494">
        <f>'T 5.7'!C205+'T 5.8'!C205</f>
        <v>4.9758403330610488</v>
      </c>
      <c r="D205" s="489">
        <f>'T 5.7'!D205+'T 5.8'!D205</f>
        <v>5.9832965705169556</v>
      </c>
      <c r="E205" s="489">
        <f>'T 5.7'!E205+'T 5.8'!E205</f>
        <v>13.692497694652314</v>
      </c>
      <c r="F205" s="489">
        <f>'T 5.7'!F205+'T 5.8'!F205</f>
        <v>10.064662047948957</v>
      </c>
      <c r="G205" s="489" t="s">
        <v>84</v>
      </c>
      <c r="H205" s="490">
        <f>'T 5.7'!H205+'T 5.8'!H205</f>
        <v>5.3080651838597772</v>
      </c>
      <c r="I205" s="490">
        <f>'T 5.7'!I205+'T 5.8'!I205</f>
        <v>8.1208064557303867</v>
      </c>
      <c r="J205" s="490">
        <f>'T 5.7'!J205+'T 5.8'!J205</f>
        <v>6.7676210639825793</v>
      </c>
    </row>
    <row r="206" spans="1:10" s="7" customFormat="1" x14ac:dyDescent="0.2">
      <c r="A206" s="479" t="s">
        <v>335</v>
      </c>
      <c r="B206" s="492">
        <f>'T 5.7'!B206+'T 5.8'!B206</f>
        <v>1.9438894946336849</v>
      </c>
      <c r="C206" s="492">
        <f>'T 5.7'!C206+'T 5.8'!C206</f>
        <v>2.0282590926416479</v>
      </c>
      <c r="D206" s="488">
        <f>'T 5.7'!D206+'T 5.8'!D206</f>
        <v>2.1272341670783472</v>
      </c>
      <c r="E206" s="488">
        <f>'T 5.7'!E206+'T 5.8'!E206</f>
        <v>1.4164039282025307</v>
      </c>
      <c r="F206" s="488">
        <f>'T 5.7'!F206+'T 5.8'!F206</f>
        <v>0</v>
      </c>
      <c r="G206" s="488" t="s">
        <v>84</v>
      </c>
      <c r="H206" s="267">
        <f>'T 5.7'!H206+'T 5.8'!H206</f>
        <v>2.0205028010954149</v>
      </c>
      <c r="I206" s="267">
        <f>'T 5.7'!I206+'T 5.8'!I206</f>
        <v>1.8889720428142691</v>
      </c>
      <c r="J206" s="267">
        <f>'T 5.7'!J206+'T 5.8'!J206</f>
        <v>1.9522503480219109</v>
      </c>
    </row>
    <row r="207" spans="1:10" x14ac:dyDescent="0.2">
      <c r="A207" s="745" t="s">
        <v>632</v>
      </c>
      <c r="B207" s="489">
        <f>'T 5.7'!B207+'T 5.8'!B207</f>
        <v>8.9588836488314971</v>
      </c>
      <c r="C207" s="489">
        <f>'T 5.7'!C207+'T 5.8'!C207</f>
        <v>2.4164041131507457</v>
      </c>
      <c r="D207" s="494">
        <f>'T 5.7'!D207+'T 5.8'!D207</f>
        <v>4.9037841052475901</v>
      </c>
      <c r="E207" s="494">
        <f>'T 5.7'!E207+'T 5.8'!E207</f>
        <v>4.1809303668726718</v>
      </c>
      <c r="F207" s="494">
        <f>'T 5.7'!F207+'T 5.8'!F207</f>
        <v>40.136871175868386</v>
      </c>
      <c r="G207" s="494" t="s">
        <v>84</v>
      </c>
      <c r="H207" s="495">
        <f>'T 5.7'!H207+'T 5.8'!H207</f>
        <v>3.017869331809401</v>
      </c>
      <c r="I207" s="495">
        <f>'T 5.7'!I207+'T 5.8'!I207</f>
        <v>5.5408540684438918</v>
      </c>
      <c r="J207" s="495">
        <f>'T 5.7'!J207+'T 5.8'!J207</f>
        <v>4.327068028696992</v>
      </c>
    </row>
    <row r="208" spans="1:10" x14ac:dyDescent="0.2">
      <c r="A208" s="476" t="s">
        <v>633</v>
      </c>
      <c r="B208" s="488">
        <f>'T 5.7'!B208+'T 5.8'!B208</f>
        <v>32.197863983290205</v>
      </c>
      <c r="C208" s="488">
        <f>'T 5.7'!C208+'T 5.8'!C208</f>
        <v>21.50905706559108</v>
      </c>
      <c r="D208" s="492">
        <f>'T 5.7'!D208+'T 5.8'!D208</f>
        <v>21.811615843777435</v>
      </c>
      <c r="E208" s="492">
        <f>'T 5.7'!E208+'T 5.8'!E208</f>
        <v>20.340132329705519</v>
      </c>
      <c r="F208" s="492">
        <f>'T 5.7'!F208+'T 5.8'!F208</f>
        <v>65.346051472513864</v>
      </c>
      <c r="G208" s="492" t="s">
        <v>84</v>
      </c>
      <c r="H208" s="493">
        <f>'T 5.7'!H208+'T 5.8'!H208</f>
        <v>22.491703714295515</v>
      </c>
      <c r="I208" s="493">
        <f>'T 5.7'!I208+'T 5.8'!I208</f>
        <v>22.445638494504898</v>
      </c>
      <c r="J208" s="493">
        <f>'T 5.7'!J208+'T 5.8'!J208</f>
        <v>22.467800071579795</v>
      </c>
    </row>
    <row r="209" spans="1:12" x14ac:dyDescent="0.2">
      <c r="A209" s="477" t="s">
        <v>634</v>
      </c>
      <c r="B209" s="494">
        <f>'T 5.7'!B209+'T 5.8'!B209</f>
        <v>3.196771015330452</v>
      </c>
      <c r="C209" s="494">
        <f>'T 5.7'!C209+'T 5.8'!C209</f>
        <v>3.2932411343801427</v>
      </c>
      <c r="D209" s="494">
        <f>'T 5.7'!D209+'T 5.8'!D209</f>
        <v>4.6998854636362779</v>
      </c>
      <c r="E209" s="494">
        <f>'T 5.7'!E209+'T 5.8'!E209</f>
        <v>5.8415337189602532</v>
      </c>
      <c r="F209" s="494">
        <f>'T 5.7'!F209+'T 5.8'!F209</f>
        <v>7.0423541175630312E-3</v>
      </c>
      <c r="G209" s="494" t="s">
        <v>84</v>
      </c>
      <c r="H209" s="495">
        <f>'T 5.7'!H209+'T 5.8'!H209</f>
        <v>3.2843724140529629</v>
      </c>
      <c r="I209" s="495">
        <f>'T 5.7'!I209+'T 5.8'!I209</f>
        <v>4.8918641423105536</v>
      </c>
      <c r="J209" s="495">
        <f>'T 5.7'!J209+'T 5.8'!J209</f>
        <v>4.1185138360497247</v>
      </c>
    </row>
    <row r="210" spans="1:12" x14ac:dyDescent="0.2">
      <c r="A210" s="501" t="s">
        <v>635</v>
      </c>
      <c r="B210" s="508">
        <f>'T 5.7'!B210+'T 5.8'!B210</f>
        <v>41.054993891465131</v>
      </c>
      <c r="C210" s="508">
        <f>'T 5.7'!C210+'T 5.8'!C210</f>
        <v>33.064990739585653</v>
      </c>
      <c r="D210" s="508">
        <f>'T 5.7'!D210+'T 5.8'!D210</f>
        <v>33.189367627114912</v>
      </c>
      <c r="E210" s="508">
        <f>'T 5.7'!E210+'T 5.8'!E210</f>
        <v>33.661046452385953</v>
      </c>
      <c r="F210" s="508">
        <f>'T 5.7'!F210+'T 5.8'!F210</f>
        <v>77.209194581339432</v>
      </c>
      <c r="G210" s="508" t="s">
        <v>84</v>
      </c>
      <c r="H210" s="509">
        <f>'T 5.7'!H210+'T 5.8'!H210</f>
        <v>33.799530139612756</v>
      </c>
      <c r="I210" s="509">
        <f>'T 5.7'!I210+'T 5.8'!I210</f>
        <v>34.349389132155181</v>
      </c>
      <c r="J210" s="509">
        <f>'T 5.7'!J210+'T 5.8'!J210</f>
        <v>34.08485674744184</v>
      </c>
    </row>
    <row r="211" spans="1:12" x14ac:dyDescent="0.2">
      <c r="A211" s="478" t="s">
        <v>636</v>
      </c>
      <c r="B211" s="494">
        <f>'T 5.7'!B211+'T 5.8'!B211</f>
        <v>16.823476478856588</v>
      </c>
      <c r="C211" s="494">
        <f>'T 5.7'!C211+'T 5.8'!C211</f>
        <v>20.006683510876698</v>
      </c>
      <c r="D211" s="489">
        <f>'T 5.7'!D211+'T 5.8'!D211</f>
        <v>19.82353218817947</v>
      </c>
      <c r="E211" s="489">
        <f>'T 5.7'!E211+'T 5.8'!E211</f>
        <v>22.513212464479039</v>
      </c>
      <c r="F211" s="489">
        <f>'T 5.7'!F211+'T 5.8'!F211</f>
        <v>49.323967335666502</v>
      </c>
      <c r="G211" s="489" t="s">
        <v>84</v>
      </c>
      <c r="H211" s="490">
        <f>'T 5.7'!H211+'T 5.8'!H211</f>
        <v>19.714043953793158</v>
      </c>
      <c r="I211" s="490">
        <f>'T 5.7'!I211+'T 5.8'!I211</f>
        <v>21.22950225881592</v>
      </c>
      <c r="J211" s="490">
        <f>'T 5.7'!J211+'T 5.8'!J211</f>
        <v>20.500428432983412</v>
      </c>
    </row>
    <row r="212" spans="1:12" s="7" customFormat="1" x14ac:dyDescent="0.2">
      <c r="A212" s="479" t="s">
        <v>336</v>
      </c>
      <c r="B212" s="492">
        <f>'T 5.7'!B212+'T 5.8'!B212</f>
        <v>1.8978495329926567E-2</v>
      </c>
      <c r="C212" s="492">
        <f>'T 5.7'!C212+'T 5.8'!C212</f>
        <v>0.46976460752893101</v>
      </c>
      <c r="D212" s="488">
        <f>'T 5.7'!D212+'T 5.8'!D212</f>
        <v>0.17005975399854625</v>
      </c>
      <c r="E212" s="488">
        <f>'T 5.7'!E212+'T 5.8'!E212</f>
        <v>0.3385256683182864</v>
      </c>
      <c r="F212" s="488">
        <f>'T 5.7'!F212+'T 5.8'!F212</f>
        <v>0</v>
      </c>
      <c r="G212" s="488" t="s">
        <v>84</v>
      </c>
      <c r="H212" s="267">
        <f>'T 5.7'!H212+'T 5.8'!H212</f>
        <v>0.42832280154950308</v>
      </c>
      <c r="I212" s="267">
        <f>'T 5.7'!I212+'T 5.8'!I212</f>
        <v>0.21067371698494314</v>
      </c>
      <c r="J212" s="267">
        <f>'T 5.7'!J212+'T 5.8'!J212</f>
        <v>0.31538280086174642</v>
      </c>
    </row>
    <row r="213" spans="1:12" x14ac:dyDescent="0.2">
      <c r="A213" s="478" t="s">
        <v>637</v>
      </c>
      <c r="B213" s="533">
        <f>'T 5.7'!B213+'T 5.8'!B213</f>
        <v>0.61184530299646622</v>
      </c>
      <c r="C213" s="533">
        <f>'T 5.7'!C213+'T 5.8'!C213</f>
        <v>0.38814714842277709</v>
      </c>
      <c r="D213" s="494">
        <f>'T 5.7'!D213+'T 5.8'!D213</f>
        <v>0.94584050496691341</v>
      </c>
      <c r="E213" s="494">
        <f>'T 5.7'!E213+'T 5.8'!E213</f>
        <v>1.0256892471649826</v>
      </c>
      <c r="F213" s="494">
        <f>'T 5.7'!F213+'T 5.8'!F213</f>
        <v>1.0553865200104755</v>
      </c>
      <c r="G213" s="494" t="s">
        <v>84</v>
      </c>
      <c r="H213" s="495">
        <f>'T 5.7'!H213+'T 5.8'!H213</f>
        <v>0.40871223520989253</v>
      </c>
      <c r="I213" s="495">
        <f>'T 5.7'!I213+'T 5.8'!I213</f>
        <v>0.96956185644348136</v>
      </c>
      <c r="J213" s="495">
        <f>'T 5.7'!J213+'T 5.8'!J213</f>
        <v>0.69974197574188524</v>
      </c>
    </row>
    <row r="214" spans="1:12" x14ac:dyDescent="0.2">
      <c r="A214" s="479" t="s">
        <v>638</v>
      </c>
      <c r="B214" s="492">
        <f>'T 5.7'!B214+'T 5.8'!B214</f>
        <v>1.337750745503987</v>
      </c>
      <c r="C214" s="492">
        <f>'T 5.7'!C214+'T 5.8'!C214</f>
        <v>0.87909806250799627</v>
      </c>
      <c r="D214" s="492">
        <f>'T 5.7'!D214+'T 5.8'!D214</f>
        <v>1.000063561388659</v>
      </c>
      <c r="E214" s="492">
        <f>'T 5.7'!E214+'T 5.8'!E214</f>
        <v>2.0990223465458682</v>
      </c>
      <c r="F214" s="492">
        <f>'T 5.7'!F214+'T 5.8'!F214</f>
        <v>0.79749541699402426</v>
      </c>
      <c r="G214" s="492" t="s">
        <v>84</v>
      </c>
      <c r="H214" s="493">
        <f>'T 5.7'!H214+'T 5.8'!H214</f>
        <v>0.92126306046665762</v>
      </c>
      <c r="I214" s="493">
        <f>'T 5.7'!I214+'T 5.8'!I214</f>
        <v>1.2863246800999817</v>
      </c>
      <c r="J214" s="493">
        <f>'T 5.7'!J214+'T 5.8'!J214</f>
        <v>1.1106967061672504</v>
      </c>
    </row>
    <row r="215" spans="1:12" x14ac:dyDescent="0.2">
      <c r="A215" s="745" t="s">
        <v>639</v>
      </c>
      <c r="B215" s="751">
        <f>'T 5.7'!B215+'T 5.8'!B215</f>
        <v>22.262940241451336</v>
      </c>
      <c r="C215" s="751">
        <f>'T 5.7'!C215+'T 5.8'!C215</f>
        <v>11.321296745276232</v>
      </c>
      <c r="D215" s="751">
        <f>'T 5.7'!D215+'T 5.8'!D215</f>
        <v>11.249871146590813</v>
      </c>
      <c r="E215" s="751">
        <f>'T 5.7'!E215+'T 5.8'!E215</f>
        <v>7.6845946118496355</v>
      </c>
      <c r="F215" s="751">
        <f>'T 5.7'!F215+'T 5.8'!F215</f>
        <v>26.032331023974479</v>
      </c>
      <c r="G215" s="751" t="s">
        <v>84</v>
      </c>
      <c r="H215" s="751">
        <f>'T 5.7'!H215+'T 5.8'!H215</f>
        <v>12.327187243216818</v>
      </c>
      <c r="I215" s="751">
        <f>'T 5.7'!I215+'T 5.8'!I215</f>
        <v>10.653325388177301</v>
      </c>
      <c r="J215" s="751">
        <f>'T 5.7'!J215+'T 5.8'!J215</f>
        <v>11.458605785878792</v>
      </c>
    </row>
    <row r="216" spans="1:12" x14ac:dyDescent="0.2">
      <c r="A216" s="742" t="s">
        <v>640</v>
      </c>
      <c r="B216" s="748">
        <f>'T 5.7'!B216+'T 5.8'!B216</f>
        <v>4.948307344692144E-2</v>
      </c>
      <c r="C216" s="748">
        <f>'T 5.7'!C216+'T 5.8'!C216</f>
        <v>5.7830842034062045E-2</v>
      </c>
      <c r="D216" s="748">
        <f>'T 5.7'!D216+'T 5.8'!D216</f>
        <v>1.500772491134445E-2</v>
      </c>
      <c r="E216" s="748">
        <f>'T 5.7'!E216+'T 5.8'!E216</f>
        <v>0</v>
      </c>
      <c r="F216" s="748">
        <f>'T 5.7'!F216+'T 5.8'!F216</f>
        <v>0</v>
      </c>
      <c r="G216" s="748" t="s">
        <v>84</v>
      </c>
      <c r="H216" s="748">
        <f>'T 5.7'!H216+'T 5.8'!H216</f>
        <v>5.7063412433221272E-2</v>
      </c>
      <c r="I216" s="748">
        <f>'T 5.7'!I216+'T 5.8'!I216</f>
        <v>1.0680502166107506E-2</v>
      </c>
      <c r="J216" s="748">
        <f>'T 5.7'!J216+'T 5.8'!J216</f>
        <v>3.2994917369488876E-2</v>
      </c>
    </row>
    <row r="217" spans="1:12" x14ac:dyDescent="0.2">
      <c r="A217" s="746" t="s">
        <v>654</v>
      </c>
      <c r="B217" s="739">
        <f>'T 5.7'!B217+'T 5.8'!B217</f>
        <v>582.94817335102402</v>
      </c>
      <c r="C217" s="739">
        <f>'T 5.7'!C217+'T 5.8'!C217</f>
        <v>458.4353525194897</v>
      </c>
      <c r="D217" s="739">
        <f>'T 5.7'!D217+'T 5.8'!D217</f>
        <v>419.12775131134697</v>
      </c>
      <c r="E217" s="739">
        <f>'T 5.7'!E217+'T 5.8'!E217</f>
        <v>398.32793185049763</v>
      </c>
      <c r="F217" s="739">
        <f>'T 5.7'!F217+'T 5.8'!F217</f>
        <v>559.64291598219177</v>
      </c>
      <c r="G217" s="739" t="s">
        <v>84</v>
      </c>
      <c r="H217" s="739">
        <f>'T 5.7'!H217+'T 5.8'!H217</f>
        <v>469.88210303644831</v>
      </c>
      <c r="I217" s="739">
        <f>'T 5.7'!I217+'T 5.8'!I217</f>
        <v>416.92374721594831</v>
      </c>
      <c r="J217" s="739">
        <f>'T 5.7'!J217+'T 5.8'!J217</f>
        <v>442.40155215448226</v>
      </c>
    </row>
    <row r="218" spans="1:12" x14ac:dyDescent="0.2">
      <c r="A218" s="747" t="s">
        <v>118</v>
      </c>
      <c r="B218" s="752">
        <f>'T 5.7'!B218</f>
        <v>5.2795725339253581</v>
      </c>
      <c r="C218" s="752">
        <f>'T 5.7'!C218</f>
        <v>4.2161881831101642</v>
      </c>
      <c r="D218" s="752">
        <f>'T 5.7'!D218</f>
        <v>3.3157662136606638</v>
      </c>
      <c r="E218" s="752">
        <f>'T 5.7'!E218</f>
        <v>3.0410210248554743</v>
      </c>
      <c r="F218" s="752">
        <f>'T 5.7'!F218</f>
        <v>2.3313477608742232</v>
      </c>
      <c r="G218" s="752" t="str">
        <f>'T 5.7'!G218</f>
        <v>-</v>
      </c>
      <c r="H218" s="752">
        <f>'T 5.7'!H218</f>
        <v>4.3139475566921712</v>
      </c>
      <c r="I218" s="752">
        <f>'T 5.7'!I218</f>
        <v>3.2198603596280377</v>
      </c>
      <c r="J218" s="752">
        <f>'T 5.7'!J218</f>
        <v>3.7462162058523454</v>
      </c>
    </row>
    <row r="219" spans="1:12" x14ac:dyDescent="0.2">
      <c r="A219" s="511" t="s">
        <v>653</v>
      </c>
      <c r="B219" s="3"/>
      <c r="C219" s="3"/>
      <c r="D219" s="212"/>
      <c r="E219" s="3"/>
      <c r="F219" s="3"/>
      <c r="G219" s="212"/>
      <c r="H219" s="3"/>
      <c r="I219" s="3"/>
      <c r="J219" s="3"/>
      <c r="L219" s="532"/>
    </row>
    <row r="220" spans="1:12" x14ac:dyDescent="0.2">
      <c r="A220" s="38" t="s">
        <v>352</v>
      </c>
    </row>
    <row r="221" spans="1:12" x14ac:dyDescent="0.2">
      <c r="A221" s="22" t="s">
        <v>670</v>
      </c>
    </row>
    <row r="222" spans="1:12" x14ac:dyDescent="0.2">
      <c r="A222" s="242" t="s">
        <v>739</v>
      </c>
      <c r="B222" s="3"/>
      <c r="C222" s="3"/>
      <c r="D222" s="212"/>
      <c r="E222" s="3"/>
      <c r="F222" s="3"/>
      <c r="G222" s="212"/>
      <c r="H222" s="3"/>
      <c r="I222" s="3"/>
      <c r="J222" s="3"/>
    </row>
    <row r="224" spans="1:12" ht="87" customHeight="1" x14ac:dyDescent="0.2">
      <c r="A224" s="816" t="s">
        <v>353</v>
      </c>
      <c r="B224" s="817"/>
      <c r="C224" s="817"/>
      <c r="D224" s="817"/>
      <c r="E224" s="817"/>
      <c r="F224" s="817"/>
      <c r="G224" s="817"/>
      <c r="H224" s="817"/>
      <c r="I224" s="817"/>
      <c r="J224" s="818"/>
    </row>
  </sheetData>
  <mergeCells count="1">
    <mergeCell ref="A224:J224"/>
  </mergeCells>
  <printOptions horizontalCentered="1" verticalCentered="1"/>
  <pageMargins left="0.70866141732283472" right="0.70866141732283472" top="0.19685039370078741" bottom="0.19685039370078741" header="0.31496062992125984" footer="0.31496062992125984"/>
  <pageSetup paperSize="9" scale="50" firstPageNumber="101" orientation="landscape" useFirstPageNumber="1" r:id="rId1"/>
  <headerFooter>
    <oddHeader>&amp;R&amp;12Les groupements à fiscalité propre en 2022</oddHeader>
    <oddFooter>&amp;L&amp;12Direction Générale des Collectivités Locales / DESL&amp;C&amp;12&amp;P&amp;R&amp;12Mise en ligne : janvier 2024</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1"/>
  <sheetViews>
    <sheetView zoomScaleNormal="100" workbookViewId="0">
      <selection sqref="A1:I1"/>
    </sheetView>
  </sheetViews>
  <sheetFormatPr baseColWidth="10" defaultRowHeight="12.75" x14ac:dyDescent="0.2"/>
  <cols>
    <col min="9" max="9" width="18.85546875" customWidth="1"/>
  </cols>
  <sheetData>
    <row r="1" spans="1:9" ht="18" x14ac:dyDescent="0.25">
      <c r="A1" s="822" t="s">
        <v>226</v>
      </c>
      <c r="B1" s="822"/>
      <c r="C1" s="822"/>
      <c r="D1" s="822"/>
      <c r="E1" s="822"/>
      <c r="F1" s="822"/>
      <c r="G1" s="822"/>
      <c r="H1" s="822"/>
      <c r="I1" s="822"/>
    </row>
    <row r="2" spans="1:9" ht="21" customHeight="1" x14ac:dyDescent="0.25">
      <c r="A2" s="823" t="s">
        <v>218</v>
      </c>
      <c r="B2" s="820"/>
      <c r="C2" s="820"/>
      <c r="D2" s="820"/>
      <c r="E2" s="820"/>
      <c r="F2" s="820"/>
      <c r="G2" s="820"/>
      <c r="H2" s="820"/>
      <c r="I2" s="820"/>
    </row>
    <row r="4" spans="1:9" x14ac:dyDescent="0.2">
      <c r="A4" s="824" t="s">
        <v>816</v>
      </c>
      <c r="B4" s="825"/>
      <c r="C4" s="825"/>
      <c r="D4" s="825"/>
      <c r="E4" s="825"/>
      <c r="F4" s="825"/>
      <c r="G4" s="825"/>
      <c r="H4" s="825"/>
      <c r="I4" s="820"/>
    </row>
    <row r="5" spans="1:9" x14ac:dyDescent="0.2">
      <c r="A5" s="825"/>
      <c r="B5" s="825"/>
      <c r="C5" s="825"/>
      <c r="D5" s="825"/>
      <c r="E5" s="825"/>
      <c r="F5" s="825"/>
      <c r="G5" s="825"/>
      <c r="H5" s="825"/>
      <c r="I5" s="820"/>
    </row>
    <row r="7" spans="1:9" ht="327" customHeight="1" x14ac:dyDescent="0.2">
      <c r="A7" s="826" t="s">
        <v>554</v>
      </c>
      <c r="B7" s="826"/>
      <c r="C7" s="826"/>
      <c r="D7" s="826"/>
      <c r="E7" s="826"/>
      <c r="F7" s="826"/>
      <c r="G7" s="826"/>
      <c r="H7" s="826"/>
      <c r="I7" s="826"/>
    </row>
    <row r="8" spans="1:9" ht="12.75" customHeight="1" x14ac:dyDescent="0.2">
      <c r="A8" s="593"/>
      <c r="B8" s="593"/>
      <c r="C8" s="593"/>
      <c r="D8" s="593"/>
      <c r="E8" s="593"/>
      <c r="F8" s="593"/>
      <c r="G8" s="593"/>
      <c r="H8" s="593"/>
      <c r="I8" s="593"/>
    </row>
    <row r="9" spans="1:9" ht="27" customHeight="1" x14ac:dyDescent="0.2">
      <c r="A9" s="826" t="s">
        <v>815</v>
      </c>
      <c r="B9" s="826"/>
      <c r="C9" s="826"/>
      <c r="D9" s="826"/>
      <c r="E9" s="826"/>
      <c r="F9" s="826"/>
      <c r="G9" s="826"/>
      <c r="H9" s="826"/>
      <c r="I9" s="826"/>
    </row>
    <row r="10" spans="1:9" ht="12.75" customHeight="1" x14ac:dyDescent="0.2">
      <c r="A10" s="593"/>
      <c r="B10" s="593"/>
      <c r="C10" s="593"/>
      <c r="D10" s="593"/>
      <c r="E10" s="593"/>
      <c r="F10" s="593"/>
      <c r="G10" s="593"/>
      <c r="H10" s="593"/>
      <c r="I10" s="593"/>
    </row>
    <row r="11" spans="1:9" ht="78" customHeight="1" x14ac:dyDescent="0.2">
      <c r="A11" s="826" t="s">
        <v>413</v>
      </c>
      <c r="B11" s="831"/>
      <c r="C11" s="831"/>
      <c r="D11" s="831"/>
      <c r="E11" s="831"/>
      <c r="F11" s="831"/>
      <c r="G11" s="831"/>
      <c r="H11" s="831"/>
      <c r="I11" s="831"/>
    </row>
    <row r="13" spans="1:9" ht="13.5" x14ac:dyDescent="0.25">
      <c r="A13" s="834" t="s">
        <v>369</v>
      </c>
      <c r="B13" s="820"/>
      <c r="C13" s="820"/>
      <c r="D13" s="820"/>
      <c r="E13" s="820"/>
      <c r="F13" s="820"/>
      <c r="G13" s="820"/>
      <c r="H13" s="820"/>
      <c r="I13" s="820"/>
    </row>
    <row r="15" spans="1:9" ht="26.25" customHeight="1" x14ac:dyDescent="0.2">
      <c r="A15" s="819" t="s">
        <v>8</v>
      </c>
      <c r="B15" s="820"/>
      <c r="C15" s="820"/>
      <c r="D15" s="820"/>
      <c r="E15" s="820"/>
      <c r="F15" s="820"/>
      <c r="G15" s="820"/>
      <c r="H15" s="820"/>
      <c r="I15" s="820"/>
    </row>
    <row r="17" spans="1:9" ht="27" customHeight="1" x14ac:dyDescent="0.2">
      <c r="A17" s="819" t="s">
        <v>9</v>
      </c>
      <c r="B17" s="820"/>
      <c r="C17" s="820"/>
      <c r="D17" s="820"/>
      <c r="E17" s="820"/>
      <c r="F17" s="820"/>
      <c r="G17" s="820"/>
      <c r="H17" s="820"/>
      <c r="I17" s="820"/>
    </row>
    <row r="19" spans="1:9" ht="26.25" customHeight="1" x14ac:dyDescent="0.2">
      <c r="A19" s="830" t="s">
        <v>743</v>
      </c>
      <c r="B19" s="830"/>
      <c r="C19" s="830"/>
      <c r="D19" s="830"/>
      <c r="E19" s="830"/>
      <c r="F19" s="830"/>
      <c r="G19" s="830"/>
      <c r="H19" s="830"/>
      <c r="I19" s="830"/>
    </row>
    <row r="20" spans="1:9" x14ac:dyDescent="0.2">
      <c r="A20" s="208"/>
      <c r="B20" s="208"/>
      <c r="C20" s="208"/>
      <c r="D20" s="208"/>
      <c r="E20" s="208"/>
      <c r="F20" s="208"/>
      <c r="G20" s="208"/>
      <c r="H20" s="208"/>
      <c r="I20" s="208"/>
    </row>
    <row r="21" spans="1:9" x14ac:dyDescent="0.2">
      <c r="A21" s="827" t="s">
        <v>513</v>
      </c>
      <c r="B21" s="828"/>
      <c r="C21" s="828"/>
      <c r="D21" s="828"/>
      <c r="E21" s="828"/>
      <c r="F21" s="828"/>
      <c r="G21" s="828"/>
      <c r="H21" s="828"/>
      <c r="I21" s="828"/>
    </row>
    <row r="23" spans="1:9" x14ac:dyDescent="0.2">
      <c r="A23" s="827" t="s">
        <v>514</v>
      </c>
      <c r="B23" s="828"/>
      <c r="C23" s="828"/>
      <c r="D23" s="828"/>
      <c r="E23" s="828"/>
      <c r="F23" s="828"/>
      <c r="G23" s="828"/>
      <c r="H23" s="828"/>
      <c r="I23" s="828"/>
    </row>
    <row r="25" spans="1:9" x14ac:dyDescent="0.2">
      <c r="A25" s="47" t="s">
        <v>526</v>
      </c>
      <c r="G25" s="192"/>
    </row>
    <row r="26" spans="1:9" x14ac:dyDescent="0.2">
      <c r="A26" t="s">
        <v>515</v>
      </c>
    </row>
    <row r="28" spans="1:9" x14ac:dyDescent="0.2">
      <c r="A28" s="827" t="s">
        <v>516</v>
      </c>
      <c r="B28" s="828"/>
      <c r="C28" s="828"/>
      <c r="D28" s="828"/>
      <c r="E28" s="828"/>
      <c r="F28" s="828"/>
      <c r="G28" s="828"/>
      <c r="H28" s="828"/>
      <c r="I28" s="828"/>
    </row>
    <row r="30" spans="1:9" ht="27.75" customHeight="1" x14ac:dyDescent="0.2">
      <c r="A30" s="832" t="s">
        <v>742</v>
      </c>
      <c r="B30" s="832"/>
      <c r="C30" s="832"/>
      <c r="D30" s="832"/>
      <c r="E30" s="832"/>
      <c r="F30" s="832"/>
      <c r="G30" s="832"/>
      <c r="H30" s="832"/>
      <c r="I30" s="832"/>
    </row>
    <row r="32" spans="1:9" x14ac:dyDescent="0.2">
      <c r="A32" s="827" t="s">
        <v>517</v>
      </c>
      <c r="B32" s="828"/>
      <c r="C32" s="828"/>
      <c r="D32" s="828"/>
      <c r="E32" s="828"/>
      <c r="F32" s="828"/>
      <c r="G32" s="828"/>
      <c r="H32" s="828"/>
      <c r="I32" s="828"/>
    </row>
    <row r="34" spans="1:9" ht="40.5" customHeight="1" x14ac:dyDescent="0.2">
      <c r="A34" s="819" t="s">
        <v>527</v>
      </c>
      <c r="B34" s="820"/>
      <c r="C34" s="820"/>
      <c r="D34" s="820"/>
      <c r="E34" s="820"/>
      <c r="F34" s="820"/>
      <c r="G34" s="820"/>
      <c r="H34" s="820"/>
      <c r="I34" s="820"/>
    </row>
    <row r="36" spans="1:9" ht="25.5" customHeight="1" x14ac:dyDescent="0.2">
      <c r="A36" s="835" t="s">
        <v>528</v>
      </c>
      <c r="B36" s="831"/>
      <c r="C36" s="831"/>
      <c r="D36" s="831"/>
      <c r="E36" s="831"/>
      <c r="F36" s="831"/>
      <c r="G36" s="831"/>
      <c r="H36" s="831"/>
      <c r="I36" s="831"/>
    </row>
    <row r="38" spans="1:9" ht="25.5" customHeight="1" x14ac:dyDescent="0.2">
      <c r="A38" s="835" t="s">
        <v>529</v>
      </c>
      <c r="B38" s="831"/>
      <c r="C38" s="831"/>
      <c r="D38" s="831"/>
      <c r="E38" s="831"/>
      <c r="F38" s="831"/>
      <c r="G38" s="831"/>
      <c r="H38" s="831"/>
      <c r="I38" s="831"/>
    </row>
    <row r="40" spans="1:9" ht="25.5" customHeight="1" x14ac:dyDescent="0.2">
      <c r="A40" s="832" t="s">
        <v>518</v>
      </c>
      <c r="B40" s="832"/>
      <c r="C40" s="832"/>
      <c r="D40" s="832"/>
      <c r="E40" s="832"/>
      <c r="F40" s="832"/>
      <c r="G40" s="832"/>
      <c r="H40" s="832"/>
      <c r="I40" s="832"/>
    </row>
    <row r="41" spans="1:9" x14ac:dyDescent="0.2">
      <c r="A41" s="252"/>
      <c r="B41" s="252"/>
      <c r="C41" s="252"/>
      <c r="D41" s="252"/>
      <c r="E41" s="252"/>
      <c r="F41" s="252"/>
      <c r="G41" s="252"/>
      <c r="H41" s="252"/>
      <c r="I41" s="252"/>
    </row>
    <row r="42" spans="1:9" ht="12.75" customHeight="1" x14ac:dyDescent="0.2">
      <c r="A42" s="832" t="s">
        <v>519</v>
      </c>
      <c r="B42" s="832"/>
      <c r="C42" s="832"/>
      <c r="D42" s="832"/>
      <c r="E42" s="832"/>
      <c r="F42" s="832"/>
      <c r="G42" s="832"/>
      <c r="H42" s="832"/>
      <c r="I42" s="832"/>
    </row>
    <row r="44" spans="1:9" x14ac:dyDescent="0.2">
      <c r="A44" s="830" t="s">
        <v>237</v>
      </c>
      <c r="B44" s="833"/>
      <c r="C44" s="833"/>
      <c r="D44" s="833"/>
      <c r="E44" s="833"/>
      <c r="F44" s="833"/>
      <c r="G44" s="833"/>
      <c r="H44" s="833"/>
      <c r="I44" s="833"/>
    </row>
    <row r="45" spans="1:9" x14ac:dyDescent="0.2">
      <c r="A45" s="833"/>
      <c r="B45" s="833"/>
      <c r="C45" s="833"/>
      <c r="D45" s="833"/>
      <c r="E45" s="833"/>
      <c r="F45" s="833"/>
      <c r="G45" s="833"/>
      <c r="H45" s="833"/>
      <c r="I45" s="833"/>
    </row>
    <row r="46" spans="1:9" x14ac:dyDescent="0.2">
      <c r="A46" s="704"/>
      <c r="B46" s="704"/>
      <c r="C46" s="704"/>
      <c r="D46" s="704"/>
      <c r="E46" s="704"/>
      <c r="F46" s="704"/>
      <c r="G46" s="704"/>
      <c r="H46" s="704"/>
      <c r="I46" s="704"/>
    </row>
    <row r="47" spans="1:9" ht="37.5" customHeight="1" x14ac:dyDescent="0.2">
      <c r="A47" s="826" t="s">
        <v>520</v>
      </c>
      <c r="B47" s="826"/>
      <c r="C47" s="826"/>
      <c r="D47" s="826"/>
      <c r="E47" s="826"/>
      <c r="F47" s="826"/>
      <c r="G47" s="826"/>
      <c r="H47" s="826"/>
      <c r="I47" s="826"/>
    </row>
    <row r="48" spans="1:9" x14ac:dyDescent="0.2">
      <c r="A48" s="706"/>
      <c r="B48" s="706"/>
      <c r="C48" s="706"/>
      <c r="D48" s="706"/>
      <c r="E48" s="706"/>
      <c r="F48" s="706"/>
      <c r="G48" s="706"/>
      <c r="H48" s="706"/>
      <c r="I48" s="706"/>
    </row>
    <row r="49" spans="1:9" ht="24" customHeight="1" x14ac:dyDescent="0.2">
      <c r="A49" s="829" t="s">
        <v>584</v>
      </c>
      <c r="B49" s="829"/>
      <c r="C49" s="829"/>
      <c r="D49" s="829"/>
      <c r="E49" s="829"/>
      <c r="F49" s="829"/>
      <c r="G49" s="829"/>
      <c r="H49" s="829"/>
      <c r="I49" s="829"/>
    </row>
    <row r="50" spans="1:9" ht="12.75" customHeight="1" x14ac:dyDescent="0.2">
      <c r="A50" s="705"/>
      <c r="B50" s="705"/>
      <c r="C50" s="705"/>
      <c r="D50" s="705"/>
      <c r="E50" s="705"/>
      <c r="F50" s="705"/>
      <c r="G50" s="705"/>
      <c r="H50" s="705"/>
      <c r="I50" s="705"/>
    </row>
    <row r="51" spans="1:9" ht="42" customHeight="1" x14ac:dyDescent="0.2">
      <c r="A51" s="829" t="s">
        <v>521</v>
      </c>
      <c r="B51" s="829"/>
      <c r="C51" s="829"/>
      <c r="D51" s="829"/>
      <c r="E51" s="829"/>
      <c r="F51" s="829"/>
      <c r="G51" s="829"/>
      <c r="H51" s="829"/>
      <c r="I51" s="829"/>
    </row>
    <row r="52" spans="1:9" ht="12.75" customHeight="1" x14ac:dyDescent="0.2">
      <c r="A52" s="705"/>
      <c r="B52" s="705"/>
      <c r="C52" s="705"/>
      <c r="D52" s="705"/>
      <c r="E52" s="705"/>
      <c r="F52" s="705"/>
      <c r="G52" s="705"/>
      <c r="H52" s="705"/>
      <c r="I52" s="705"/>
    </row>
    <row r="53" spans="1:9" ht="26.25" customHeight="1" x14ac:dyDescent="0.2">
      <c r="A53" s="829" t="s">
        <v>522</v>
      </c>
      <c r="B53" s="829"/>
      <c r="C53" s="829"/>
      <c r="D53" s="829"/>
      <c r="E53" s="829"/>
      <c r="F53" s="829"/>
      <c r="G53" s="829"/>
      <c r="H53" s="829"/>
      <c r="I53" s="829"/>
    </row>
    <row r="54" spans="1:9" x14ac:dyDescent="0.2">
      <c r="A54" s="703"/>
      <c r="B54" s="703"/>
      <c r="C54" s="703"/>
      <c r="D54" s="703"/>
      <c r="E54" s="703"/>
      <c r="F54" s="703"/>
      <c r="G54" s="703"/>
      <c r="H54" s="703"/>
      <c r="I54" s="703"/>
    </row>
    <row r="55" spans="1:9" ht="14.25" x14ac:dyDescent="0.2">
      <c r="A55" s="827" t="s">
        <v>523</v>
      </c>
      <c r="B55" s="828"/>
      <c r="C55" s="828"/>
      <c r="D55" s="828"/>
      <c r="E55" s="828"/>
      <c r="F55" s="828"/>
      <c r="G55" s="828"/>
      <c r="H55" s="828"/>
      <c r="I55" s="828"/>
    </row>
    <row r="57" spans="1:9" x14ac:dyDescent="0.2">
      <c r="A57" s="819" t="s">
        <v>524</v>
      </c>
      <c r="B57" s="820"/>
      <c r="C57" s="820"/>
      <c r="D57" s="820"/>
      <c r="E57" s="820"/>
      <c r="F57" s="820"/>
      <c r="G57" s="820"/>
      <c r="H57" s="820"/>
      <c r="I57" s="820"/>
    </row>
    <row r="59" spans="1:9" ht="24.75" customHeight="1" x14ac:dyDescent="0.2">
      <c r="A59" s="821" t="s">
        <v>525</v>
      </c>
      <c r="B59" s="821"/>
      <c r="C59" s="821"/>
      <c r="D59" s="821"/>
      <c r="E59" s="821"/>
      <c r="F59" s="821"/>
      <c r="G59" s="821"/>
      <c r="H59" s="821"/>
      <c r="I59" s="821"/>
    </row>
    <row r="60" spans="1:9" x14ac:dyDescent="0.2">
      <c r="A60" s="68"/>
    </row>
    <row r="61" spans="1:9" x14ac:dyDescent="0.2">
      <c r="A61" s="47" t="s">
        <v>530</v>
      </c>
    </row>
  </sheetData>
  <mergeCells count="28">
    <mergeCell ref="A11:I11"/>
    <mergeCell ref="A40:I40"/>
    <mergeCell ref="A42:I42"/>
    <mergeCell ref="A44:I45"/>
    <mergeCell ref="A13:I13"/>
    <mergeCell ref="A15:I15"/>
    <mergeCell ref="A17:I17"/>
    <mergeCell ref="A30:I30"/>
    <mergeCell ref="A32:I32"/>
    <mergeCell ref="A34:I34"/>
    <mergeCell ref="A36:I36"/>
    <mergeCell ref="A38:I38"/>
    <mergeCell ref="A57:I57"/>
    <mergeCell ref="A59:I59"/>
    <mergeCell ref="A1:I1"/>
    <mergeCell ref="A2:I2"/>
    <mergeCell ref="A4:I5"/>
    <mergeCell ref="A7:I7"/>
    <mergeCell ref="A55:I55"/>
    <mergeCell ref="A51:I51"/>
    <mergeCell ref="A53:I53"/>
    <mergeCell ref="A9:I9"/>
    <mergeCell ref="A47:I47"/>
    <mergeCell ref="A49:I49"/>
    <mergeCell ref="A19:I19"/>
    <mergeCell ref="A21:I21"/>
    <mergeCell ref="A23:I23"/>
    <mergeCell ref="A28:I28"/>
  </mergeCells>
  <phoneticPr fontId="3" type="noConversion"/>
  <pageMargins left="0.59055118110236227" right="0.78740157480314965" top="0.78740157480314965" bottom="0.78740157480314965" header="0.39370078740157483" footer="0.39370078740157483"/>
  <pageSetup paperSize="9" scale="81" firstPageNumber="104" fitToHeight="2" orientation="portrait" useFirstPageNumber="1" r:id="rId1"/>
  <headerFooter>
    <oddHeader>&amp;R&amp;12Les finances des groupements à fiscalité propre en 2022</oddHeader>
    <oddFooter>&amp;LDirection Générale des Collectivités Locales / DESL&amp;C&amp;P&amp;RMise en ligne : janvier 2024</oddFooter>
    <evenHeader>&amp;R&amp;12Les finances des groupements à fiscalité propre en 2019</evenHeader>
    <evenFooter>&amp;LDirection Générale des Collectivités Locales / DESL&amp;C105&amp;R&amp;12Mise en ligne : mai 2021</evenFooter>
    <firstHeader>&amp;R&amp;12Les finances des groupements à fiscalité propre en 2019</firstHeader>
    <firstFooter>&amp;L&amp;12Direction Générale des Collectivités Locales / DESL&amp;C&amp;12 104&amp;R&amp;12Mise en ligne : mai 2021</firstFooter>
  </headerFooter>
  <rowBreaks count="1" manualBreakCount="1">
    <brk id="33"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zoomScaleNormal="100" workbookViewId="0">
      <selection sqref="A1:I1"/>
    </sheetView>
  </sheetViews>
  <sheetFormatPr baseColWidth="10" defaultRowHeight="12.75" x14ac:dyDescent="0.2"/>
  <sheetData>
    <row r="1" spans="1:13" ht="21" customHeight="1" x14ac:dyDescent="0.2">
      <c r="A1" s="837" t="s">
        <v>251</v>
      </c>
      <c r="B1" s="838"/>
      <c r="C1" s="838"/>
      <c r="D1" s="838"/>
      <c r="E1" s="838"/>
      <c r="F1" s="838"/>
      <c r="G1" s="838"/>
      <c r="H1" s="838"/>
      <c r="I1" s="838"/>
    </row>
    <row r="3" spans="1:13" x14ac:dyDescent="0.2">
      <c r="A3" s="839" t="s">
        <v>371</v>
      </c>
      <c r="B3" s="839"/>
      <c r="C3" s="839"/>
      <c r="D3" s="839"/>
      <c r="E3" s="839"/>
      <c r="F3" s="839"/>
      <c r="G3" s="839"/>
      <c r="H3" s="839"/>
      <c r="I3" s="839"/>
    </row>
    <row r="4" spans="1:13" x14ac:dyDescent="0.2">
      <c r="A4" s="647"/>
      <c r="B4" s="647"/>
      <c r="C4" s="647"/>
      <c r="D4" s="647"/>
      <c r="E4" s="647"/>
      <c r="F4" s="647"/>
      <c r="G4" s="647"/>
      <c r="H4" s="647"/>
      <c r="I4" s="647"/>
    </row>
    <row r="5" spans="1:13" x14ac:dyDescent="0.2">
      <c r="A5" s="258" t="s">
        <v>414</v>
      </c>
    </row>
    <row r="6" spans="1:13" ht="93.75" customHeight="1" x14ac:dyDescent="0.2">
      <c r="A6" s="840" t="s">
        <v>579</v>
      </c>
      <c r="B6" s="840"/>
      <c r="C6" s="840"/>
      <c r="D6" s="840"/>
      <c r="E6" s="840"/>
      <c r="F6" s="840"/>
      <c r="G6" s="840"/>
      <c r="H6" s="840"/>
      <c r="I6" s="840"/>
      <c r="J6" s="738"/>
    </row>
    <row r="7" spans="1:13" ht="13.5" customHeight="1" x14ac:dyDescent="0.2">
      <c r="A7" s="253"/>
      <c r="B7" s="253"/>
      <c r="C7" s="253"/>
      <c r="D7" s="253"/>
      <c r="E7" s="253"/>
      <c r="F7" s="253"/>
      <c r="G7" s="47"/>
      <c r="H7" s="47"/>
      <c r="I7" s="47"/>
    </row>
    <row r="8" spans="1:13" ht="130.5" customHeight="1" x14ac:dyDescent="0.2">
      <c r="A8" s="808" t="s">
        <v>372</v>
      </c>
      <c r="B8" s="808"/>
      <c r="C8" s="808"/>
      <c r="D8" s="808"/>
      <c r="E8" s="808"/>
      <c r="F8" s="808"/>
      <c r="G8" s="808"/>
      <c r="H8" s="808"/>
      <c r="I8" s="808"/>
      <c r="J8" s="594"/>
      <c r="K8" s="594"/>
      <c r="L8" s="594"/>
      <c r="M8" s="594"/>
    </row>
    <row r="9" spans="1:13" ht="12.75" customHeight="1" x14ac:dyDescent="0.2">
      <c r="A9" s="648"/>
      <c r="B9" s="648"/>
      <c r="C9" s="648"/>
      <c r="D9" s="648"/>
      <c r="E9" s="648"/>
      <c r="F9" s="648"/>
      <c r="G9" s="648"/>
      <c r="H9" s="648"/>
      <c r="I9" s="648"/>
      <c r="J9" s="594"/>
      <c r="K9" s="594"/>
      <c r="L9" s="594"/>
      <c r="M9" s="594"/>
    </row>
    <row r="10" spans="1:13" x14ac:dyDescent="0.2">
      <c r="A10" s="649" t="s">
        <v>415</v>
      </c>
      <c r="K10" s="192"/>
      <c r="L10" s="192"/>
    </row>
    <row r="11" spans="1:13" ht="55.5" customHeight="1" x14ac:dyDescent="0.2">
      <c r="A11" s="807" t="s">
        <v>560</v>
      </c>
      <c r="B11" s="807"/>
      <c r="C11" s="807"/>
      <c r="D11" s="807"/>
      <c r="E11" s="807"/>
      <c r="F11" s="807"/>
      <c r="G11" s="807"/>
      <c r="H11" s="807"/>
      <c r="I11" s="807"/>
      <c r="J11" s="595"/>
      <c r="K11" s="595"/>
      <c r="L11" s="595"/>
      <c r="M11" s="595"/>
    </row>
    <row r="12" spans="1:13" x14ac:dyDescent="0.2">
      <c r="A12" s="47"/>
      <c r="B12" s="47"/>
      <c r="C12" s="47"/>
      <c r="D12" s="47"/>
      <c r="E12" s="47"/>
      <c r="F12" s="47"/>
      <c r="G12" s="47"/>
      <c r="H12" s="47"/>
      <c r="I12" s="47"/>
      <c r="K12" s="192"/>
      <c r="L12" s="192"/>
    </row>
    <row r="13" spans="1:13" x14ac:dyDescent="0.2">
      <c r="A13" s="258" t="s">
        <v>416</v>
      </c>
      <c r="B13" s="47"/>
      <c r="C13" s="47"/>
      <c r="D13" s="47"/>
      <c r="E13" s="47"/>
      <c r="F13" s="47"/>
      <c r="G13" s="47"/>
      <c r="H13" s="47"/>
      <c r="I13" s="47"/>
      <c r="K13" s="192"/>
      <c r="L13" s="192"/>
    </row>
    <row r="14" spans="1:13" ht="63.75" customHeight="1" x14ac:dyDescent="0.2">
      <c r="A14" s="806" t="s">
        <v>417</v>
      </c>
      <c r="B14" s="806"/>
      <c r="C14" s="806"/>
      <c r="D14" s="806"/>
      <c r="E14" s="806"/>
      <c r="F14" s="806"/>
      <c r="G14" s="806"/>
      <c r="H14" s="806"/>
      <c r="I14" s="806"/>
      <c r="J14" s="594"/>
      <c r="K14" s="594"/>
      <c r="L14" s="594"/>
      <c r="M14" s="594"/>
    </row>
    <row r="15" spans="1:13" x14ac:dyDescent="0.2">
      <c r="A15" s="47"/>
      <c r="B15" s="47"/>
      <c r="C15" s="47"/>
      <c r="D15" s="47"/>
      <c r="E15" s="47"/>
      <c r="F15" s="47"/>
      <c r="G15" s="47"/>
      <c r="H15" s="47"/>
      <c r="I15" s="47"/>
      <c r="K15" s="192"/>
      <c r="L15" s="192"/>
    </row>
    <row r="16" spans="1:13" ht="53.25" customHeight="1" x14ac:dyDescent="0.2">
      <c r="A16" s="806" t="s">
        <v>373</v>
      </c>
      <c r="B16" s="806"/>
      <c r="C16" s="806"/>
      <c r="D16" s="806"/>
      <c r="E16" s="806"/>
      <c r="F16" s="806"/>
      <c r="G16" s="806"/>
      <c r="H16" s="806"/>
      <c r="I16" s="806"/>
      <c r="J16" s="596"/>
      <c r="K16" s="596"/>
      <c r="L16" s="596"/>
      <c r="M16" s="596"/>
    </row>
    <row r="17" spans="1:13" x14ac:dyDescent="0.2">
      <c r="A17" s="47"/>
      <c r="B17" s="47"/>
      <c r="C17" s="47"/>
      <c r="D17" s="47"/>
      <c r="E17" s="47"/>
      <c r="F17" s="47"/>
      <c r="G17" s="47"/>
      <c r="H17" s="47"/>
      <c r="I17" s="47"/>
      <c r="K17" s="192"/>
      <c r="L17" s="192"/>
    </row>
    <row r="18" spans="1:13" x14ac:dyDescent="0.2">
      <c r="A18" s="47" t="s">
        <v>419</v>
      </c>
      <c r="B18" s="47"/>
      <c r="C18" s="47"/>
      <c r="D18" s="47"/>
      <c r="E18" s="47"/>
      <c r="F18" s="47"/>
      <c r="G18" s="47"/>
      <c r="H18" s="47"/>
      <c r="I18" s="47"/>
      <c r="K18" s="192"/>
      <c r="L18" s="192"/>
    </row>
    <row r="19" spans="1:13" ht="38.25" customHeight="1" x14ac:dyDescent="0.2">
      <c r="A19" s="806" t="s">
        <v>418</v>
      </c>
      <c r="B19" s="806"/>
      <c r="C19" s="806"/>
      <c r="D19" s="806"/>
      <c r="E19" s="806"/>
      <c r="F19" s="806"/>
      <c r="G19" s="806"/>
      <c r="H19" s="806"/>
      <c r="I19" s="806"/>
      <c r="J19" s="596"/>
      <c r="K19" s="596"/>
      <c r="L19" s="596"/>
      <c r="M19" s="596"/>
    </row>
    <row r="20" spans="1:13" x14ac:dyDescent="0.2">
      <c r="A20" s="47"/>
      <c r="B20" s="47"/>
      <c r="C20" s="47"/>
      <c r="D20" s="47"/>
      <c r="E20" s="47"/>
      <c r="F20" s="47"/>
      <c r="G20" s="47"/>
      <c r="H20" s="47"/>
      <c r="I20" s="47"/>
      <c r="K20" s="192"/>
      <c r="L20" s="192"/>
    </row>
    <row r="21" spans="1:13" x14ac:dyDescent="0.2">
      <c r="A21" s="258" t="s">
        <v>370</v>
      </c>
      <c r="B21" s="47"/>
      <c r="C21" s="47"/>
      <c r="D21" s="47"/>
      <c r="E21" s="47"/>
      <c r="F21" s="47"/>
      <c r="G21" s="47"/>
      <c r="H21" s="47"/>
      <c r="I21" s="47"/>
      <c r="K21" s="192"/>
      <c r="L21" s="192"/>
    </row>
    <row r="23" spans="1:13" x14ac:dyDescent="0.2">
      <c r="A23" s="258" t="s">
        <v>421</v>
      </c>
    </row>
    <row r="24" spans="1:13" ht="36.75" customHeight="1" x14ac:dyDescent="0.2">
      <c r="A24" s="807" t="s">
        <v>420</v>
      </c>
      <c r="B24" s="836"/>
      <c r="C24" s="836"/>
      <c r="D24" s="836"/>
      <c r="E24" s="836"/>
      <c r="F24" s="836"/>
      <c r="G24" s="836"/>
      <c r="H24" s="836"/>
      <c r="I24" s="836"/>
    </row>
    <row r="26" spans="1:13" x14ac:dyDescent="0.2">
      <c r="A26" s="258" t="s">
        <v>422</v>
      </c>
    </row>
    <row r="27" spans="1:13" ht="129" customHeight="1" x14ac:dyDescent="0.2">
      <c r="A27" s="807" t="s">
        <v>533</v>
      </c>
      <c r="B27" s="836"/>
      <c r="C27" s="836"/>
      <c r="D27" s="836"/>
      <c r="E27" s="836"/>
      <c r="F27" s="836"/>
      <c r="G27" s="836"/>
      <c r="H27" s="836"/>
      <c r="I27" s="836"/>
    </row>
  </sheetData>
  <mergeCells count="10">
    <mergeCell ref="A24:I24"/>
    <mergeCell ref="A27:I27"/>
    <mergeCell ref="A1:I1"/>
    <mergeCell ref="A3:I3"/>
    <mergeCell ref="A14:I14"/>
    <mergeCell ref="A16:I16"/>
    <mergeCell ref="A19:I19"/>
    <mergeCell ref="A6:I6"/>
    <mergeCell ref="A8:I8"/>
    <mergeCell ref="A11:I11"/>
  </mergeCells>
  <pageMargins left="0.51181102362204722" right="0.51181102362204722" top="0.74803149606299213" bottom="0.74803149606299213" header="0.31496062992125984" footer="0.31496062992125984"/>
  <pageSetup paperSize="9" scale="86" firstPageNumber="106" orientation="portrait" useFirstPageNumber="1" r:id="rId1"/>
  <headerFooter>
    <oddHeader>&amp;R&amp;12Les finances des groupements à fiscalité propre en 2022</oddHeader>
    <oddFooter>&amp;LDirection Générale des Collectivités Locales / DESL&amp;C&amp;P&amp;RMise en ligne : janvier 2024</oddFooter>
    <firstHeader>&amp;R&amp;12Les finances des groupements à fiscalité propre en 2019</firstHeader>
    <firstFooter>&amp;L&amp;12Direction Générale des Collectivités Locales / DESL&amp;C&amp;12 106&amp;R&amp;12Mise en ligne : mai 2021</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zoomScaleNormal="100" workbookViewId="0">
      <selection sqref="A1:I1"/>
    </sheetView>
  </sheetViews>
  <sheetFormatPr baseColWidth="10" defaultRowHeight="12.75" x14ac:dyDescent="0.2"/>
  <sheetData>
    <row r="1" spans="1:9" ht="21" customHeight="1" x14ac:dyDescent="0.2">
      <c r="A1" s="837" t="s">
        <v>252</v>
      </c>
      <c r="B1" s="838"/>
      <c r="C1" s="838"/>
      <c r="D1" s="838"/>
      <c r="E1" s="838"/>
      <c r="F1" s="838"/>
      <c r="G1" s="838"/>
      <c r="H1" s="838"/>
      <c r="I1" s="838"/>
    </row>
    <row r="3" spans="1:9" s="47" customFormat="1" ht="12.75" customHeight="1" x14ac:dyDescent="0.2">
      <c r="A3" s="258" t="s">
        <v>159</v>
      </c>
    </row>
    <row r="4" spans="1:9" s="47" customFormat="1" ht="72" customHeight="1" x14ac:dyDescent="0.2">
      <c r="A4" s="842" t="s">
        <v>160</v>
      </c>
      <c r="B4" s="842"/>
      <c r="C4" s="842"/>
      <c r="D4" s="842"/>
      <c r="E4" s="842"/>
      <c r="F4" s="842"/>
      <c r="G4" s="842"/>
      <c r="H4" s="842"/>
      <c r="I4" s="842"/>
    </row>
    <row r="5" spans="1:9" s="47" customFormat="1" ht="12.75" customHeight="1" x14ac:dyDescent="0.3">
      <c r="A5" s="207"/>
    </row>
    <row r="6" spans="1:9" s="47" customFormat="1" ht="42.75" customHeight="1" x14ac:dyDescent="0.2">
      <c r="A6" s="843" t="s">
        <v>220</v>
      </c>
      <c r="B6" s="843"/>
      <c r="C6" s="843"/>
      <c r="D6" s="843"/>
      <c r="E6" s="843"/>
      <c r="F6" s="843"/>
      <c r="G6" s="843"/>
      <c r="H6" s="843"/>
      <c r="I6" s="843"/>
    </row>
    <row r="7" spans="1:9" s="47" customFormat="1" ht="12.75" customHeight="1" x14ac:dyDescent="0.3">
      <c r="A7" s="207"/>
    </row>
    <row r="8" spans="1:9" s="47" customFormat="1" ht="38.25" customHeight="1" x14ac:dyDescent="0.2">
      <c r="A8" s="841" t="s">
        <v>555</v>
      </c>
      <c r="B8" s="841"/>
      <c r="C8" s="841"/>
      <c r="D8" s="841"/>
      <c r="E8" s="841"/>
      <c r="F8" s="841"/>
      <c r="G8" s="841"/>
      <c r="H8" s="841"/>
      <c r="I8" s="841"/>
    </row>
    <row r="9" spans="1:9" s="47" customFormat="1" ht="12.75" customHeight="1" x14ac:dyDescent="0.2">
      <c r="A9" s="254"/>
    </row>
    <row r="10" spans="1:9" s="47" customFormat="1" ht="12.75" customHeight="1" x14ac:dyDescent="0.2">
      <c r="A10" s="841" t="s">
        <v>586</v>
      </c>
      <c r="B10" s="841"/>
      <c r="C10" s="841"/>
      <c r="D10" s="841"/>
      <c r="E10" s="841"/>
      <c r="F10" s="841"/>
      <c r="G10" s="841"/>
      <c r="H10" s="841"/>
      <c r="I10" s="841"/>
    </row>
    <row r="11" spans="1:9" s="47" customFormat="1" ht="12.75" customHeight="1" x14ac:dyDescent="0.2">
      <c r="A11" s="255"/>
      <c r="B11" s="255"/>
      <c r="C11" s="255"/>
      <c r="D11" s="255"/>
      <c r="E11" s="255"/>
      <c r="F11" s="255"/>
    </row>
    <row r="12" spans="1:9" s="47" customFormat="1" ht="32.25" customHeight="1" x14ac:dyDescent="0.2">
      <c r="A12" s="841" t="s">
        <v>221</v>
      </c>
      <c r="B12" s="841"/>
      <c r="C12" s="841"/>
      <c r="D12" s="841"/>
      <c r="E12" s="841"/>
      <c r="F12" s="841"/>
      <c r="G12" s="841"/>
      <c r="H12" s="841"/>
      <c r="I12" s="841"/>
    </row>
    <row r="13" spans="1:9" s="47" customFormat="1" ht="12.75" customHeight="1" x14ac:dyDescent="0.2">
      <c r="A13" s="256"/>
    </row>
    <row r="14" spans="1:9" s="47" customFormat="1" ht="44.25" customHeight="1" x14ac:dyDescent="0.2">
      <c r="A14" s="841" t="s">
        <v>222</v>
      </c>
      <c r="B14" s="841"/>
      <c r="C14" s="841"/>
      <c r="D14" s="841"/>
      <c r="E14" s="841"/>
      <c r="F14" s="841"/>
      <c r="G14" s="841"/>
      <c r="H14" s="841"/>
      <c r="I14" s="841"/>
    </row>
    <row r="15" spans="1:9" s="47" customFormat="1" ht="12.75" customHeight="1" x14ac:dyDescent="0.2">
      <c r="A15" s="256"/>
    </row>
    <row r="16" spans="1:9" s="47" customFormat="1" ht="77.25" customHeight="1" x14ac:dyDescent="0.2">
      <c r="A16" s="841" t="s">
        <v>585</v>
      </c>
      <c r="B16" s="841"/>
      <c r="C16" s="841"/>
      <c r="D16" s="841"/>
      <c r="E16" s="841"/>
      <c r="F16" s="841"/>
      <c r="G16" s="841"/>
      <c r="H16" s="841"/>
      <c r="I16" s="841"/>
    </row>
    <row r="17" spans="1:9" s="47" customFormat="1" ht="12.75" customHeight="1" x14ac:dyDescent="0.2">
      <c r="A17" s="254"/>
    </row>
    <row r="18" spans="1:9" s="47" customFormat="1" ht="29.25" customHeight="1" x14ac:dyDescent="0.2">
      <c r="A18" s="841" t="s">
        <v>223</v>
      </c>
      <c r="B18" s="841"/>
      <c r="C18" s="841"/>
      <c r="D18" s="841"/>
      <c r="E18" s="841"/>
      <c r="F18" s="841"/>
      <c r="G18" s="841"/>
      <c r="H18" s="841"/>
      <c r="I18" s="841"/>
    </row>
    <row r="19" spans="1:9" s="47" customFormat="1" ht="12.75" customHeight="1" x14ac:dyDescent="0.2">
      <c r="A19" s="257"/>
    </row>
    <row r="20" spans="1:9" s="47" customFormat="1" ht="29.25" customHeight="1" x14ac:dyDescent="0.2">
      <c r="A20" s="841" t="s">
        <v>233</v>
      </c>
      <c r="B20" s="841"/>
      <c r="C20" s="841"/>
      <c r="D20" s="841"/>
      <c r="E20" s="841"/>
      <c r="F20" s="841"/>
      <c r="G20" s="841"/>
      <c r="H20" s="841"/>
      <c r="I20" s="841"/>
    </row>
    <row r="21" spans="1:9" s="47" customFormat="1" ht="12.75" customHeight="1" x14ac:dyDescent="0.2">
      <c r="A21" s="257"/>
    </row>
    <row r="22" spans="1:9" s="47" customFormat="1" ht="35.25" customHeight="1" x14ac:dyDescent="0.2">
      <c r="A22" s="841" t="s">
        <v>224</v>
      </c>
      <c r="B22" s="841"/>
      <c r="C22" s="841"/>
      <c r="D22" s="841"/>
      <c r="E22" s="841"/>
      <c r="F22" s="841"/>
      <c r="G22" s="841"/>
      <c r="H22" s="841"/>
      <c r="I22" s="841"/>
    </row>
    <row r="23" spans="1:9" s="47" customFormat="1" ht="12" customHeight="1" x14ac:dyDescent="0.2">
      <c r="A23" s="255"/>
      <c r="B23" s="255"/>
      <c r="C23" s="255"/>
      <c r="D23" s="255"/>
      <c r="E23" s="255"/>
      <c r="F23" s="255"/>
      <c r="G23" s="255"/>
      <c r="H23" s="255"/>
      <c r="I23" s="255"/>
    </row>
    <row r="24" spans="1:9" s="47" customFormat="1" ht="72.75" customHeight="1" x14ac:dyDescent="0.2">
      <c r="A24" s="841" t="s">
        <v>556</v>
      </c>
      <c r="B24" s="841"/>
      <c r="C24" s="841"/>
      <c r="D24" s="841"/>
      <c r="E24" s="841"/>
      <c r="F24" s="841"/>
      <c r="G24" s="841"/>
      <c r="H24" s="841"/>
      <c r="I24" s="841"/>
    </row>
    <row r="25" spans="1:9" s="47" customFormat="1" ht="12.75" customHeight="1" x14ac:dyDescent="0.2">
      <c r="A25" s="257"/>
    </row>
    <row r="26" spans="1:9" s="47" customFormat="1" ht="39" customHeight="1" x14ac:dyDescent="0.2">
      <c r="A26" s="841" t="s">
        <v>444</v>
      </c>
      <c r="B26" s="841"/>
      <c r="C26" s="841"/>
      <c r="D26" s="841"/>
      <c r="E26" s="841"/>
      <c r="F26" s="841"/>
      <c r="G26" s="841"/>
      <c r="H26" s="841"/>
      <c r="I26" s="841"/>
    </row>
    <row r="27" spans="1:9" s="47" customFormat="1" ht="12.75" customHeight="1" x14ac:dyDescent="0.2">
      <c r="A27" s="257"/>
    </row>
    <row r="28" spans="1:9" s="47" customFormat="1" ht="29.25" customHeight="1" x14ac:dyDescent="0.2">
      <c r="A28" s="841" t="s">
        <v>225</v>
      </c>
      <c r="B28" s="841"/>
      <c r="C28" s="841"/>
      <c r="D28" s="841"/>
      <c r="E28" s="841"/>
      <c r="F28" s="841"/>
      <c r="G28" s="841"/>
      <c r="H28" s="841"/>
      <c r="I28" s="841"/>
    </row>
  </sheetData>
  <mergeCells count="14">
    <mergeCell ref="A28:I28"/>
    <mergeCell ref="A1:I1"/>
    <mergeCell ref="A4:I4"/>
    <mergeCell ref="A6:I6"/>
    <mergeCell ref="A8:I8"/>
    <mergeCell ref="A10:I10"/>
    <mergeCell ref="A12:I12"/>
    <mergeCell ref="A14:I14"/>
    <mergeCell ref="A16:I16"/>
    <mergeCell ref="A18:I18"/>
    <mergeCell ref="A20:I20"/>
    <mergeCell ref="A22:I22"/>
    <mergeCell ref="A24:I24"/>
    <mergeCell ref="A26:I26"/>
  </mergeCells>
  <pageMargins left="0.51181102362204722" right="0.31496062992125984" top="0.74803149606299213" bottom="0.74803149606299213" header="0.31496062992125984" footer="0.31496062992125984"/>
  <pageSetup paperSize="9" scale="86" firstPageNumber="107" orientation="portrait" useFirstPageNumber="1" r:id="rId1"/>
  <headerFooter>
    <oddHeader>&amp;R&amp;12Les finances des groupements à fiscalité propre en 2022</oddHeader>
    <oddFooter>&amp;LDirection Générale des Collectivités Locales / DESL&amp;C&amp;P&amp;RMise en ligne : janvier 2024</oddFooter>
    <firstHeader>&amp;R&amp;12Les finances des groupements à fiscalité propre en 2019</firstHeader>
    <firstFooter>&amp;L&amp;12Direction Générale des Collectivités Locales / DESL&amp;C107&amp;R&amp;12Mise en ligne : mai 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6"/>
  <sheetViews>
    <sheetView zoomScaleNormal="100" zoomScalePageLayoutView="85" workbookViewId="0"/>
  </sheetViews>
  <sheetFormatPr baseColWidth="10" defaultRowHeight="12.75" x14ac:dyDescent="0.2"/>
  <cols>
    <col min="1" max="1" width="29.140625" customWidth="1"/>
    <col min="2" max="7" width="14.7109375" customWidth="1"/>
    <col min="8" max="9" width="20" customWidth="1"/>
    <col min="10" max="10" width="13.7109375" customWidth="1"/>
  </cols>
  <sheetData>
    <row r="1" spans="1:10" ht="21" x14ac:dyDescent="0.25">
      <c r="A1" s="9" t="s">
        <v>723</v>
      </c>
    </row>
    <row r="2" spans="1:10" ht="14.25" x14ac:dyDescent="0.2">
      <c r="A2" s="22" t="s">
        <v>356</v>
      </c>
    </row>
    <row r="3" spans="1:10" x14ac:dyDescent="0.2">
      <c r="A3" s="1"/>
      <c r="B3" s="1"/>
      <c r="C3" s="1"/>
      <c r="D3" s="1"/>
      <c r="E3" s="1"/>
      <c r="F3" s="1"/>
      <c r="G3" s="2"/>
      <c r="H3" s="2"/>
      <c r="I3" s="1"/>
      <c r="J3" s="2"/>
    </row>
    <row r="4" spans="1:10" x14ac:dyDescent="0.2">
      <c r="A4" s="3"/>
      <c r="B4" s="10" t="s">
        <v>34</v>
      </c>
      <c r="C4" s="176" t="s">
        <v>458</v>
      </c>
      <c r="D4" s="176" t="s">
        <v>460</v>
      </c>
      <c r="E4" s="177" t="s">
        <v>97</v>
      </c>
      <c r="F4" s="177" t="s">
        <v>269</v>
      </c>
      <c r="G4" s="178">
        <v>300000</v>
      </c>
      <c r="H4" s="184" t="s">
        <v>238</v>
      </c>
      <c r="I4" s="181" t="s">
        <v>238</v>
      </c>
      <c r="J4" s="186" t="s">
        <v>200</v>
      </c>
    </row>
    <row r="5" spans="1:10" x14ac:dyDescent="0.2">
      <c r="A5" s="183" t="s">
        <v>108</v>
      </c>
      <c r="B5" s="176" t="s">
        <v>457</v>
      </c>
      <c r="C5" s="10" t="s">
        <v>35</v>
      </c>
      <c r="D5" s="10" t="s">
        <v>35</v>
      </c>
      <c r="E5" s="177" t="s">
        <v>35</v>
      </c>
      <c r="F5" s="177" t="s">
        <v>35</v>
      </c>
      <c r="G5" s="179" t="s">
        <v>36</v>
      </c>
      <c r="H5" s="184" t="s">
        <v>264</v>
      </c>
      <c r="I5" s="181" t="s">
        <v>265</v>
      </c>
      <c r="J5" s="185" t="s">
        <v>59</v>
      </c>
    </row>
    <row r="6" spans="1:10" x14ac:dyDescent="0.2">
      <c r="A6" s="3"/>
      <c r="B6" s="10" t="s">
        <v>36</v>
      </c>
      <c r="C6" s="176" t="s">
        <v>459</v>
      </c>
      <c r="D6" s="176" t="s">
        <v>99</v>
      </c>
      <c r="E6" s="177" t="s">
        <v>100</v>
      </c>
      <c r="F6" s="177" t="s">
        <v>270</v>
      </c>
      <c r="G6" s="179" t="s">
        <v>101</v>
      </c>
      <c r="H6" s="184" t="s">
        <v>271</v>
      </c>
      <c r="I6" s="181" t="s">
        <v>272</v>
      </c>
      <c r="J6" s="185" t="s">
        <v>266</v>
      </c>
    </row>
    <row r="7" spans="1:10" x14ac:dyDescent="0.2">
      <c r="A7" s="182"/>
      <c r="B7" s="4"/>
      <c r="C7" s="4"/>
      <c r="D7" s="4"/>
      <c r="E7" s="4"/>
      <c r="F7" s="4"/>
      <c r="G7" s="5"/>
      <c r="H7" s="5"/>
      <c r="I7" s="4"/>
      <c r="J7" s="5"/>
    </row>
    <row r="8" spans="1:10" x14ac:dyDescent="0.2">
      <c r="A8" s="180" t="s">
        <v>596</v>
      </c>
      <c r="B8" s="283">
        <v>53</v>
      </c>
      <c r="C8" s="283">
        <v>46</v>
      </c>
      <c r="D8" s="283">
        <v>26</v>
      </c>
      <c r="E8" s="283">
        <v>26</v>
      </c>
      <c r="F8" s="283">
        <v>9</v>
      </c>
      <c r="G8" s="283">
        <v>4</v>
      </c>
      <c r="H8" s="261">
        <v>151</v>
      </c>
      <c r="I8" s="262">
        <v>13</v>
      </c>
      <c r="J8" s="259">
        <v>164</v>
      </c>
    </row>
    <row r="9" spans="1:10" x14ac:dyDescent="0.2">
      <c r="A9" s="68" t="s">
        <v>597</v>
      </c>
      <c r="B9" s="346">
        <v>52</v>
      </c>
      <c r="C9" s="346">
        <v>43</v>
      </c>
      <c r="D9" s="346">
        <v>6</v>
      </c>
      <c r="E9" s="346">
        <v>7</v>
      </c>
      <c r="F9" s="346">
        <v>5</v>
      </c>
      <c r="G9" s="346" t="s">
        <v>84</v>
      </c>
      <c r="H9" s="263">
        <v>108</v>
      </c>
      <c r="I9" s="264">
        <v>5</v>
      </c>
      <c r="J9" s="260">
        <v>113</v>
      </c>
    </row>
    <row r="10" spans="1:10" x14ac:dyDescent="0.2">
      <c r="A10" s="180" t="s">
        <v>41</v>
      </c>
      <c r="B10" s="283">
        <v>2</v>
      </c>
      <c r="C10" s="283">
        <v>24</v>
      </c>
      <c r="D10" s="283">
        <v>14</v>
      </c>
      <c r="E10" s="283">
        <v>12</v>
      </c>
      <c r="F10" s="283">
        <v>7</v>
      </c>
      <c r="G10" s="283">
        <v>1</v>
      </c>
      <c r="H10" s="261">
        <v>52</v>
      </c>
      <c r="I10" s="262">
        <v>8</v>
      </c>
      <c r="J10" s="259">
        <v>60</v>
      </c>
    </row>
    <row r="11" spans="1:10" x14ac:dyDescent="0.2">
      <c r="A11" s="68" t="s">
        <v>598</v>
      </c>
      <c r="B11" s="346">
        <v>30</v>
      </c>
      <c r="C11" s="346">
        <v>29</v>
      </c>
      <c r="D11" s="346">
        <v>8</v>
      </c>
      <c r="E11" s="346">
        <v>6</v>
      </c>
      <c r="F11" s="346">
        <v>5</v>
      </c>
      <c r="G11" s="346">
        <v>1</v>
      </c>
      <c r="H11" s="263">
        <v>73</v>
      </c>
      <c r="I11" s="264">
        <v>6</v>
      </c>
      <c r="J11" s="260">
        <v>79</v>
      </c>
    </row>
    <row r="12" spans="1:10" x14ac:dyDescent="0.2">
      <c r="A12" s="180" t="s">
        <v>44</v>
      </c>
      <c r="B12" s="283">
        <v>15</v>
      </c>
      <c r="C12" s="283">
        <v>2</v>
      </c>
      <c r="D12" s="283" t="s">
        <v>84</v>
      </c>
      <c r="E12" s="283">
        <v>2</v>
      </c>
      <c r="F12" s="283" t="s">
        <v>84</v>
      </c>
      <c r="G12" s="283" t="s">
        <v>84</v>
      </c>
      <c r="H12" s="261">
        <v>19</v>
      </c>
      <c r="I12" s="262" t="s">
        <v>84</v>
      </c>
      <c r="J12" s="259">
        <v>19</v>
      </c>
    </row>
    <row r="13" spans="1:10" x14ac:dyDescent="0.2">
      <c r="A13" s="68" t="s">
        <v>102</v>
      </c>
      <c r="B13" s="346">
        <v>43</v>
      </c>
      <c r="C13" s="346">
        <v>62</v>
      </c>
      <c r="D13" s="346">
        <v>22</v>
      </c>
      <c r="E13" s="346">
        <v>14</v>
      </c>
      <c r="F13" s="346">
        <v>7</v>
      </c>
      <c r="G13" s="346">
        <v>2</v>
      </c>
      <c r="H13" s="263">
        <v>141</v>
      </c>
      <c r="I13" s="264">
        <v>9</v>
      </c>
      <c r="J13" s="260">
        <v>150</v>
      </c>
    </row>
    <row r="14" spans="1:10" x14ac:dyDescent="0.2">
      <c r="A14" s="180" t="s">
        <v>599</v>
      </c>
      <c r="B14" s="283">
        <v>4</v>
      </c>
      <c r="C14" s="283">
        <v>37</v>
      </c>
      <c r="D14" s="283">
        <v>19</v>
      </c>
      <c r="E14" s="283">
        <v>14</v>
      </c>
      <c r="F14" s="283">
        <v>15</v>
      </c>
      <c r="G14" s="283">
        <v>1</v>
      </c>
      <c r="H14" s="261">
        <v>74</v>
      </c>
      <c r="I14" s="262">
        <v>16</v>
      </c>
      <c r="J14" s="259">
        <v>90</v>
      </c>
    </row>
    <row r="15" spans="1:10" x14ac:dyDescent="0.2">
      <c r="A15" s="68" t="s">
        <v>103</v>
      </c>
      <c r="B15" s="346">
        <v>11</v>
      </c>
      <c r="C15" s="346">
        <v>28</v>
      </c>
      <c r="D15" s="346">
        <v>15</v>
      </c>
      <c r="E15" s="346">
        <v>9</v>
      </c>
      <c r="F15" s="346">
        <v>5</v>
      </c>
      <c r="G15" s="346">
        <v>1</v>
      </c>
      <c r="H15" s="263">
        <v>63</v>
      </c>
      <c r="I15" s="264">
        <v>6</v>
      </c>
      <c r="J15" s="260">
        <v>69</v>
      </c>
    </row>
    <row r="16" spans="1:10" x14ac:dyDescent="0.2">
      <c r="A16" s="180" t="s">
        <v>600</v>
      </c>
      <c r="B16" s="283">
        <v>50</v>
      </c>
      <c r="C16" s="283">
        <v>55</v>
      </c>
      <c r="D16" s="283">
        <v>21</v>
      </c>
      <c r="E16" s="283">
        <v>17</v>
      </c>
      <c r="F16" s="283">
        <v>9</v>
      </c>
      <c r="G16" s="283">
        <v>2</v>
      </c>
      <c r="H16" s="261">
        <v>143</v>
      </c>
      <c r="I16" s="262">
        <v>11</v>
      </c>
      <c r="J16" s="259">
        <v>154</v>
      </c>
    </row>
    <row r="17" spans="1:12" x14ac:dyDescent="0.2">
      <c r="A17" s="68" t="s">
        <v>104</v>
      </c>
      <c r="B17" s="346">
        <v>69</v>
      </c>
      <c r="C17" s="346">
        <v>47</v>
      </c>
      <c r="D17" s="346">
        <v>23</v>
      </c>
      <c r="E17" s="346">
        <v>11</v>
      </c>
      <c r="F17" s="346">
        <v>9</v>
      </c>
      <c r="G17" s="346">
        <v>2</v>
      </c>
      <c r="H17" s="263">
        <v>150</v>
      </c>
      <c r="I17" s="264">
        <v>11</v>
      </c>
      <c r="J17" s="260">
        <v>161</v>
      </c>
    </row>
    <row r="18" spans="1:12" x14ac:dyDescent="0.2">
      <c r="A18" s="180" t="s">
        <v>53</v>
      </c>
      <c r="B18" s="283">
        <v>2</v>
      </c>
      <c r="C18" s="283">
        <v>30</v>
      </c>
      <c r="D18" s="283">
        <v>18</v>
      </c>
      <c r="E18" s="283">
        <v>10</v>
      </c>
      <c r="F18" s="283">
        <v>7</v>
      </c>
      <c r="G18" s="283">
        <v>2</v>
      </c>
      <c r="H18" s="261">
        <v>60</v>
      </c>
      <c r="I18" s="262">
        <v>9</v>
      </c>
      <c r="J18" s="259">
        <v>69</v>
      </c>
    </row>
    <row r="19" spans="1:12" x14ac:dyDescent="0.2">
      <c r="A19" s="68" t="s">
        <v>75</v>
      </c>
      <c r="B19" s="346">
        <v>13</v>
      </c>
      <c r="C19" s="346">
        <v>13</v>
      </c>
      <c r="D19" s="346">
        <v>6</v>
      </c>
      <c r="E19" s="346">
        <v>10</v>
      </c>
      <c r="F19" s="346">
        <v>7</v>
      </c>
      <c r="G19" s="346">
        <v>3</v>
      </c>
      <c r="H19" s="263">
        <v>42</v>
      </c>
      <c r="I19" s="264">
        <v>10</v>
      </c>
      <c r="J19" s="260">
        <v>52</v>
      </c>
    </row>
    <row r="20" spans="1:12" x14ac:dyDescent="0.2">
      <c r="A20" s="347" t="s">
        <v>105</v>
      </c>
      <c r="B20" s="409" t="s">
        <v>84</v>
      </c>
      <c r="C20" s="283">
        <v>18</v>
      </c>
      <c r="D20" s="283">
        <v>10</v>
      </c>
      <c r="E20" s="283">
        <v>7</v>
      </c>
      <c r="F20" s="283">
        <v>11</v>
      </c>
      <c r="G20" s="283">
        <v>6</v>
      </c>
      <c r="H20" s="261">
        <v>35</v>
      </c>
      <c r="I20" s="262">
        <v>17</v>
      </c>
      <c r="J20" s="259">
        <v>52</v>
      </c>
    </row>
    <row r="21" spans="1:12" x14ac:dyDescent="0.2">
      <c r="A21" s="16" t="s">
        <v>171</v>
      </c>
      <c r="B21" s="346">
        <f t="shared" ref="B21:J21" si="0">SUM(B8:B20)</f>
        <v>344</v>
      </c>
      <c r="C21" s="346">
        <f t="shared" si="0"/>
        <v>434</v>
      </c>
      <c r="D21" s="346">
        <f t="shared" si="0"/>
        <v>188</v>
      </c>
      <c r="E21" s="346">
        <f t="shared" si="0"/>
        <v>145</v>
      </c>
      <c r="F21" s="346">
        <f t="shared" si="0"/>
        <v>96</v>
      </c>
      <c r="G21" s="346">
        <f t="shared" si="0"/>
        <v>25</v>
      </c>
      <c r="H21" s="263">
        <f t="shared" si="0"/>
        <v>1111</v>
      </c>
      <c r="I21" s="264">
        <f t="shared" si="0"/>
        <v>121</v>
      </c>
      <c r="J21" s="260">
        <f t="shared" si="0"/>
        <v>1232</v>
      </c>
      <c r="L21" s="532"/>
    </row>
    <row r="22" spans="1:12" ht="14.25" x14ac:dyDescent="0.2">
      <c r="A22" s="214" t="s">
        <v>466</v>
      </c>
      <c r="B22" s="283">
        <v>2</v>
      </c>
      <c r="C22" s="283" t="s">
        <v>84</v>
      </c>
      <c r="D22" s="283">
        <v>3</v>
      </c>
      <c r="E22" s="283">
        <v>9</v>
      </c>
      <c r="F22" s="283">
        <v>9</v>
      </c>
      <c r="G22" s="283" t="s">
        <v>84</v>
      </c>
      <c r="H22" s="672">
        <v>14</v>
      </c>
      <c r="I22" s="672">
        <v>9</v>
      </c>
      <c r="J22" s="672">
        <v>23</v>
      </c>
    </row>
    <row r="23" spans="1:12" x14ac:dyDescent="0.2">
      <c r="A23" s="68" t="s">
        <v>461</v>
      </c>
      <c r="B23" s="346">
        <v>1</v>
      </c>
      <c r="C23" s="346" t="s">
        <v>84</v>
      </c>
      <c r="D23" s="346" t="s">
        <v>84</v>
      </c>
      <c r="E23" s="346">
        <v>4</v>
      </c>
      <c r="F23" s="346">
        <v>1</v>
      </c>
      <c r="G23" s="346" t="s">
        <v>84</v>
      </c>
      <c r="H23" s="673">
        <v>5</v>
      </c>
      <c r="I23" s="673">
        <v>1</v>
      </c>
      <c r="J23" s="673">
        <v>6</v>
      </c>
    </row>
    <row r="24" spans="1:12" x14ac:dyDescent="0.2">
      <c r="A24" s="667" t="s">
        <v>462</v>
      </c>
      <c r="B24" s="668" t="s">
        <v>84</v>
      </c>
      <c r="C24" s="668" t="s">
        <v>84</v>
      </c>
      <c r="D24" s="668" t="s">
        <v>84</v>
      </c>
      <c r="E24" s="668">
        <v>1</v>
      </c>
      <c r="F24" s="668">
        <v>2</v>
      </c>
      <c r="G24" s="668" t="s">
        <v>84</v>
      </c>
      <c r="H24" s="674">
        <v>1</v>
      </c>
      <c r="I24" s="674">
        <v>2</v>
      </c>
      <c r="J24" s="674">
        <v>3</v>
      </c>
    </row>
    <row r="25" spans="1:12" x14ac:dyDescent="0.2">
      <c r="A25" s="68" t="s">
        <v>463</v>
      </c>
      <c r="B25" s="346">
        <v>1</v>
      </c>
      <c r="C25" s="346" t="s">
        <v>84</v>
      </c>
      <c r="D25" s="346">
        <v>1</v>
      </c>
      <c r="E25" s="346">
        <v>1</v>
      </c>
      <c r="F25" s="346">
        <v>1</v>
      </c>
      <c r="G25" s="346" t="s">
        <v>84</v>
      </c>
      <c r="H25" s="673">
        <v>3</v>
      </c>
      <c r="I25" s="673">
        <v>1</v>
      </c>
      <c r="J25" s="673">
        <v>4</v>
      </c>
    </row>
    <row r="26" spans="1:12" x14ac:dyDescent="0.2">
      <c r="A26" s="667" t="s">
        <v>464</v>
      </c>
      <c r="B26" s="668" t="s">
        <v>84</v>
      </c>
      <c r="C26" s="668" t="s">
        <v>84</v>
      </c>
      <c r="D26" s="668" t="s">
        <v>84</v>
      </c>
      <c r="E26" s="668" t="s">
        <v>84</v>
      </c>
      <c r="F26" s="668">
        <v>5</v>
      </c>
      <c r="G26" s="668" t="s">
        <v>84</v>
      </c>
      <c r="H26" s="674" t="s">
        <v>84</v>
      </c>
      <c r="I26" s="674">
        <v>5</v>
      </c>
      <c r="J26" s="674">
        <v>5</v>
      </c>
    </row>
    <row r="27" spans="1:12" x14ac:dyDescent="0.2">
      <c r="A27" s="68" t="s">
        <v>465</v>
      </c>
      <c r="B27" s="346" t="s">
        <v>84</v>
      </c>
      <c r="C27" s="346" t="s">
        <v>84</v>
      </c>
      <c r="D27" s="346">
        <v>2</v>
      </c>
      <c r="E27" s="346">
        <v>3</v>
      </c>
      <c r="F27" s="346" t="s">
        <v>84</v>
      </c>
      <c r="G27" s="346" t="s">
        <v>84</v>
      </c>
      <c r="H27" s="673">
        <v>5</v>
      </c>
      <c r="I27" s="673" t="s">
        <v>84</v>
      </c>
      <c r="J27" s="673">
        <v>5</v>
      </c>
    </row>
    <row r="28" spans="1:12" x14ac:dyDescent="0.2">
      <c r="A28" s="669" t="s">
        <v>57</v>
      </c>
      <c r="B28" s="670">
        <f t="shared" ref="B28:J28" si="1">SUM(B21:B22)</f>
        <v>346</v>
      </c>
      <c r="C28" s="670">
        <f t="shared" si="1"/>
        <v>434</v>
      </c>
      <c r="D28" s="670">
        <f t="shared" si="1"/>
        <v>191</v>
      </c>
      <c r="E28" s="670">
        <f t="shared" si="1"/>
        <v>154</v>
      </c>
      <c r="F28" s="670">
        <f t="shared" si="1"/>
        <v>105</v>
      </c>
      <c r="G28" s="670">
        <f t="shared" si="1"/>
        <v>25</v>
      </c>
      <c r="H28" s="671">
        <f t="shared" si="1"/>
        <v>1125</v>
      </c>
      <c r="I28" s="671">
        <f t="shared" si="1"/>
        <v>130</v>
      </c>
      <c r="J28" s="671">
        <f t="shared" si="1"/>
        <v>1255</v>
      </c>
    </row>
    <row r="29" spans="1:12" x14ac:dyDescent="0.2">
      <c r="A29" s="171" t="s">
        <v>357</v>
      </c>
      <c r="B29" s="3"/>
      <c r="D29" s="163"/>
    </row>
    <row r="30" spans="1:12" x14ac:dyDescent="0.2">
      <c r="A30" s="8" t="s">
        <v>358</v>
      </c>
    </row>
    <row r="31" spans="1:12" x14ac:dyDescent="0.2">
      <c r="A31" s="8" t="s">
        <v>532</v>
      </c>
    </row>
    <row r="32" spans="1:12" x14ac:dyDescent="0.2">
      <c r="A32" s="171" t="s">
        <v>720</v>
      </c>
      <c r="B32" s="3"/>
      <c r="D32" s="163"/>
    </row>
    <row r="34" spans="1:10" ht="18" x14ac:dyDescent="0.25">
      <c r="A34" s="9" t="s">
        <v>718</v>
      </c>
    </row>
    <row r="35" spans="1:10" x14ac:dyDescent="0.2">
      <c r="A35" s="200" t="s">
        <v>157</v>
      </c>
      <c r="I35" s="22"/>
    </row>
    <row r="36" spans="1:10" x14ac:dyDescent="0.2">
      <c r="A36" s="1"/>
      <c r="B36" s="1"/>
      <c r="C36" s="1"/>
      <c r="D36" s="1"/>
      <c r="E36" s="1"/>
      <c r="F36" s="1"/>
      <c r="G36" s="2"/>
      <c r="H36" s="2"/>
      <c r="I36" s="1"/>
      <c r="J36" s="2"/>
    </row>
    <row r="37" spans="1:10" x14ac:dyDescent="0.2">
      <c r="A37" s="3"/>
      <c r="B37" s="10" t="s">
        <v>34</v>
      </c>
      <c r="C37" s="176" t="s">
        <v>458</v>
      </c>
      <c r="D37" s="176" t="s">
        <v>460</v>
      </c>
      <c r="E37" s="177" t="s">
        <v>97</v>
      </c>
      <c r="F37" s="177" t="s">
        <v>269</v>
      </c>
      <c r="G37" s="178">
        <v>300000</v>
      </c>
      <c r="H37" s="184" t="s">
        <v>94</v>
      </c>
      <c r="I37" s="181" t="s">
        <v>94</v>
      </c>
      <c r="J37" s="186" t="s">
        <v>20</v>
      </c>
    </row>
    <row r="38" spans="1:10" x14ac:dyDescent="0.2">
      <c r="A38" s="183" t="s">
        <v>201</v>
      </c>
      <c r="B38" s="176" t="s">
        <v>457</v>
      </c>
      <c r="C38" s="10" t="s">
        <v>35</v>
      </c>
      <c r="D38" s="10" t="s">
        <v>35</v>
      </c>
      <c r="E38" s="177" t="s">
        <v>35</v>
      </c>
      <c r="F38" s="177" t="s">
        <v>35</v>
      </c>
      <c r="G38" s="179" t="s">
        <v>36</v>
      </c>
      <c r="H38" s="184" t="s">
        <v>264</v>
      </c>
      <c r="I38" s="181" t="s">
        <v>265</v>
      </c>
      <c r="J38" s="185" t="s">
        <v>107</v>
      </c>
    </row>
    <row r="39" spans="1:10" x14ac:dyDescent="0.2">
      <c r="A39" s="3"/>
      <c r="B39" s="10" t="s">
        <v>36</v>
      </c>
      <c r="C39" s="176" t="s">
        <v>459</v>
      </c>
      <c r="D39" s="176" t="s">
        <v>99</v>
      </c>
      <c r="E39" s="177" t="s">
        <v>100</v>
      </c>
      <c r="F39" s="177" t="s">
        <v>270</v>
      </c>
      <c r="G39" s="179" t="s">
        <v>101</v>
      </c>
      <c r="H39" s="184" t="s">
        <v>271</v>
      </c>
      <c r="I39" s="181" t="s">
        <v>272</v>
      </c>
      <c r="J39" s="185" t="s">
        <v>267</v>
      </c>
    </row>
    <row r="40" spans="1:10" x14ac:dyDescent="0.2">
      <c r="A40" s="200" t="s">
        <v>158</v>
      </c>
      <c r="B40" s="4"/>
      <c r="C40" s="4"/>
      <c r="D40" s="4"/>
      <c r="E40" s="4"/>
      <c r="F40" s="4"/>
      <c r="G40" s="5"/>
      <c r="H40" s="5"/>
      <c r="I40" s="4"/>
      <c r="J40" s="5"/>
    </row>
    <row r="41" spans="1:10" x14ac:dyDescent="0.2">
      <c r="A41" s="180" t="s">
        <v>596</v>
      </c>
      <c r="B41" s="283">
        <v>489.73</v>
      </c>
      <c r="C41" s="283">
        <v>989.45500000000004</v>
      </c>
      <c r="D41" s="283">
        <v>1037.066</v>
      </c>
      <c r="E41" s="283">
        <v>1839.3889999999999</v>
      </c>
      <c r="F41" s="283">
        <v>1253.4090000000001</v>
      </c>
      <c r="G41" s="283">
        <v>2593.48</v>
      </c>
      <c r="H41" s="261">
        <v>4355.6400000000003</v>
      </c>
      <c r="I41" s="262">
        <v>3846.8890000000001</v>
      </c>
      <c r="J41" s="259">
        <v>8202.5290000000005</v>
      </c>
    </row>
    <row r="42" spans="1:10" x14ac:dyDescent="0.2">
      <c r="A42" s="68" t="s">
        <v>597</v>
      </c>
      <c r="B42" s="346">
        <v>478.42399999999998</v>
      </c>
      <c r="C42" s="346">
        <v>882.39</v>
      </c>
      <c r="D42" s="346">
        <v>213.19200000000001</v>
      </c>
      <c r="E42" s="346">
        <v>481.20499999999998</v>
      </c>
      <c r="F42" s="346">
        <v>826.81500000000005</v>
      </c>
      <c r="G42" s="346" t="s">
        <v>84</v>
      </c>
      <c r="H42" s="263">
        <v>2055.2109999999998</v>
      </c>
      <c r="I42" s="264">
        <v>826.81500000000005</v>
      </c>
      <c r="J42" s="260">
        <v>2882.0259999999998</v>
      </c>
    </row>
    <row r="43" spans="1:10" x14ac:dyDescent="0.2">
      <c r="A43" s="180" t="s">
        <v>41</v>
      </c>
      <c r="B43" s="283">
        <v>13.534000000000001</v>
      </c>
      <c r="C43" s="283">
        <v>551.22</v>
      </c>
      <c r="D43" s="283">
        <v>546.36099999999999</v>
      </c>
      <c r="E43" s="283">
        <v>813.03800000000001</v>
      </c>
      <c r="F43" s="283">
        <v>1067.4290000000001</v>
      </c>
      <c r="G43" s="283">
        <v>466.86599999999999</v>
      </c>
      <c r="H43" s="261">
        <v>1924.153</v>
      </c>
      <c r="I43" s="262">
        <v>1534.2950000000001</v>
      </c>
      <c r="J43" s="259">
        <v>3458.4479999999999</v>
      </c>
    </row>
    <row r="44" spans="1:10" x14ac:dyDescent="0.2">
      <c r="A44" s="68" t="s">
        <v>598</v>
      </c>
      <c r="B44" s="346">
        <v>262.48700000000002</v>
      </c>
      <c r="C44" s="346">
        <v>626.05200000000002</v>
      </c>
      <c r="D44" s="346">
        <v>330.85899999999998</v>
      </c>
      <c r="E44" s="346">
        <v>351.36599999999999</v>
      </c>
      <c r="F44" s="346">
        <v>765.601</v>
      </c>
      <c r="G44" s="346">
        <v>301.89999999999998</v>
      </c>
      <c r="H44" s="263">
        <v>1570.7639999999999</v>
      </c>
      <c r="I44" s="264">
        <v>1067.501</v>
      </c>
      <c r="J44" s="260">
        <v>2638.2649999999999</v>
      </c>
    </row>
    <row r="45" spans="1:10" x14ac:dyDescent="0.2">
      <c r="A45" s="180" t="s">
        <v>44</v>
      </c>
      <c r="B45" s="283">
        <v>147.517</v>
      </c>
      <c r="C45" s="283">
        <v>45.19</v>
      </c>
      <c r="D45" s="283" t="s">
        <v>84</v>
      </c>
      <c r="E45" s="283">
        <v>152.93100000000001</v>
      </c>
      <c r="F45" s="283" t="s">
        <v>84</v>
      </c>
      <c r="G45" s="283" t="s">
        <v>84</v>
      </c>
      <c r="H45" s="261">
        <v>345.63799999999998</v>
      </c>
      <c r="I45" s="262" t="s">
        <v>84</v>
      </c>
      <c r="J45" s="259">
        <v>345.63799999999998</v>
      </c>
    </row>
    <row r="46" spans="1:10" x14ac:dyDescent="0.2">
      <c r="A46" s="68" t="s">
        <v>102</v>
      </c>
      <c r="B46" s="346">
        <v>410.54700000000003</v>
      </c>
      <c r="C46" s="346">
        <v>1298.259</v>
      </c>
      <c r="D46" s="346">
        <v>869.77800000000002</v>
      </c>
      <c r="E46" s="346">
        <v>972.601</v>
      </c>
      <c r="F46" s="346">
        <v>1301.1320000000001</v>
      </c>
      <c r="G46" s="346">
        <v>811.78800000000001</v>
      </c>
      <c r="H46" s="263">
        <v>3551.1849999999999</v>
      </c>
      <c r="I46" s="264">
        <v>2112.92</v>
      </c>
      <c r="J46" s="260">
        <v>5664.1049999999996</v>
      </c>
    </row>
    <row r="47" spans="1:10" x14ac:dyDescent="0.2">
      <c r="A47" s="180" t="s">
        <v>599</v>
      </c>
      <c r="B47" s="283">
        <v>33.04</v>
      </c>
      <c r="C47" s="283">
        <v>840.17600000000004</v>
      </c>
      <c r="D47" s="283">
        <v>719.79899999999998</v>
      </c>
      <c r="E47" s="283">
        <v>981.65300000000002</v>
      </c>
      <c r="F47" s="283">
        <v>2313.5140000000001</v>
      </c>
      <c r="G47" s="283">
        <v>1189.961</v>
      </c>
      <c r="H47" s="261">
        <v>2574.6680000000001</v>
      </c>
      <c r="I47" s="262">
        <v>3503.4749999999999</v>
      </c>
      <c r="J47" s="259">
        <v>6078.143</v>
      </c>
    </row>
    <row r="48" spans="1:10" x14ac:dyDescent="0.2">
      <c r="A48" s="68" t="s">
        <v>103</v>
      </c>
      <c r="B48" s="346">
        <v>111.161</v>
      </c>
      <c r="C48" s="346">
        <v>638.50199999999995</v>
      </c>
      <c r="D48" s="346">
        <v>579.96299999999997</v>
      </c>
      <c r="E48" s="346">
        <v>634.31500000000005</v>
      </c>
      <c r="F48" s="346">
        <v>947.85900000000004</v>
      </c>
      <c r="G48" s="346">
        <v>501.43099999999998</v>
      </c>
      <c r="H48" s="263">
        <v>1963.941</v>
      </c>
      <c r="I48" s="264">
        <v>1449.29</v>
      </c>
      <c r="J48" s="260">
        <v>3413.2310000000002</v>
      </c>
    </row>
    <row r="49" spans="1:10" x14ac:dyDescent="0.2">
      <c r="A49" s="180" t="s">
        <v>600</v>
      </c>
      <c r="B49" s="283">
        <v>516.76499999999999</v>
      </c>
      <c r="C49" s="283">
        <v>1185.99</v>
      </c>
      <c r="D49" s="283">
        <v>786.32899999999995</v>
      </c>
      <c r="E49" s="283">
        <v>1165.0840000000001</v>
      </c>
      <c r="F49" s="283">
        <v>1347.144</v>
      </c>
      <c r="G49" s="283">
        <v>1148.136</v>
      </c>
      <c r="H49" s="261">
        <v>3654.1680000000001</v>
      </c>
      <c r="I49" s="262">
        <v>2495.2800000000002</v>
      </c>
      <c r="J49" s="259">
        <v>6149.4480000000003</v>
      </c>
    </row>
    <row r="50" spans="1:10" x14ac:dyDescent="0.2">
      <c r="A50" s="68" t="s">
        <v>104</v>
      </c>
      <c r="B50" s="346">
        <v>599.63400000000001</v>
      </c>
      <c r="C50" s="346">
        <v>1025.422</v>
      </c>
      <c r="D50" s="346">
        <v>873.89599999999996</v>
      </c>
      <c r="E50" s="346">
        <v>780.72199999999998</v>
      </c>
      <c r="F50" s="346">
        <v>1430.9059999999999</v>
      </c>
      <c r="G50" s="346">
        <v>1303.9690000000001</v>
      </c>
      <c r="H50" s="263">
        <v>3279.674</v>
      </c>
      <c r="I50" s="264">
        <v>2734.875</v>
      </c>
      <c r="J50" s="260">
        <v>6014.549</v>
      </c>
    </row>
    <row r="51" spans="1:10" x14ac:dyDescent="0.2">
      <c r="A51" s="180" t="s">
        <v>53</v>
      </c>
      <c r="B51" s="283">
        <v>23.567</v>
      </c>
      <c r="C51" s="283">
        <v>676.19</v>
      </c>
      <c r="D51" s="283">
        <v>681.91499999999996</v>
      </c>
      <c r="E51" s="283">
        <v>607.6</v>
      </c>
      <c r="F51" s="283">
        <v>893.48</v>
      </c>
      <c r="G51" s="283">
        <v>986.35900000000004</v>
      </c>
      <c r="H51" s="261">
        <v>1989.2719999999999</v>
      </c>
      <c r="I51" s="262">
        <v>1879.8389999999999</v>
      </c>
      <c r="J51" s="259">
        <v>3869.1109999999999</v>
      </c>
    </row>
    <row r="52" spans="1:10" x14ac:dyDescent="0.2">
      <c r="A52" s="68" t="s">
        <v>75</v>
      </c>
      <c r="B52" s="346">
        <v>118.13500000000001</v>
      </c>
      <c r="C52" s="346">
        <v>305.26900000000001</v>
      </c>
      <c r="D52" s="346">
        <v>251.928</v>
      </c>
      <c r="E52" s="346">
        <v>636.67700000000002</v>
      </c>
      <c r="F52" s="346">
        <v>973.48099999999999</v>
      </c>
      <c r="G52" s="346">
        <v>2925.8049999999998</v>
      </c>
      <c r="H52" s="263">
        <v>1312.009</v>
      </c>
      <c r="I52" s="264">
        <v>3899.2860000000001</v>
      </c>
      <c r="J52" s="260">
        <v>5211.2950000000001</v>
      </c>
    </row>
    <row r="53" spans="1:10" x14ac:dyDescent="0.2">
      <c r="A53" s="347" t="s">
        <v>105</v>
      </c>
      <c r="B53" s="283" t="s">
        <v>84</v>
      </c>
      <c r="C53" s="283">
        <v>432.12400000000002</v>
      </c>
      <c r="D53" s="283">
        <v>378.96899999999999</v>
      </c>
      <c r="E53" s="283">
        <v>466.392</v>
      </c>
      <c r="F53" s="283">
        <v>2154.982</v>
      </c>
      <c r="G53" s="283">
        <v>8949.1270000000004</v>
      </c>
      <c r="H53" s="261">
        <v>1277.4849999999999</v>
      </c>
      <c r="I53" s="262">
        <v>11104.109</v>
      </c>
      <c r="J53" s="259">
        <v>12381.593999999999</v>
      </c>
    </row>
    <row r="54" spans="1:10" x14ac:dyDescent="0.2">
      <c r="A54" s="16" t="s">
        <v>171</v>
      </c>
      <c r="B54" s="346">
        <f t="shared" ref="B54:J54" si="2">SUM(B41:B53)</f>
        <v>3204.5410000000002</v>
      </c>
      <c r="C54" s="346">
        <f t="shared" si="2"/>
        <v>9496.2390000000014</v>
      </c>
      <c r="D54" s="346">
        <f t="shared" si="2"/>
        <v>7270.0549999999994</v>
      </c>
      <c r="E54" s="346">
        <f t="shared" si="2"/>
        <v>9882.9729999999981</v>
      </c>
      <c r="F54" s="346">
        <f t="shared" si="2"/>
        <v>15275.752</v>
      </c>
      <c r="G54" s="346">
        <f t="shared" si="2"/>
        <v>21178.822</v>
      </c>
      <c r="H54" s="263">
        <f t="shared" si="2"/>
        <v>29853.808000000005</v>
      </c>
      <c r="I54" s="264">
        <f t="shared" si="2"/>
        <v>36454.574000000001</v>
      </c>
      <c r="J54" s="260">
        <f t="shared" si="2"/>
        <v>66308.381999999998</v>
      </c>
    </row>
    <row r="55" spans="1:10" ht="14.25" x14ac:dyDescent="0.2">
      <c r="A55" s="214" t="s">
        <v>467</v>
      </c>
      <c r="B55" s="283">
        <v>18.14</v>
      </c>
      <c r="C55" s="283" t="s">
        <v>84</v>
      </c>
      <c r="D55" s="283">
        <v>92.066999999999993</v>
      </c>
      <c r="E55" s="283">
        <v>675.70799999999997</v>
      </c>
      <c r="F55" s="283">
        <v>1391.336</v>
      </c>
      <c r="G55" s="283" t="s">
        <v>84</v>
      </c>
      <c r="H55" s="261">
        <v>785.91499999999996</v>
      </c>
      <c r="I55" s="262">
        <v>1391.336</v>
      </c>
      <c r="J55" s="259">
        <v>2177.2510000000002</v>
      </c>
    </row>
    <row r="56" spans="1:10" x14ac:dyDescent="0.2">
      <c r="A56" s="68" t="s">
        <v>461</v>
      </c>
      <c r="B56" s="346">
        <v>10.794</v>
      </c>
      <c r="C56" s="346" t="s">
        <v>84</v>
      </c>
      <c r="D56" s="346" t="s">
        <v>84</v>
      </c>
      <c r="E56" s="346">
        <v>278.55</v>
      </c>
      <c r="F56" s="346">
        <v>100.651</v>
      </c>
      <c r="G56" s="346" t="s">
        <v>84</v>
      </c>
      <c r="H56" s="673">
        <v>289.34399999999999</v>
      </c>
      <c r="I56" s="673">
        <v>100.651</v>
      </c>
      <c r="J56" s="673">
        <v>389.995</v>
      </c>
    </row>
    <row r="57" spans="1:10" x14ac:dyDescent="0.2">
      <c r="A57" s="667" t="s">
        <v>462</v>
      </c>
      <c r="B57" s="668" t="s">
        <v>84</v>
      </c>
      <c r="C57" s="668" t="s">
        <v>84</v>
      </c>
      <c r="D57" s="668" t="s">
        <v>84</v>
      </c>
      <c r="E57" s="668">
        <v>98.796999999999997</v>
      </c>
      <c r="F57" s="668">
        <v>270.60899999999998</v>
      </c>
      <c r="G57" s="668" t="s">
        <v>84</v>
      </c>
      <c r="H57" s="674">
        <v>98.796999999999997</v>
      </c>
      <c r="I57" s="674">
        <v>270.60899999999998</v>
      </c>
      <c r="J57" s="674">
        <v>369.40600000000001</v>
      </c>
    </row>
    <row r="58" spans="1:10" x14ac:dyDescent="0.2">
      <c r="A58" s="68" t="s">
        <v>463</v>
      </c>
      <c r="B58" s="346">
        <v>7.3460000000000001</v>
      </c>
      <c r="C58" s="346" t="s">
        <v>84</v>
      </c>
      <c r="D58" s="346">
        <v>30.082999999999998</v>
      </c>
      <c r="E58" s="346">
        <v>97.45</v>
      </c>
      <c r="F58" s="346">
        <v>149.20599999999999</v>
      </c>
      <c r="G58" s="346" t="s">
        <v>84</v>
      </c>
      <c r="H58" s="673">
        <v>134.87899999999999</v>
      </c>
      <c r="I58" s="673">
        <v>149.20599999999999</v>
      </c>
      <c r="J58" s="673">
        <v>284.08499999999998</v>
      </c>
    </row>
    <row r="59" spans="1:10" x14ac:dyDescent="0.2">
      <c r="A59" s="667" t="s">
        <v>464</v>
      </c>
      <c r="B59" s="668" t="s">
        <v>84</v>
      </c>
      <c r="C59" s="668" t="s">
        <v>84</v>
      </c>
      <c r="D59" s="668" t="s">
        <v>84</v>
      </c>
      <c r="E59" s="668" t="s">
        <v>84</v>
      </c>
      <c r="F59" s="668">
        <v>870.87</v>
      </c>
      <c r="G59" s="668" t="s">
        <v>84</v>
      </c>
      <c r="H59" s="674" t="s">
        <v>84</v>
      </c>
      <c r="I59" s="674">
        <v>870.87</v>
      </c>
      <c r="J59" s="674">
        <v>870.87</v>
      </c>
    </row>
    <row r="60" spans="1:10" x14ac:dyDescent="0.2">
      <c r="A60" s="68" t="s">
        <v>465</v>
      </c>
      <c r="B60" s="346" t="s">
        <v>84</v>
      </c>
      <c r="C60" s="346" t="s">
        <v>84</v>
      </c>
      <c r="D60" s="346">
        <v>61.984000000000002</v>
      </c>
      <c r="E60" s="346">
        <v>200.911</v>
      </c>
      <c r="F60" s="346" t="s">
        <v>84</v>
      </c>
      <c r="G60" s="346" t="s">
        <v>84</v>
      </c>
      <c r="H60" s="673">
        <v>262.89499999999998</v>
      </c>
      <c r="I60" s="673" t="s">
        <v>84</v>
      </c>
      <c r="J60" s="673">
        <v>262.89499999999998</v>
      </c>
    </row>
    <row r="61" spans="1:10" x14ac:dyDescent="0.2">
      <c r="A61" s="669" t="s">
        <v>57</v>
      </c>
      <c r="B61" s="670">
        <f t="shared" ref="B61:J61" si="3">SUM(B54:B55)</f>
        <v>3222.681</v>
      </c>
      <c r="C61" s="670">
        <f t="shared" si="3"/>
        <v>9496.2390000000014</v>
      </c>
      <c r="D61" s="670">
        <f t="shared" si="3"/>
        <v>7362.1219999999994</v>
      </c>
      <c r="E61" s="670">
        <f t="shared" si="3"/>
        <v>10558.680999999999</v>
      </c>
      <c r="F61" s="670">
        <f t="shared" si="3"/>
        <v>16667.088</v>
      </c>
      <c r="G61" s="670">
        <f t="shared" si="3"/>
        <v>21178.822</v>
      </c>
      <c r="H61" s="671">
        <f t="shared" si="3"/>
        <v>30639.723000000005</v>
      </c>
      <c r="I61" s="675">
        <f t="shared" si="3"/>
        <v>37845.910000000003</v>
      </c>
      <c r="J61" s="671">
        <f t="shared" si="3"/>
        <v>68485.633000000002</v>
      </c>
    </row>
    <row r="62" spans="1:10" ht="12.75" customHeight="1" x14ac:dyDescent="0.2">
      <c r="A62" s="8" t="s">
        <v>268</v>
      </c>
    </row>
    <row r="63" spans="1:10" ht="12.75" customHeight="1" x14ac:dyDescent="0.2">
      <c r="A63" s="8" t="s">
        <v>724</v>
      </c>
    </row>
    <row r="64" spans="1:10" x14ac:dyDescent="0.2">
      <c r="A64" s="171" t="s">
        <v>721</v>
      </c>
      <c r="B64" s="3"/>
      <c r="D64" s="163"/>
    </row>
    <row r="66" spans="1:10" ht="18.75" customHeight="1" x14ac:dyDescent="0.25">
      <c r="A66" s="9" t="s">
        <v>719</v>
      </c>
    </row>
    <row r="67" spans="1:10" ht="12.75" customHeight="1" x14ac:dyDescent="0.2">
      <c r="A67" s="200" t="s">
        <v>202</v>
      </c>
    </row>
    <row r="68" spans="1:10" ht="12.75" customHeight="1" x14ac:dyDescent="0.2">
      <c r="A68" s="1"/>
      <c r="B68" s="1"/>
      <c r="C68" s="1"/>
      <c r="D68" s="1"/>
      <c r="E68" s="1"/>
      <c r="F68" s="1"/>
      <c r="G68" s="2"/>
      <c r="H68" s="2"/>
      <c r="I68" s="1"/>
      <c r="J68" s="2"/>
    </row>
    <row r="69" spans="1:10" ht="12.75" customHeight="1" x14ac:dyDescent="0.2">
      <c r="A69" s="3"/>
      <c r="B69" s="10" t="s">
        <v>34</v>
      </c>
      <c r="C69" s="176" t="s">
        <v>458</v>
      </c>
      <c r="D69" s="176" t="s">
        <v>460</v>
      </c>
      <c r="E69" s="177" t="s">
        <v>97</v>
      </c>
      <c r="F69" s="177" t="s">
        <v>269</v>
      </c>
      <c r="G69" s="178">
        <v>300000</v>
      </c>
      <c r="H69" s="184" t="s">
        <v>109</v>
      </c>
      <c r="I69" s="181" t="s">
        <v>109</v>
      </c>
      <c r="J69" s="186" t="s">
        <v>110</v>
      </c>
    </row>
    <row r="70" spans="1:10" ht="12.75" customHeight="1" x14ac:dyDescent="0.2">
      <c r="A70" s="183" t="s">
        <v>108</v>
      </c>
      <c r="B70" s="176" t="s">
        <v>457</v>
      </c>
      <c r="C70" s="10" t="s">
        <v>35</v>
      </c>
      <c r="D70" s="10" t="s">
        <v>35</v>
      </c>
      <c r="E70" s="177" t="s">
        <v>35</v>
      </c>
      <c r="F70" s="177" t="s">
        <v>35</v>
      </c>
      <c r="G70" s="179" t="s">
        <v>36</v>
      </c>
      <c r="H70" s="184" t="s">
        <v>264</v>
      </c>
      <c r="I70" s="181" t="s">
        <v>265</v>
      </c>
      <c r="J70" s="185" t="s">
        <v>92</v>
      </c>
    </row>
    <row r="71" spans="1:10" ht="12.75" customHeight="1" x14ac:dyDescent="0.2">
      <c r="A71" s="3"/>
      <c r="B71" s="10" t="s">
        <v>36</v>
      </c>
      <c r="C71" s="176" t="s">
        <v>459</v>
      </c>
      <c r="D71" s="176" t="s">
        <v>99</v>
      </c>
      <c r="E71" s="177" t="s">
        <v>100</v>
      </c>
      <c r="F71" s="177" t="s">
        <v>270</v>
      </c>
      <c r="G71" s="179" t="s">
        <v>101</v>
      </c>
      <c r="H71" s="184" t="s">
        <v>271</v>
      </c>
      <c r="I71" s="181" t="s">
        <v>272</v>
      </c>
      <c r="J71" s="185" t="s">
        <v>267</v>
      </c>
    </row>
    <row r="72" spans="1:10" ht="12.75" customHeight="1" x14ac:dyDescent="0.2">
      <c r="A72" s="200" t="s">
        <v>531</v>
      </c>
      <c r="B72" s="4"/>
      <c r="C72" s="4"/>
      <c r="D72" s="4"/>
      <c r="E72" s="4"/>
      <c r="F72" s="4"/>
      <c r="G72" s="5"/>
      <c r="H72" s="5"/>
      <c r="I72" s="4"/>
      <c r="J72" s="5"/>
    </row>
    <row r="73" spans="1:10" ht="12.75" customHeight="1" x14ac:dyDescent="0.2">
      <c r="A73" s="180" t="s">
        <v>596</v>
      </c>
      <c r="B73" s="409">
        <f t="shared" ref="B73:J73" si="4">IF(B8&lt;&gt;"-",B41*1000/B8,"-")</f>
        <v>9240.1886792452824</v>
      </c>
      <c r="C73" s="283">
        <f t="shared" si="4"/>
        <v>21509.891304347828</v>
      </c>
      <c r="D73" s="283">
        <f t="shared" si="4"/>
        <v>39887.153846153844</v>
      </c>
      <c r="E73" s="283">
        <f t="shared" si="4"/>
        <v>70745.730769230766</v>
      </c>
      <c r="F73" s="283">
        <f t="shared" si="4"/>
        <v>139267.66666666666</v>
      </c>
      <c r="G73" s="283">
        <f t="shared" si="4"/>
        <v>648370</v>
      </c>
      <c r="H73" s="261">
        <f t="shared" si="4"/>
        <v>28845.298013245032</v>
      </c>
      <c r="I73" s="262">
        <f t="shared" si="4"/>
        <v>295914.53846153844</v>
      </c>
      <c r="J73" s="259">
        <f t="shared" si="4"/>
        <v>50015.420731707316</v>
      </c>
    </row>
    <row r="74" spans="1:10" ht="12.75" customHeight="1" x14ac:dyDescent="0.2">
      <c r="A74" s="68" t="s">
        <v>597</v>
      </c>
      <c r="B74" s="346">
        <f t="shared" ref="B74:J74" si="5">IF(B9&lt;&gt;"-",B42*1000/B9,"-")</f>
        <v>9200.461538461539</v>
      </c>
      <c r="C74" s="346">
        <f t="shared" si="5"/>
        <v>20520.697674418603</v>
      </c>
      <c r="D74" s="346">
        <f t="shared" si="5"/>
        <v>35532</v>
      </c>
      <c r="E74" s="346">
        <f t="shared" si="5"/>
        <v>68743.571428571435</v>
      </c>
      <c r="F74" s="346">
        <f t="shared" si="5"/>
        <v>165363</v>
      </c>
      <c r="G74" s="346" t="str">
        <f t="shared" si="5"/>
        <v>-</v>
      </c>
      <c r="H74" s="263">
        <f t="shared" si="5"/>
        <v>19029.731481481478</v>
      </c>
      <c r="I74" s="264">
        <f t="shared" si="5"/>
        <v>165363</v>
      </c>
      <c r="J74" s="260">
        <f t="shared" si="5"/>
        <v>25504.654867256639</v>
      </c>
    </row>
    <row r="75" spans="1:10" ht="12.75" customHeight="1" x14ac:dyDescent="0.2">
      <c r="A75" s="180" t="s">
        <v>41</v>
      </c>
      <c r="B75" s="283">
        <f t="shared" ref="B75:J75" si="6">IF(B10&lt;&gt;"-",B43*1000/B10,"-")</f>
        <v>6767</v>
      </c>
      <c r="C75" s="283">
        <f t="shared" si="6"/>
        <v>22967.5</v>
      </c>
      <c r="D75" s="283">
        <f t="shared" si="6"/>
        <v>39025.785714285717</v>
      </c>
      <c r="E75" s="283">
        <f t="shared" si="6"/>
        <v>67753.166666666672</v>
      </c>
      <c r="F75" s="283">
        <f t="shared" si="6"/>
        <v>152489.85714285713</v>
      </c>
      <c r="G75" s="283">
        <f t="shared" si="6"/>
        <v>466866</v>
      </c>
      <c r="H75" s="261">
        <f t="shared" si="6"/>
        <v>37002.942307692305</v>
      </c>
      <c r="I75" s="262">
        <f t="shared" si="6"/>
        <v>191786.875</v>
      </c>
      <c r="J75" s="259">
        <f t="shared" si="6"/>
        <v>57640.800000000003</v>
      </c>
    </row>
    <row r="76" spans="1:10" ht="12.75" customHeight="1" x14ac:dyDescent="0.2">
      <c r="A76" s="68" t="s">
        <v>598</v>
      </c>
      <c r="B76" s="346">
        <f t="shared" ref="B76:J76" si="7">IF(B11&lt;&gt;"-",B44*1000/B11,"-")</f>
        <v>8749.5666666666675</v>
      </c>
      <c r="C76" s="346">
        <f t="shared" si="7"/>
        <v>21588</v>
      </c>
      <c r="D76" s="346">
        <f t="shared" si="7"/>
        <v>41357.375</v>
      </c>
      <c r="E76" s="346">
        <f t="shared" si="7"/>
        <v>58561</v>
      </c>
      <c r="F76" s="346">
        <f t="shared" si="7"/>
        <v>153120.20000000001</v>
      </c>
      <c r="G76" s="346">
        <f t="shared" si="7"/>
        <v>301900</v>
      </c>
      <c r="H76" s="263">
        <f t="shared" si="7"/>
        <v>21517.31506849315</v>
      </c>
      <c r="I76" s="264">
        <f t="shared" si="7"/>
        <v>177916.83333333334</v>
      </c>
      <c r="J76" s="260">
        <f t="shared" si="7"/>
        <v>33395.759493670885</v>
      </c>
    </row>
    <row r="77" spans="1:10" ht="12.75" customHeight="1" x14ac:dyDescent="0.2">
      <c r="A77" s="180" t="s">
        <v>44</v>
      </c>
      <c r="B77" s="283">
        <f t="shared" ref="B77:J77" si="8">IF(B12&lt;&gt;"-",B45*1000/B12,"-")</f>
        <v>9834.4666666666672</v>
      </c>
      <c r="C77" s="283">
        <f t="shared" si="8"/>
        <v>22595</v>
      </c>
      <c r="D77" s="283" t="str">
        <f t="shared" si="8"/>
        <v>-</v>
      </c>
      <c r="E77" s="283">
        <f t="shared" si="8"/>
        <v>76465.5</v>
      </c>
      <c r="F77" s="283" t="str">
        <f t="shared" si="8"/>
        <v>-</v>
      </c>
      <c r="G77" s="283" t="str">
        <f t="shared" si="8"/>
        <v>-</v>
      </c>
      <c r="H77" s="261">
        <f t="shared" si="8"/>
        <v>18191.473684210527</v>
      </c>
      <c r="I77" s="262" t="str">
        <f t="shared" si="8"/>
        <v>-</v>
      </c>
      <c r="J77" s="259">
        <f t="shared" si="8"/>
        <v>18191.473684210527</v>
      </c>
    </row>
    <row r="78" spans="1:10" ht="12.75" customHeight="1" x14ac:dyDescent="0.2">
      <c r="A78" s="68" t="s">
        <v>102</v>
      </c>
      <c r="B78" s="346">
        <f t="shared" ref="B78:J78" si="9">IF(B13&lt;&gt;"-",B46*1000/B13,"-")</f>
        <v>9547.6046511627901</v>
      </c>
      <c r="C78" s="346">
        <f t="shared" si="9"/>
        <v>20939.66129032258</v>
      </c>
      <c r="D78" s="346">
        <f t="shared" si="9"/>
        <v>39535.36363636364</v>
      </c>
      <c r="E78" s="346">
        <f t="shared" si="9"/>
        <v>69471.5</v>
      </c>
      <c r="F78" s="346">
        <f t="shared" si="9"/>
        <v>185876</v>
      </c>
      <c r="G78" s="346">
        <f t="shared" si="9"/>
        <v>405894</v>
      </c>
      <c r="H78" s="263">
        <f t="shared" si="9"/>
        <v>25185.709219858156</v>
      </c>
      <c r="I78" s="264">
        <f t="shared" si="9"/>
        <v>234768.88888888888</v>
      </c>
      <c r="J78" s="260">
        <f t="shared" si="9"/>
        <v>37760.699999999997</v>
      </c>
    </row>
    <row r="79" spans="1:10" ht="12.75" customHeight="1" x14ac:dyDescent="0.2">
      <c r="A79" s="180" t="s">
        <v>599</v>
      </c>
      <c r="B79" s="283">
        <f t="shared" ref="B79:J79" si="10">IF(B14&lt;&gt;"-",B47*1000/B14,"-")</f>
        <v>8260</v>
      </c>
      <c r="C79" s="283">
        <f t="shared" si="10"/>
        <v>22707.45945945946</v>
      </c>
      <c r="D79" s="283">
        <f t="shared" si="10"/>
        <v>37884.15789473684</v>
      </c>
      <c r="E79" s="283">
        <f t="shared" si="10"/>
        <v>70118.071428571435</v>
      </c>
      <c r="F79" s="283">
        <f t="shared" si="10"/>
        <v>154234.26666666666</v>
      </c>
      <c r="G79" s="283">
        <f t="shared" si="10"/>
        <v>1189961</v>
      </c>
      <c r="H79" s="261">
        <f t="shared" si="10"/>
        <v>34792.810810810814</v>
      </c>
      <c r="I79" s="262">
        <f t="shared" si="10"/>
        <v>218967.1875</v>
      </c>
      <c r="J79" s="259">
        <f t="shared" si="10"/>
        <v>67534.922222222216</v>
      </c>
    </row>
    <row r="80" spans="1:10" ht="12.75" customHeight="1" x14ac:dyDescent="0.2">
      <c r="A80" s="68" t="s">
        <v>103</v>
      </c>
      <c r="B80" s="346">
        <f t="shared" ref="B80:J80" si="11">IF(B15&lt;&gt;"-",B48*1000/B15,"-")</f>
        <v>10105.545454545454</v>
      </c>
      <c r="C80" s="346">
        <f t="shared" si="11"/>
        <v>22803.642857142859</v>
      </c>
      <c r="D80" s="346">
        <f t="shared" si="11"/>
        <v>38664.199999999997</v>
      </c>
      <c r="E80" s="346">
        <f t="shared" si="11"/>
        <v>70479.444444444438</v>
      </c>
      <c r="F80" s="346">
        <f t="shared" si="11"/>
        <v>189571.8</v>
      </c>
      <c r="G80" s="346">
        <f t="shared" si="11"/>
        <v>501431</v>
      </c>
      <c r="H80" s="263">
        <f t="shared" si="11"/>
        <v>31173.666666666668</v>
      </c>
      <c r="I80" s="264">
        <f t="shared" si="11"/>
        <v>241548.33333333334</v>
      </c>
      <c r="J80" s="260">
        <f t="shared" si="11"/>
        <v>49467.115942028984</v>
      </c>
    </row>
    <row r="81" spans="1:10" ht="12.75" customHeight="1" x14ac:dyDescent="0.2">
      <c r="A81" s="180" t="s">
        <v>600</v>
      </c>
      <c r="B81" s="283">
        <f t="shared" ref="B81:J81" si="12">IF(B16&lt;&gt;"-",B49*1000/B16,"-")</f>
        <v>10335.299999999999</v>
      </c>
      <c r="C81" s="283">
        <f t="shared" si="12"/>
        <v>21563.454545454544</v>
      </c>
      <c r="D81" s="283">
        <f t="shared" si="12"/>
        <v>37444.238095238092</v>
      </c>
      <c r="E81" s="283">
        <f t="shared" si="12"/>
        <v>68534.352941176476</v>
      </c>
      <c r="F81" s="283">
        <f t="shared" si="12"/>
        <v>149682.66666666666</v>
      </c>
      <c r="G81" s="283">
        <f t="shared" si="12"/>
        <v>574068</v>
      </c>
      <c r="H81" s="261">
        <f t="shared" si="12"/>
        <v>25553.622377622378</v>
      </c>
      <c r="I81" s="262">
        <f t="shared" si="12"/>
        <v>226843.63636363635</v>
      </c>
      <c r="J81" s="259">
        <f t="shared" si="12"/>
        <v>39931.480519480523</v>
      </c>
    </row>
    <row r="82" spans="1:10" ht="12.75" customHeight="1" x14ac:dyDescent="0.2">
      <c r="A82" s="68" t="s">
        <v>104</v>
      </c>
      <c r="B82" s="346">
        <f t="shared" ref="B82:J82" si="13">IF(B17&lt;&gt;"-",B50*1000/B17,"-")</f>
        <v>8690.347826086956</v>
      </c>
      <c r="C82" s="346">
        <f t="shared" si="13"/>
        <v>21817.489361702126</v>
      </c>
      <c r="D82" s="346">
        <f t="shared" si="13"/>
        <v>37995.478260869568</v>
      </c>
      <c r="E82" s="346">
        <f t="shared" si="13"/>
        <v>70974.727272727279</v>
      </c>
      <c r="F82" s="346">
        <f t="shared" si="13"/>
        <v>158989.55555555556</v>
      </c>
      <c r="G82" s="346">
        <f t="shared" si="13"/>
        <v>651984.5</v>
      </c>
      <c r="H82" s="263">
        <f t="shared" si="13"/>
        <v>21864.493333333332</v>
      </c>
      <c r="I82" s="264">
        <f t="shared" si="13"/>
        <v>248625</v>
      </c>
      <c r="J82" s="260">
        <f t="shared" si="13"/>
        <v>37357.447204968943</v>
      </c>
    </row>
    <row r="83" spans="1:10" ht="12.75" customHeight="1" x14ac:dyDescent="0.2">
      <c r="A83" s="180" t="s">
        <v>53</v>
      </c>
      <c r="B83" s="283">
        <f t="shared" ref="B83:J83" si="14">IF(B18&lt;&gt;"-",B51*1000/B18,"-")</f>
        <v>11783.5</v>
      </c>
      <c r="C83" s="283">
        <f t="shared" si="14"/>
        <v>22539.666666666668</v>
      </c>
      <c r="D83" s="283">
        <f t="shared" si="14"/>
        <v>37884.166666666664</v>
      </c>
      <c r="E83" s="283">
        <f t="shared" si="14"/>
        <v>60760</v>
      </c>
      <c r="F83" s="283">
        <f t="shared" si="14"/>
        <v>127640</v>
      </c>
      <c r="G83" s="283">
        <f t="shared" si="14"/>
        <v>493179.5</v>
      </c>
      <c r="H83" s="261">
        <f t="shared" si="14"/>
        <v>33154.533333333333</v>
      </c>
      <c r="I83" s="262">
        <f t="shared" si="14"/>
        <v>208871</v>
      </c>
      <c r="J83" s="259">
        <f t="shared" si="14"/>
        <v>56074.072463768112</v>
      </c>
    </row>
    <row r="84" spans="1:10" ht="12.75" customHeight="1" x14ac:dyDescent="0.2">
      <c r="A84" s="68" t="s">
        <v>75</v>
      </c>
      <c r="B84" s="346">
        <f t="shared" ref="B84:J84" si="15">IF(B19&lt;&gt;"-",B52*1000/B19,"-")</f>
        <v>9087.3076923076915</v>
      </c>
      <c r="C84" s="346">
        <f t="shared" si="15"/>
        <v>23482.23076923077</v>
      </c>
      <c r="D84" s="346">
        <f t="shared" si="15"/>
        <v>41988</v>
      </c>
      <c r="E84" s="346">
        <f t="shared" si="15"/>
        <v>63667.7</v>
      </c>
      <c r="F84" s="346">
        <f t="shared" si="15"/>
        <v>139068.71428571429</v>
      </c>
      <c r="G84" s="346">
        <f t="shared" si="15"/>
        <v>975268.33333333337</v>
      </c>
      <c r="H84" s="263">
        <f t="shared" si="15"/>
        <v>31238.309523809523</v>
      </c>
      <c r="I84" s="264">
        <f t="shared" si="15"/>
        <v>389928.6</v>
      </c>
      <c r="J84" s="260">
        <f t="shared" si="15"/>
        <v>100217.21153846153</v>
      </c>
    </row>
    <row r="85" spans="1:10" ht="12.75" customHeight="1" x14ac:dyDescent="0.2">
      <c r="A85" s="347" t="s">
        <v>105</v>
      </c>
      <c r="B85" s="283" t="str">
        <f t="shared" ref="B85:J85" si="16">IF(B20&lt;&gt;"-",B53*1000/B20,"-")</f>
        <v>-</v>
      </c>
      <c r="C85" s="283">
        <f t="shared" si="16"/>
        <v>24006.888888888891</v>
      </c>
      <c r="D85" s="283">
        <f t="shared" si="16"/>
        <v>37896.9</v>
      </c>
      <c r="E85" s="283">
        <f t="shared" si="16"/>
        <v>66627.428571428565</v>
      </c>
      <c r="F85" s="283">
        <f t="shared" si="16"/>
        <v>195907.45454545456</v>
      </c>
      <c r="G85" s="283">
        <f t="shared" si="16"/>
        <v>1491521.1666666667</v>
      </c>
      <c r="H85" s="261">
        <f t="shared" si="16"/>
        <v>36499.571428571428</v>
      </c>
      <c r="I85" s="262">
        <f t="shared" si="16"/>
        <v>653182.8823529412</v>
      </c>
      <c r="J85" s="259">
        <f t="shared" si="16"/>
        <v>238107.57692307694</v>
      </c>
    </row>
    <row r="86" spans="1:10" ht="12.75" customHeight="1" x14ac:dyDescent="0.2">
      <c r="A86" s="16" t="s">
        <v>171</v>
      </c>
      <c r="B86" s="346">
        <f t="shared" ref="B86:J86" si="17">IF(B21&lt;&gt;"-",B54*1000/B21,"-")</f>
        <v>9315.5261627906984</v>
      </c>
      <c r="C86" s="346">
        <f t="shared" si="17"/>
        <v>21880.735023041478</v>
      </c>
      <c r="D86" s="346">
        <f t="shared" si="17"/>
        <v>38670.505319148928</v>
      </c>
      <c r="E86" s="346">
        <f t="shared" si="17"/>
        <v>68158.434482758603</v>
      </c>
      <c r="F86" s="346">
        <f t="shared" si="17"/>
        <v>159122.41666666666</v>
      </c>
      <c r="G86" s="346">
        <f t="shared" si="17"/>
        <v>847152.88</v>
      </c>
      <c r="H86" s="263">
        <f t="shared" si="17"/>
        <v>26871.114311431145</v>
      </c>
      <c r="I86" s="264">
        <f t="shared" si="17"/>
        <v>301277.47107438016</v>
      </c>
      <c r="J86" s="260">
        <f t="shared" si="17"/>
        <v>53821.73863636364</v>
      </c>
    </row>
    <row r="87" spans="1:10" ht="12.75" customHeight="1" x14ac:dyDescent="0.2">
      <c r="A87" s="214" t="s">
        <v>468</v>
      </c>
      <c r="B87" s="283">
        <f t="shared" ref="B87:J87" si="18">IF(B22&lt;&gt;"-",B55*1000/B22,"-")</f>
        <v>9070</v>
      </c>
      <c r="C87" s="283" t="str">
        <f t="shared" si="18"/>
        <v>-</v>
      </c>
      <c r="D87" s="283">
        <f t="shared" si="18"/>
        <v>30689</v>
      </c>
      <c r="E87" s="283">
        <f t="shared" si="18"/>
        <v>75078.666666666672</v>
      </c>
      <c r="F87" s="283">
        <f t="shared" si="18"/>
        <v>154592.88888888888</v>
      </c>
      <c r="G87" s="283" t="str">
        <f t="shared" si="18"/>
        <v>-</v>
      </c>
      <c r="H87" s="261">
        <f t="shared" si="18"/>
        <v>56136.785714285717</v>
      </c>
      <c r="I87" s="262">
        <f t="shared" si="18"/>
        <v>154592.88888888888</v>
      </c>
      <c r="J87" s="259">
        <f t="shared" si="18"/>
        <v>94663.086956521744</v>
      </c>
    </row>
    <row r="88" spans="1:10" ht="12.75" customHeight="1" x14ac:dyDescent="0.2">
      <c r="A88" s="68" t="s">
        <v>461</v>
      </c>
      <c r="B88" s="346">
        <f t="shared" ref="B88:J88" si="19">IF(B23&lt;&gt;"-",B56*1000/B23,"-")</f>
        <v>10794</v>
      </c>
      <c r="C88" s="346" t="str">
        <f t="shared" si="19"/>
        <v>-</v>
      </c>
      <c r="D88" s="346" t="str">
        <f t="shared" si="19"/>
        <v>-</v>
      </c>
      <c r="E88" s="346">
        <f t="shared" si="19"/>
        <v>69637.5</v>
      </c>
      <c r="F88" s="346">
        <f t="shared" si="19"/>
        <v>100651</v>
      </c>
      <c r="G88" s="346" t="str">
        <f t="shared" si="19"/>
        <v>-</v>
      </c>
      <c r="H88" s="673">
        <f t="shared" si="19"/>
        <v>57868.800000000003</v>
      </c>
      <c r="I88" s="673">
        <f t="shared" si="19"/>
        <v>100651</v>
      </c>
      <c r="J88" s="673">
        <f t="shared" si="19"/>
        <v>64999.166666666664</v>
      </c>
    </row>
    <row r="89" spans="1:10" ht="12.75" customHeight="1" x14ac:dyDescent="0.2">
      <c r="A89" s="667" t="s">
        <v>462</v>
      </c>
      <c r="B89" s="668" t="str">
        <f t="shared" ref="B89:J89" si="20">IF(B24&lt;&gt;"-",B57*1000/B24,"-")</f>
        <v>-</v>
      </c>
      <c r="C89" s="668" t="str">
        <f t="shared" si="20"/>
        <v>-</v>
      </c>
      <c r="D89" s="668" t="str">
        <f t="shared" si="20"/>
        <v>-</v>
      </c>
      <c r="E89" s="668">
        <f t="shared" si="20"/>
        <v>98797</v>
      </c>
      <c r="F89" s="668">
        <f t="shared" si="20"/>
        <v>135304.5</v>
      </c>
      <c r="G89" s="668" t="str">
        <f t="shared" si="20"/>
        <v>-</v>
      </c>
      <c r="H89" s="674">
        <f t="shared" si="20"/>
        <v>98797</v>
      </c>
      <c r="I89" s="674">
        <f t="shared" si="20"/>
        <v>135304.5</v>
      </c>
      <c r="J89" s="674">
        <f t="shared" si="20"/>
        <v>123135.33333333333</v>
      </c>
    </row>
    <row r="90" spans="1:10" ht="12.75" customHeight="1" x14ac:dyDescent="0.2">
      <c r="A90" s="68" t="s">
        <v>463</v>
      </c>
      <c r="B90" s="346">
        <f t="shared" ref="B90:J90" si="21">IF(B25&lt;&gt;"-",B58*1000/B25,"-")</f>
        <v>7346</v>
      </c>
      <c r="C90" s="346" t="str">
        <f t="shared" si="21"/>
        <v>-</v>
      </c>
      <c r="D90" s="346">
        <f t="shared" si="21"/>
        <v>30083</v>
      </c>
      <c r="E90" s="346">
        <f t="shared" si="21"/>
        <v>97450</v>
      </c>
      <c r="F90" s="346">
        <f t="shared" si="21"/>
        <v>149206</v>
      </c>
      <c r="G90" s="346" t="str">
        <f t="shared" si="21"/>
        <v>-</v>
      </c>
      <c r="H90" s="673">
        <f t="shared" si="21"/>
        <v>44959.666666666664</v>
      </c>
      <c r="I90" s="673">
        <f t="shared" si="21"/>
        <v>149206</v>
      </c>
      <c r="J90" s="673">
        <f t="shared" si="21"/>
        <v>71021.25</v>
      </c>
    </row>
    <row r="91" spans="1:10" ht="12.75" customHeight="1" x14ac:dyDescent="0.2">
      <c r="A91" s="667" t="s">
        <v>464</v>
      </c>
      <c r="B91" s="668" t="str">
        <f t="shared" ref="B91:J91" si="22">IF(B26&lt;&gt;"-",B59*1000/B26,"-")</f>
        <v>-</v>
      </c>
      <c r="C91" s="668" t="str">
        <f t="shared" si="22"/>
        <v>-</v>
      </c>
      <c r="D91" s="668" t="str">
        <f t="shared" si="22"/>
        <v>-</v>
      </c>
      <c r="E91" s="668" t="str">
        <f t="shared" si="22"/>
        <v>-</v>
      </c>
      <c r="F91" s="668">
        <f t="shared" si="22"/>
        <v>174174</v>
      </c>
      <c r="G91" s="668" t="str">
        <f t="shared" si="22"/>
        <v>-</v>
      </c>
      <c r="H91" s="674" t="str">
        <f t="shared" si="22"/>
        <v>-</v>
      </c>
      <c r="I91" s="674">
        <f t="shared" si="22"/>
        <v>174174</v>
      </c>
      <c r="J91" s="674">
        <f t="shared" si="22"/>
        <v>174174</v>
      </c>
    </row>
    <row r="92" spans="1:10" ht="12.75" customHeight="1" x14ac:dyDescent="0.2">
      <c r="A92" s="68" t="s">
        <v>465</v>
      </c>
      <c r="B92" s="346" t="str">
        <f t="shared" ref="B92:J92" si="23">IF(B27&lt;&gt;"-",B60*1000/B27,"-")</f>
        <v>-</v>
      </c>
      <c r="C92" s="346" t="str">
        <f t="shared" si="23"/>
        <v>-</v>
      </c>
      <c r="D92" s="346">
        <f t="shared" si="23"/>
        <v>30992</v>
      </c>
      <c r="E92" s="346">
        <f t="shared" si="23"/>
        <v>66970.333333333328</v>
      </c>
      <c r="F92" s="346" t="str">
        <f t="shared" si="23"/>
        <v>-</v>
      </c>
      <c r="G92" s="346" t="str">
        <f t="shared" si="23"/>
        <v>-</v>
      </c>
      <c r="H92" s="673">
        <f t="shared" si="23"/>
        <v>52579</v>
      </c>
      <c r="I92" s="673" t="str">
        <f t="shared" si="23"/>
        <v>-</v>
      </c>
      <c r="J92" s="673">
        <f t="shared" si="23"/>
        <v>52579</v>
      </c>
    </row>
    <row r="93" spans="1:10" ht="12.75" customHeight="1" x14ac:dyDescent="0.2">
      <c r="A93" s="669" t="s">
        <v>57</v>
      </c>
      <c r="B93" s="670">
        <f t="shared" ref="B93:J93" si="24">IF(B28&lt;&gt;"-",B61*1000/B28,"-")</f>
        <v>9314.1069364161849</v>
      </c>
      <c r="C93" s="670">
        <f t="shared" si="24"/>
        <v>21880.735023041478</v>
      </c>
      <c r="D93" s="670">
        <f t="shared" si="24"/>
        <v>38545.141361256537</v>
      </c>
      <c r="E93" s="670">
        <f t="shared" si="24"/>
        <v>68562.863636363618</v>
      </c>
      <c r="F93" s="670">
        <f t="shared" si="24"/>
        <v>158734.17142857143</v>
      </c>
      <c r="G93" s="670">
        <f t="shared" si="24"/>
        <v>847152.88</v>
      </c>
      <c r="H93" s="671">
        <f t="shared" si="24"/>
        <v>27235.309333333338</v>
      </c>
      <c r="I93" s="675">
        <f t="shared" si="24"/>
        <v>291122.38461538462</v>
      </c>
      <c r="J93" s="671">
        <f t="shared" si="24"/>
        <v>54570.225498007967</v>
      </c>
    </row>
    <row r="94" spans="1:10" ht="12.75" customHeight="1" x14ac:dyDescent="0.2">
      <c r="A94" s="8" t="s">
        <v>268</v>
      </c>
    </row>
    <row r="95" spans="1:10" ht="12.75" customHeight="1" x14ac:dyDescent="0.2">
      <c r="A95" s="8" t="s">
        <v>725</v>
      </c>
    </row>
    <row r="96" spans="1:10" x14ac:dyDescent="0.2">
      <c r="A96" s="171" t="s">
        <v>722</v>
      </c>
      <c r="B96" s="3"/>
      <c r="D96" s="163"/>
    </row>
  </sheetData>
  <phoneticPr fontId="3" type="noConversion"/>
  <pageMargins left="0.59055118110236227" right="0.59055118110236227" top="1.5748031496062993" bottom="0.78740157480314965" header="0.39370078740157483" footer="0.39370078740157483"/>
  <pageSetup paperSize="9" scale="70" firstPageNumber="3" fitToHeight="3" orientation="landscape" useFirstPageNumber="1" r:id="rId1"/>
  <headerFooter alignWithMargins="0">
    <oddHeader>&amp;R&amp;12Les finances des groupements à fiscalité propre en 2022</oddHeader>
    <oddFooter xml:space="preserve">&amp;L&amp;12Direction Générale des Collectivités Locales / DESL&amp;C&amp;12&amp;P&amp;R&amp;12Mise en ligne : janvier 2024
</oddFooter>
  </headerFooter>
  <rowBreaks count="2" manualBreakCount="2">
    <brk id="32"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5"/>
  <sheetViews>
    <sheetView zoomScaleNormal="100" zoomScaleSheetLayoutView="85" workbookViewId="0"/>
  </sheetViews>
  <sheetFormatPr baseColWidth="10" defaultRowHeight="12.75" x14ac:dyDescent="0.2"/>
  <cols>
    <col min="1" max="1" width="34" customWidth="1"/>
    <col min="2" max="7" width="14.7109375" customWidth="1"/>
    <col min="8" max="9" width="19.42578125" style="192" customWidth="1"/>
    <col min="10" max="10" width="14.7109375" customWidth="1"/>
  </cols>
  <sheetData>
    <row r="1" spans="1:12" ht="20.25" customHeight="1" x14ac:dyDescent="0.25">
      <c r="A1" s="9" t="s">
        <v>730</v>
      </c>
    </row>
    <row r="3" spans="1:12" x14ac:dyDescent="0.2">
      <c r="A3" s="1"/>
      <c r="B3" s="1"/>
      <c r="C3" s="1"/>
      <c r="D3" s="1"/>
      <c r="E3" s="1"/>
      <c r="F3" s="1"/>
      <c r="G3" s="2"/>
      <c r="H3" s="2"/>
      <c r="I3" s="1"/>
      <c r="J3" s="2"/>
    </row>
    <row r="4" spans="1:12" x14ac:dyDescent="0.2">
      <c r="A4" s="3"/>
      <c r="B4" s="10" t="s">
        <v>34</v>
      </c>
      <c r="C4" s="176" t="s">
        <v>458</v>
      </c>
      <c r="D4" s="176" t="s">
        <v>460</v>
      </c>
      <c r="E4" s="177" t="s">
        <v>97</v>
      </c>
      <c r="F4" s="177" t="s">
        <v>269</v>
      </c>
      <c r="G4" s="178">
        <v>300000</v>
      </c>
      <c r="H4" s="184" t="s">
        <v>238</v>
      </c>
      <c r="I4" s="181" t="s">
        <v>238</v>
      </c>
      <c r="J4" s="186" t="s">
        <v>200</v>
      </c>
    </row>
    <row r="5" spans="1:12" x14ac:dyDescent="0.2">
      <c r="A5" s="190" t="s">
        <v>274</v>
      </c>
      <c r="B5" s="176" t="s">
        <v>457</v>
      </c>
      <c r="C5" s="10" t="s">
        <v>35</v>
      </c>
      <c r="D5" s="10" t="s">
        <v>35</v>
      </c>
      <c r="E5" s="177" t="s">
        <v>35</v>
      </c>
      <c r="F5" s="177" t="s">
        <v>35</v>
      </c>
      <c r="G5" s="179" t="s">
        <v>36</v>
      </c>
      <c r="H5" s="184" t="s">
        <v>264</v>
      </c>
      <c r="I5" s="181" t="s">
        <v>265</v>
      </c>
      <c r="J5" s="185" t="s">
        <v>59</v>
      </c>
    </row>
    <row r="6" spans="1:12" x14ac:dyDescent="0.2">
      <c r="A6" s="3"/>
      <c r="B6" s="10" t="s">
        <v>36</v>
      </c>
      <c r="C6" s="176" t="s">
        <v>459</v>
      </c>
      <c r="D6" s="176" t="s">
        <v>99</v>
      </c>
      <c r="E6" s="177" t="s">
        <v>100</v>
      </c>
      <c r="F6" s="177" t="s">
        <v>270</v>
      </c>
      <c r="G6" s="179" t="s">
        <v>101</v>
      </c>
      <c r="H6" s="184" t="s">
        <v>271</v>
      </c>
      <c r="I6" s="181" t="s">
        <v>272</v>
      </c>
      <c r="J6" s="185" t="s">
        <v>266</v>
      </c>
    </row>
    <row r="7" spans="1:12" x14ac:dyDescent="0.2">
      <c r="A7" s="4"/>
      <c r="B7" s="4"/>
      <c r="C7" s="4"/>
      <c r="D7" s="4"/>
      <c r="E7" s="4"/>
      <c r="F7" s="4"/>
      <c r="G7" s="5"/>
      <c r="H7" s="5"/>
      <c r="I7" s="4"/>
      <c r="J7" s="5"/>
    </row>
    <row r="8" spans="1:12" x14ac:dyDescent="0.2">
      <c r="A8" s="22" t="s">
        <v>275</v>
      </c>
      <c r="J8" s="47"/>
    </row>
    <row r="9" spans="1:12" ht="14.25" customHeight="1" x14ac:dyDescent="0.2">
      <c r="A9" s="180" t="s">
        <v>273</v>
      </c>
      <c r="B9" s="265" t="s">
        <v>84</v>
      </c>
      <c r="C9" s="265" t="s">
        <v>84</v>
      </c>
      <c r="D9" s="265" t="s">
        <v>84</v>
      </c>
      <c r="E9" s="265">
        <v>2</v>
      </c>
      <c r="F9" s="265">
        <v>14</v>
      </c>
      <c r="G9" s="265">
        <v>20</v>
      </c>
      <c r="H9" s="262">
        <v>2</v>
      </c>
      <c r="I9" s="262">
        <v>34</v>
      </c>
      <c r="J9" s="261">
        <v>36</v>
      </c>
    </row>
    <row r="10" spans="1:12" x14ac:dyDescent="0.2">
      <c r="A10" s="47" t="s">
        <v>307</v>
      </c>
      <c r="B10" s="266" t="s">
        <v>84</v>
      </c>
      <c r="C10" s="266">
        <v>2</v>
      </c>
      <c r="D10" s="266">
        <v>17</v>
      </c>
      <c r="E10" s="266">
        <v>114</v>
      </c>
      <c r="F10" s="266">
        <v>89</v>
      </c>
      <c r="G10" s="266">
        <v>5</v>
      </c>
      <c r="H10" s="267">
        <v>133</v>
      </c>
      <c r="I10" s="267">
        <v>94</v>
      </c>
      <c r="J10" s="268">
        <v>227</v>
      </c>
    </row>
    <row r="11" spans="1:12" x14ac:dyDescent="0.2">
      <c r="A11" s="191" t="s">
        <v>113</v>
      </c>
      <c r="B11" s="265">
        <v>248</v>
      </c>
      <c r="C11" s="265">
        <v>373</v>
      </c>
      <c r="D11" s="265">
        <v>163</v>
      </c>
      <c r="E11" s="265">
        <v>37</v>
      </c>
      <c r="F11" s="265">
        <v>2</v>
      </c>
      <c r="G11" s="269" t="s">
        <v>84</v>
      </c>
      <c r="H11" s="262">
        <v>821</v>
      </c>
      <c r="I11" s="262">
        <v>2</v>
      </c>
      <c r="J11" s="261">
        <v>823</v>
      </c>
    </row>
    <row r="12" spans="1:12" x14ac:dyDescent="0.2">
      <c r="A12" s="47" t="s">
        <v>114</v>
      </c>
      <c r="B12" s="266">
        <v>98</v>
      </c>
      <c r="C12" s="266">
        <v>59</v>
      </c>
      <c r="D12" s="266">
        <v>11</v>
      </c>
      <c r="E12" s="266">
        <v>1</v>
      </c>
      <c r="F12" s="266" t="s">
        <v>84</v>
      </c>
      <c r="G12" s="270" t="s">
        <v>84</v>
      </c>
      <c r="H12" s="267">
        <v>169</v>
      </c>
      <c r="I12" s="267" t="s">
        <v>84</v>
      </c>
      <c r="J12" s="268">
        <v>169</v>
      </c>
    </row>
    <row r="13" spans="1:12" ht="14.25" x14ac:dyDescent="0.2">
      <c r="A13" s="410" t="s">
        <v>403</v>
      </c>
      <c r="B13" s="411">
        <f t="shared" ref="B13:J13" si="0">SUM(B9:B12)</f>
        <v>346</v>
      </c>
      <c r="C13" s="411">
        <f t="shared" si="0"/>
        <v>434</v>
      </c>
      <c r="D13" s="411">
        <f t="shared" si="0"/>
        <v>191</v>
      </c>
      <c r="E13" s="411">
        <f t="shared" si="0"/>
        <v>154</v>
      </c>
      <c r="F13" s="411">
        <f t="shared" si="0"/>
        <v>105</v>
      </c>
      <c r="G13" s="278">
        <f t="shared" si="0"/>
        <v>25</v>
      </c>
      <c r="H13" s="412">
        <f t="shared" si="0"/>
        <v>1125</v>
      </c>
      <c r="I13" s="412">
        <f t="shared" si="0"/>
        <v>130</v>
      </c>
      <c r="J13" s="281">
        <f t="shared" si="0"/>
        <v>1255</v>
      </c>
      <c r="L13" s="47"/>
    </row>
    <row r="14" spans="1:12" x14ac:dyDescent="0.2">
      <c r="A14" s="230"/>
      <c r="B14" s="413"/>
      <c r="C14" s="413"/>
      <c r="D14" s="413"/>
      <c r="E14" s="413"/>
      <c r="F14" s="413"/>
      <c r="G14" s="413"/>
      <c r="H14" s="414"/>
      <c r="I14" s="414"/>
      <c r="J14" s="415"/>
    </row>
    <row r="15" spans="1:12" x14ac:dyDescent="0.2">
      <c r="A15" s="200" t="s">
        <v>276</v>
      </c>
      <c r="B15" s="416"/>
      <c r="C15" s="416"/>
      <c r="D15" s="416"/>
      <c r="E15" s="416"/>
      <c r="F15" s="416"/>
      <c r="G15" s="416"/>
      <c r="H15" s="417"/>
      <c r="I15" s="417"/>
      <c r="J15" s="418"/>
    </row>
    <row r="16" spans="1:12" ht="14.25" x14ac:dyDescent="0.2">
      <c r="A16" s="180" t="s">
        <v>273</v>
      </c>
      <c r="B16" s="271" t="str">
        <f>IF(B9&lt;&gt;"-",B9/B$13,"-")</f>
        <v>-</v>
      </c>
      <c r="C16" s="271" t="str">
        <f t="shared" ref="C16:J16" si="1">IF(C9&lt;&gt;"-",C9/C$13,"-")</f>
        <v>-</v>
      </c>
      <c r="D16" s="272" t="str">
        <f t="shared" si="1"/>
        <v>-</v>
      </c>
      <c r="E16" s="271">
        <f t="shared" si="1"/>
        <v>1.2987012987012988E-2</v>
      </c>
      <c r="F16" s="271">
        <f t="shared" si="1"/>
        <v>0.13333333333333333</v>
      </c>
      <c r="G16" s="271">
        <f t="shared" si="1"/>
        <v>0.8</v>
      </c>
      <c r="H16" s="273">
        <f t="shared" si="1"/>
        <v>1.7777777777777779E-3</v>
      </c>
      <c r="I16" s="273">
        <f t="shared" si="1"/>
        <v>0.26153846153846155</v>
      </c>
      <c r="J16" s="274">
        <f t="shared" si="1"/>
        <v>2.8685258964143426E-2</v>
      </c>
    </row>
    <row r="17" spans="1:10" x14ac:dyDescent="0.2">
      <c r="A17" s="47" t="s">
        <v>306</v>
      </c>
      <c r="B17" s="275" t="str">
        <f t="shared" ref="B17:J17" si="2">IF(B10&lt;&gt;"-",B10/B$13,"-")</f>
        <v>-</v>
      </c>
      <c r="C17" s="275">
        <f t="shared" si="2"/>
        <v>4.608294930875576E-3</v>
      </c>
      <c r="D17" s="275">
        <f t="shared" si="2"/>
        <v>8.9005235602094238E-2</v>
      </c>
      <c r="E17" s="275">
        <f t="shared" si="2"/>
        <v>0.74025974025974028</v>
      </c>
      <c r="F17" s="275">
        <f t="shared" si="2"/>
        <v>0.84761904761904761</v>
      </c>
      <c r="G17" s="275">
        <f t="shared" si="2"/>
        <v>0.2</v>
      </c>
      <c r="H17" s="276">
        <f t="shared" si="2"/>
        <v>0.11822222222222223</v>
      </c>
      <c r="I17" s="276">
        <f t="shared" si="2"/>
        <v>0.72307692307692306</v>
      </c>
      <c r="J17" s="277">
        <f t="shared" si="2"/>
        <v>0.18087649402390438</v>
      </c>
    </row>
    <row r="18" spans="1:10" x14ac:dyDescent="0.2">
      <c r="A18" s="180" t="s">
        <v>113</v>
      </c>
      <c r="B18" s="271">
        <f t="shared" ref="B18:J18" si="3">IF(B11&lt;&gt;"-",B11/B$13,"-")</f>
        <v>0.7167630057803468</v>
      </c>
      <c r="C18" s="271">
        <f t="shared" si="3"/>
        <v>0.85944700460829493</v>
      </c>
      <c r="D18" s="272">
        <f t="shared" si="3"/>
        <v>0.8534031413612565</v>
      </c>
      <c r="E18" s="271">
        <f t="shared" si="3"/>
        <v>0.24025974025974026</v>
      </c>
      <c r="F18" s="271">
        <f t="shared" si="3"/>
        <v>1.9047619047619049E-2</v>
      </c>
      <c r="G18" s="269" t="str">
        <f t="shared" si="3"/>
        <v>-</v>
      </c>
      <c r="H18" s="273">
        <f t="shared" si="3"/>
        <v>0.72977777777777775</v>
      </c>
      <c r="I18" s="273">
        <f t="shared" si="3"/>
        <v>1.5384615384615385E-2</v>
      </c>
      <c r="J18" s="274">
        <f t="shared" si="3"/>
        <v>0.65577689243027892</v>
      </c>
    </row>
    <row r="19" spans="1:10" x14ac:dyDescent="0.2">
      <c r="A19" s="47" t="s">
        <v>114</v>
      </c>
      <c r="B19" s="275">
        <f t="shared" ref="B19:J19" si="4">IF(B12&lt;&gt;"-",B12/B$13,"-")</f>
        <v>0.2832369942196532</v>
      </c>
      <c r="C19" s="275">
        <f t="shared" si="4"/>
        <v>0.13594470046082949</v>
      </c>
      <c r="D19" s="275">
        <f t="shared" si="4"/>
        <v>5.7591623036649213E-2</v>
      </c>
      <c r="E19" s="275">
        <f t="shared" si="4"/>
        <v>6.4935064935064939E-3</v>
      </c>
      <c r="F19" s="275" t="str">
        <f t="shared" si="4"/>
        <v>-</v>
      </c>
      <c r="G19" s="270" t="str">
        <f t="shared" si="4"/>
        <v>-</v>
      </c>
      <c r="H19" s="276">
        <f t="shared" si="4"/>
        <v>0.15022222222222223</v>
      </c>
      <c r="I19" s="276" t="str">
        <f t="shared" si="4"/>
        <v>-</v>
      </c>
      <c r="J19" s="277">
        <f t="shared" si="4"/>
        <v>0.1346613545816733</v>
      </c>
    </row>
    <row r="20" spans="1:10" ht="14.25" x14ac:dyDescent="0.2">
      <c r="A20" s="410" t="s">
        <v>403</v>
      </c>
      <c r="B20" s="419">
        <f t="shared" ref="B20:J20" si="5">IF(B13&lt;&gt;"-",B13/B$13,"-")</f>
        <v>1</v>
      </c>
      <c r="C20" s="419">
        <f t="shared" si="5"/>
        <v>1</v>
      </c>
      <c r="D20" s="419">
        <f t="shared" si="5"/>
        <v>1</v>
      </c>
      <c r="E20" s="419">
        <f t="shared" si="5"/>
        <v>1</v>
      </c>
      <c r="F20" s="419">
        <f t="shared" si="5"/>
        <v>1</v>
      </c>
      <c r="G20" s="279">
        <f t="shared" si="5"/>
        <v>1</v>
      </c>
      <c r="H20" s="420">
        <f t="shared" si="5"/>
        <v>1</v>
      </c>
      <c r="I20" s="420">
        <f t="shared" si="5"/>
        <v>1</v>
      </c>
      <c r="J20" s="280">
        <f t="shared" si="5"/>
        <v>1</v>
      </c>
    </row>
    <row r="21" spans="1:10" x14ac:dyDescent="0.2">
      <c r="A21" s="171" t="s">
        <v>359</v>
      </c>
      <c r="B21" s="3"/>
      <c r="D21" s="163"/>
      <c r="H21"/>
      <c r="I21"/>
    </row>
    <row r="22" spans="1:10" x14ac:dyDescent="0.2">
      <c r="A22" s="8" t="s">
        <v>442</v>
      </c>
    </row>
    <row r="23" spans="1:10" x14ac:dyDescent="0.2">
      <c r="A23" s="15" t="s">
        <v>588</v>
      </c>
    </row>
    <row r="24" spans="1:10" x14ac:dyDescent="0.2">
      <c r="A24" s="15" t="s">
        <v>62</v>
      </c>
    </row>
    <row r="25" spans="1:10" x14ac:dyDescent="0.2">
      <c r="A25" s="8" t="s">
        <v>731</v>
      </c>
    </row>
    <row r="26" spans="1:10" s="14" customFormat="1" ht="11.25" x14ac:dyDescent="0.2">
      <c r="A26" s="171" t="s">
        <v>720</v>
      </c>
      <c r="B26" s="199"/>
      <c r="D26" s="163"/>
    </row>
    <row r="28" spans="1:10" ht="20.25" customHeight="1" x14ac:dyDescent="0.25">
      <c r="A28" s="9" t="s">
        <v>726</v>
      </c>
    </row>
    <row r="29" spans="1:10" x14ac:dyDescent="0.2">
      <c r="A29" s="200" t="s">
        <v>202</v>
      </c>
    </row>
    <row r="30" spans="1:10" x14ac:dyDescent="0.2">
      <c r="A30" s="1"/>
      <c r="B30" s="1"/>
      <c r="C30" s="1"/>
      <c r="D30" s="1"/>
      <c r="E30" s="1"/>
      <c r="F30" s="1"/>
      <c r="G30" s="2"/>
      <c r="H30" s="2"/>
      <c r="I30" s="1"/>
      <c r="J30" s="2"/>
    </row>
    <row r="31" spans="1:10" x14ac:dyDescent="0.2">
      <c r="A31" s="3"/>
      <c r="B31" s="10" t="s">
        <v>34</v>
      </c>
      <c r="C31" s="176" t="s">
        <v>458</v>
      </c>
      <c r="D31" s="176" t="s">
        <v>460</v>
      </c>
      <c r="E31" s="177" t="s">
        <v>97</v>
      </c>
      <c r="F31" s="177" t="s">
        <v>269</v>
      </c>
      <c r="G31" s="178">
        <v>300000</v>
      </c>
      <c r="H31" s="184" t="s">
        <v>94</v>
      </c>
      <c r="I31" s="181" t="s">
        <v>94</v>
      </c>
      <c r="J31" s="186" t="s">
        <v>20</v>
      </c>
    </row>
    <row r="32" spans="1:10" x14ac:dyDescent="0.2">
      <c r="A32" s="190" t="s">
        <v>274</v>
      </c>
      <c r="B32" s="176" t="s">
        <v>457</v>
      </c>
      <c r="C32" s="10" t="s">
        <v>35</v>
      </c>
      <c r="D32" s="10" t="s">
        <v>35</v>
      </c>
      <c r="E32" s="177" t="s">
        <v>35</v>
      </c>
      <c r="F32" s="177" t="s">
        <v>35</v>
      </c>
      <c r="G32" s="179" t="s">
        <v>36</v>
      </c>
      <c r="H32" s="184" t="s">
        <v>264</v>
      </c>
      <c r="I32" s="181" t="s">
        <v>265</v>
      </c>
      <c r="J32" s="185" t="s">
        <v>107</v>
      </c>
    </row>
    <row r="33" spans="1:11" x14ac:dyDescent="0.2">
      <c r="A33" s="3"/>
      <c r="B33" s="10" t="s">
        <v>36</v>
      </c>
      <c r="C33" s="176" t="s">
        <v>459</v>
      </c>
      <c r="D33" s="176" t="s">
        <v>99</v>
      </c>
      <c r="E33" s="177" t="s">
        <v>100</v>
      </c>
      <c r="F33" s="177" t="s">
        <v>270</v>
      </c>
      <c r="G33" s="179" t="s">
        <v>101</v>
      </c>
      <c r="H33" s="184" t="s">
        <v>271</v>
      </c>
      <c r="I33" s="181" t="s">
        <v>272</v>
      </c>
      <c r="J33" s="185" t="s">
        <v>267</v>
      </c>
    </row>
    <row r="34" spans="1:11" x14ac:dyDescent="0.2">
      <c r="A34" s="4"/>
      <c r="B34" s="4"/>
      <c r="C34" s="4"/>
      <c r="D34" s="4"/>
      <c r="E34" s="4"/>
      <c r="F34" s="4"/>
      <c r="G34" s="5"/>
      <c r="H34" s="193"/>
      <c r="I34" s="193"/>
      <c r="J34" s="5"/>
    </row>
    <row r="35" spans="1:11" x14ac:dyDescent="0.2">
      <c r="A35" s="22" t="s">
        <v>111</v>
      </c>
      <c r="J35" s="47"/>
    </row>
    <row r="36" spans="1:11" ht="14.25" x14ac:dyDescent="0.2">
      <c r="A36" s="180" t="s">
        <v>239</v>
      </c>
      <c r="B36" s="265" t="s">
        <v>84</v>
      </c>
      <c r="C36" s="265" t="s">
        <v>84</v>
      </c>
      <c r="D36" s="265" t="s">
        <v>84</v>
      </c>
      <c r="E36" s="265">
        <v>151860</v>
      </c>
      <c r="F36" s="265">
        <v>3211792</v>
      </c>
      <c r="G36" s="265">
        <v>19476525</v>
      </c>
      <c r="H36" s="262">
        <v>151860</v>
      </c>
      <c r="I36" s="262">
        <v>22688317</v>
      </c>
      <c r="J36" s="261">
        <v>22840177</v>
      </c>
    </row>
    <row r="37" spans="1:11" x14ac:dyDescent="0.2">
      <c r="A37" s="47" t="s">
        <v>307</v>
      </c>
      <c r="B37" s="266" t="s">
        <v>84</v>
      </c>
      <c r="C37" s="266">
        <v>58337</v>
      </c>
      <c r="D37" s="266">
        <v>729900</v>
      </c>
      <c r="E37" s="266">
        <v>8041668</v>
      </c>
      <c r="F37" s="266">
        <v>13245281</v>
      </c>
      <c r="G37" s="266">
        <v>1702297</v>
      </c>
      <c r="H37" s="267">
        <v>8829905</v>
      </c>
      <c r="I37" s="267">
        <v>14947578</v>
      </c>
      <c r="J37" s="268">
        <v>23777483</v>
      </c>
    </row>
    <row r="38" spans="1:11" x14ac:dyDescent="0.2">
      <c r="A38" s="191" t="s">
        <v>113</v>
      </c>
      <c r="B38" s="265">
        <v>2397824</v>
      </c>
      <c r="C38" s="265">
        <v>8209840</v>
      </c>
      <c r="D38" s="265">
        <v>6214539</v>
      </c>
      <c r="E38" s="265">
        <v>2295064</v>
      </c>
      <c r="F38" s="265">
        <v>210015</v>
      </c>
      <c r="G38" s="269" t="s">
        <v>84</v>
      </c>
      <c r="H38" s="262">
        <v>19117267</v>
      </c>
      <c r="I38" s="262">
        <v>210015</v>
      </c>
      <c r="J38" s="261">
        <v>19327282</v>
      </c>
    </row>
    <row r="39" spans="1:11" x14ac:dyDescent="0.2">
      <c r="A39" s="47" t="s">
        <v>114</v>
      </c>
      <c r="B39" s="266">
        <v>824857</v>
      </c>
      <c r="C39" s="266">
        <v>1228062</v>
      </c>
      <c r="D39" s="266">
        <v>417683</v>
      </c>
      <c r="E39" s="266">
        <v>70089</v>
      </c>
      <c r="F39" s="266" t="s">
        <v>84</v>
      </c>
      <c r="G39" s="270" t="s">
        <v>84</v>
      </c>
      <c r="H39" s="267">
        <v>2540691</v>
      </c>
      <c r="I39" s="267" t="s">
        <v>84</v>
      </c>
      <c r="J39" s="268">
        <v>2540691</v>
      </c>
    </row>
    <row r="40" spans="1:11" ht="14.25" x14ac:dyDescent="0.2">
      <c r="A40" s="410" t="s">
        <v>404</v>
      </c>
      <c r="B40" s="411">
        <f t="shared" ref="B40:J40" si="6">SUM(B36:B39)</f>
        <v>3222681</v>
      </c>
      <c r="C40" s="411">
        <f t="shared" si="6"/>
        <v>9496239</v>
      </c>
      <c r="D40" s="411">
        <f t="shared" si="6"/>
        <v>7362122</v>
      </c>
      <c r="E40" s="411">
        <f t="shared" si="6"/>
        <v>10558681</v>
      </c>
      <c r="F40" s="411">
        <f t="shared" si="6"/>
        <v>16667088</v>
      </c>
      <c r="G40" s="278">
        <f t="shared" si="6"/>
        <v>21178822</v>
      </c>
      <c r="H40" s="412">
        <f t="shared" si="6"/>
        <v>30639723</v>
      </c>
      <c r="I40" s="412">
        <f t="shared" si="6"/>
        <v>37845910</v>
      </c>
      <c r="J40" s="281">
        <f t="shared" si="6"/>
        <v>68485633</v>
      </c>
      <c r="K40" t="s">
        <v>254</v>
      </c>
    </row>
    <row r="41" spans="1:11" x14ac:dyDescent="0.2">
      <c r="A41" s="230"/>
      <c r="B41" s="413"/>
      <c r="C41" s="413"/>
      <c r="D41" s="413"/>
      <c r="E41" s="413"/>
      <c r="F41" s="413"/>
      <c r="G41" s="413"/>
      <c r="H41" s="414"/>
      <c r="I41" s="414"/>
      <c r="J41" s="415"/>
      <c r="K41" s="408"/>
    </row>
    <row r="42" spans="1:11" x14ac:dyDescent="0.2">
      <c r="A42" s="209" t="s">
        <v>112</v>
      </c>
      <c r="B42" s="282"/>
      <c r="C42" s="282"/>
      <c r="D42" s="282"/>
      <c r="E42" s="282"/>
      <c r="F42" s="282"/>
      <c r="G42" s="282"/>
      <c r="H42" s="284"/>
      <c r="I42" s="284"/>
      <c r="J42" s="285"/>
    </row>
    <row r="43" spans="1:11" ht="14.25" x14ac:dyDescent="0.2">
      <c r="A43" s="180" t="s">
        <v>239</v>
      </c>
      <c r="B43" s="271" t="str">
        <f>IF(B36&lt;&gt;"-",B36/B$40,"-")</f>
        <v>-</v>
      </c>
      <c r="C43" s="271" t="str">
        <f t="shared" ref="C43:J43" si="7">IF(C36&lt;&gt;"-",C36/C$40,"-")</f>
        <v>-</v>
      </c>
      <c r="D43" s="272" t="str">
        <f t="shared" si="7"/>
        <v>-</v>
      </c>
      <c r="E43" s="271">
        <f t="shared" si="7"/>
        <v>1.4382478265987958E-2</v>
      </c>
      <c r="F43" s="271">
        <f t="shared" si="7"/>
        <v>0.19270264847704649</v>
      </c>
      <c r="G43" s="271">
        <f t="shared" si="7"/>
        <v>0.91962267778632822</v>
      </c>
      <c r="H43" s="273">
        <f t="shared" si="7"/>
        <v>4.9563111259197743E-3</v>
      </c>
      <c r="I43" s="273">
        <f t="shared" si="7"/>
        <v>0.59949191339301922</v>
      </c>
      <c r="J43" s="274">
        <f t="shared" si="7"/>
        <v>0.33350318890970898</v>
      </c>
    </row>
    <row r="44" spans="1:11" x14ac:dyDescent="0.2">
      <c r="A44" s="47" t="s">
        <v>306</v>
      </c>
      <c r="B44" s="275" t="str">
        <f t="shared" ref="B44:J44" si="8">IF(B37&lt;&gt;"-",B37/B$40,"-")</f>
        <v>-</v>
      </c>
      <c r="C44" s="275">
        <f t="shared" si="8"/>
        <v>6.14316889033648E-3</v>
      </c>
      <c r="D44" s="275">
        <f t="shared" si="8"/>
        <v>9.9142611328635957E-2</v>
      </c>
      <c r="E44" s="275">
        <f t="shared" si="8"/>
        <v>0.76161672087640497</v>
      </c>
      <c r="F44" s="275">
        <f t="shared" si="8"/>
        <v>0.79469677006565276</v>
      </c>
      <c r="G44" s="275">
        <f t="shared" si="8"/>
        <v>8.0377322213671748E-2</v>
      </c>
      <c r="H44" s="276">
        <f t="shared" si="8"/>
        <v>0.28818488339467035</v>
      </c>
      <c r="I44" s="276">
        <f t="shared" si="8"/>
        <v>0.39495887402363955</v>
      </c>
      <c r="J44" s="277">
        <f t="shared" si="8"/>
        <v>0.34718935867906775</v>
      </c>
    </row>
    <row r="45" spans="1:11" x14ac:dyDescent="0.2">
      <c r="A45" s="180" t="s">
        <v>113</v>
      </c>
      <c r="B45" s="271">
        <f t="shared" ref="B45:J45" si="9">IF(B38&lt;&gt;"-",B38/B$40,"-")</f>
        <v>0.74404633905744932</v>
      </c>
      <c r="C45" s="271">
        <f t="shared" si="9"/>
        <v>0.8645359494427215</v>
      </c>
      <c r="D45" s="272">
        <f t="shared" si="9"/>
        <v>0.84412333835271947</v>
      </c>
      <c r="E45" s="271">
        <f t="shared" si="9"/>
        <v>0.21736275582148945</v>
      </c>
      <c r="F45" s="271">
        <f t="shared" si="9"/>
        <v>1.2600581457300759E-2</v>
      </c>
      <c r="G45" s="269" t="str">
        <f t="shared" si="9"/>
        <v>-</v>
      </c>
      <c r="H45" s="273">
        <f t="shared" si="9"/>
        <v>0.62393733128723128</v>
      </c>
      <c r="I45" s="273">
        <f t="shared" si="9"/>
        <v>5.5492125833412386E-3</v>
      </c>
      <c r="J45" s="274">
        <f t="shared" si="9"/>
        <v>0.28220929198391143</v>
      </c>
    </row>
    <row r="46" spans="1:11" x14ac:dyDescent="0.2">
      <c r="A46" s="47" t="s">
        <v>114</v>
      </c>
      <c r="B46" s="275">
        <f t="shared" ref="B46:J46" si="10">IF(B39&lt;&gt;"-",B39/B$40,"-")</f>
        <v>0.25595366094255062</v>
      </c>
      <c r="C46" s="275">
        <f t="shared" si="10"/>
        <v>0.12932088166694203</v>
      </c>
      <c r="D46" s="275">
        <f t="shared" si="10"/>
        <v>5.6734050318644542E-2</v>
      </c>
      <c r="E46" s="275">
        <f t="shared" si="10"/>
        <v>6.6380450361176744E-3</v>
      </c>
      <c r="F46" s="275" t="str">
        <f t="shared" si="10"/>
        <v>-</v>
      </c>
      <c r="G46" s="270" t="str">
        <f t="shared" si="10"/>
        <v>-</v>
      </c>
      <c r="H46" s="276">
        <f t="shared" si="10"/>
        <v>8.292147419217856E-2</v>
      </c>
      <c r="I46" s="276" t="str">
        <f t="shared" si="10"/>
        <v>-</v>
      </c>
      <c r="J46" s="277">
        <f t="shared" si="10"/>
        <v>3.7098160427311816E-2</v>
      </c>
    </row>
    <row r="47" spans="1:11" ht="14.25" x14ac:dyDescent="0.2">
      <c r="A47" s="410" t="s">
        <v>404</v>
      </c>
      <c r="B47" s="419">
        <f t="shared" ref="B47:J47" si="11">IF(B40&lt;&gt;"-",B40/B$40,"-")</f>
        <v>1</v>
      </c>
      <c r="C47" s="419">
        <f t="shared" si="11"/>
        <v>1</v>
      </c>
      <c r="D47" s="419">
        <f t="shared" si="11"/>
        <v>1</v>
      </c>
      <c r="E47" s="419">
        <f t="shared" si="11"/>
        <v>1</v>
      </c>
      <c r="F47" s="419">
        <f t="shared" si="11"/>
        <v>1</v>
      </c>
      <c r="G47" s="279">
        <f t="shared" si="11"/>
        <v>1</v>
      </c>
      <c r="H47" s="420">
        <f t="shared" si="11"/>
        <v>1</v>
      </c>
      <c r="I47" s="420">
        <f t="shared" si="11"/>
        <v>1</v>
      </c>
      <c r="J47" s="280">
        <f t="shared" si="11"/>
        <v>1</v>
      </c>
    </row>
    <row r="48" spans="1:11" x14ac:dyDescent="0.2">
      <c r="A48" s="8" t="s">
        <v>443</v>
      </c>
    </row>
    <row r="49" spans="1:10" x14ac:dyDescent="0.2">
      <c r="A49" s="15" t="s">
        <v>589</v>
      </c>
    </row>
    <row r="50" spans="1:10" x14ac:dyDescent="0.2">
      <c r="A50" s="15" t="s">
        <v>62</v>
      </c>
    </row>
    <row r="51" spans="1:10" x14ac:dyDescent="0.2">
      <c r="A51" s="8" t="s">
        <v>732</v>
      </c>
    </row>
    <row r="52" spans="1:10" s="14" customFormat="1" ht="11.25" x14ac:dyDescent="0.2">
      <c r="A52" s="171" t="s">
        <v>720</v>
      </c>
      <c r="B52" s="199"/>
      <c r="D52" s="163"/>
    </row>
    <row r="53" spans="1:10" s="14" customFormat="1" ht="11.25" x14ac:dyDescent="0.2">
      <c r="A53" s="171"/>
      <c r="B53" s="199"/>
      <c r="D53" s="163"/>
    </row>
    <row r="55" spans="1:10" ht="82.5" customHeight="1" x14ac:dyDescent="0.2">
      <c r="A55" s="806" t="s">
        <v>729</v>
      </c>
      <c r="B55" s="806"/>
      <c r="C55" s="806"/>
      <c r="D55" s="806"/>
      <c r="E55" s="806"/>
      <c r="F55" s="806"/>
      <c r="G55" s="806"/>
      <c r="H55" s="806"/>
      <c r="I55" s="806"/>
      <c r="J55" s="806"/>
    </row>
    <row r="56" spans="1:10" x14ac:dyDescent="0.2">
      <c r="A56" s="47"/>
      <c r="B56" s="47"/>
      <c r="C56" s="47"/>
      <c r="D56" s="47"/>
      <c r="E56" s="47"/>
      <c r="F56" s="47"/>
      <c r="G56" s="47"/>
      <c r="J56" s="47"/>
    </row>
    <row r="57" spans="1:10" ht="39" customHeight="1" x14ac:dyDescent="0.2">
      <c r="A57" s="807" t="s">
        <v>562</v>
      </c>
      <c r="B57" s="807"/>
      <c r="C57" s="807"/>
      <c r="D57" s="807"/>
      <c r="E57" s="807"/>
      <c r="F57" s="807"/>
      <c r="G57" s="807"/>
      <c r="H57" s="807"/>
      <c r="I57" s="807"/>
      <c r="J57" s="807"/>
    </row>
    <row r="58" spans="1:10" x14ac:dyDescent="0.2">
      <c r="A58" s="47"/>
      <c r="B58" s="47"/>
      <c r="C58" s="47"/>
      <c r="D58" s="47"/>
      <c r="E58" s="47"/>
      <c r="F58" s="47"/>
      <c r="G58" s="47"/>
      <c r="J58" s="47"/>
    </row>
    <row r="59" spans="1:10" ht="39.75" customHeight="1" x14ac:dyDescent="0.2">
      <c r="A59" s="806" t="s">
        <v>728</v>
      </c>
      <c r="B59" s="808"/>
      <c r="C59" s="808"/>
      <c r="D59" s="808"/>
      <c r="E59" s="808"/>
      <c r="F59" s="808"/>
      <c r="G59" s="808"/>
      <c r="H59" s="808"/>
      <c r="I59" s="808"/>
      <c r="J59" s="808"/>
    </row>
    <row r="60" spans="1:10" x14ac:dyDescent="0.2">
      <c r="A60" s="47"/>
      <c r="B60" s="47"/>
      <c r="C60" s="47"/>
      <c r="D60" s="47"/>
      <c r="E60" s="47"/>
      <c r="F60" s="47"/>
      <c r="G60" s="47"/>
      <c r="J60" s="47"/>
    </row>
    <row r="61" spans="1:10" ht="36.75" customHeight="1" x14ac:dyDescent="0.2">
      <c r="A61" s="806" t="s">
        <v>563</v>
      </c>
      <c r="B61" s="806"/>
      <c r="C61" s="806"/>
      <c r="D61" s="806"/>
      <c r="E61" s="806"/>
      <c r="F61" s="806"/>
      <c r="G61" s="806"/>
      <c r="H61" s="806"/>
      <c r="I61" s="806"/>
      <c r="J61" s="806"/>
    </row>
    <row r="62" spans="1:10" x14ac:dyDescent="0.2">
      <c r="A62" s="47"/>
      <c r="B62" s="47"/>
      <c r="C62" s="47"/>
      <c r="D62" s="47"/>
      <c r="E62" s="47"/>
      <c r="F62" s="47"/>
      <c r="G62" s="47"/>
      <c r="J62" s="47"/>
    </row>
    <row r="63" spans="1:10" ht="27" customHeight="1" x14ac:dyDescent="0.2">
      <c r="A63" s="806" t="s">
        <v>564</v>
      </c>
      <c r="B63" s="806"/>
      <c r="C63" s="806"/>
      <c r="D63" s="806"/>
      <c r="E63" s="806"/>
      <c r="F63" s="806"/>
      <c r="G63" s="806"/>
      <c r="H63" s="806"/>
      <c r="I63" s="806"/>
      <c r="J63" s="806"/>
    </row>
    <row r="64" spans="1:10" x14ac:dyDescent="0.2">
      <c r="A64" s="47"/>
      <c r="B64" s="47"/>
      <c r="C64" s="47"/>
      <c r="D64" s="47"/>
      <c r="E64" s="47"/>
      <c r="F64" s="47"/>
      <c r="G64" s="47"/>
      <c r="J64" s="47"/>
    </row>
    <row r="65" spans="1:10" ht="170.25" customHeight="1" x14ac:dyDescent="0.2">
      <c r="A65" s="806" t="s">
        <v>565</v>
      </c>
      <c r="B65" s="806"/>
      <c r="C65" s="806"/>
      <c r="D65" s="806"/>
      <c r="E65" s="806"/>
      <c r="F65" s="806"/>
      <c r="G65" s="806"/>
      <c r="H65" s="806"/>
      <c r="I65" s="806"/>
      <c r="J65" s="806"/>
    </row>
  </sheetData>
  <mergeCells count="6">
    <mergeCell ref="A65:J65"/>
    <mergeCell ref="A55:J55"/>
    <mergeCell ref="A57:J57"/>
    <mergeCell ref="A59:J59"/>
    <mergeCell ref="A61:J61"/>
    <mergeCell ref="A63:J63"/>
  </mergeCells>
  <phoneticPr fontId="3" type="noConversion"/>
  <pageMargins left="0.59055118110236227" right="0.59055118110236227" top="0.78740157480314965" bottom="0.78740157480314965" header="0.39370078740157483" footer="0.39370078740157483"/>
  <pageSetup paperSize="9" scale="72" firstPageNumber="6" fitToHeight="2" orientation="landscape" useFirstPageNumber="1" r:id="rId1"/>
  <headerFooter alignWithMargins="0">
    <oddHeader>&amp;RLes finances des groupements à fiscalité propre en 2022</oddHeader>
    <oddFooter>&amp;LDirection Générale des collectivités locale / DESL&amp;C&amp;P&amp;RMise en ligne : janvier 2024</oddFooter>
    <evenHeader>&amp;RLes finances des groupements à fiscalité propre en 2019</evenHeader>
    <evenFooter>&amp;LDirection Générale des collectivités locale / DESL&amp;C7&amp;RMise en ligne : mai 2021</evenFooter>
    <firstHeader>&amp;RLes finances des groupements à fiscalité propre en 2019</firstHeader>
    <firstFooter>&amp;LDirection Générale des collectivités locale / DESL&amp;C6&amp;RMise en ligne : mai 2021</firstFooter>
  </headerFooter>
  <rowBreaks count="1" manualBreakCount="1">
    <brk id="5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1"/>
  <sheetViews>
    <sheetView zoomScaleNormal="100" zoomScaleSheetLayoutView="85" zoomScalePageLayoutView="70" workbookViewId="0"/>
  </sheetViews>
  <sheetFormatPr baseColWidth="10" defaultColWidth="11.42578125" defaultRowHeight="12.75" customHeight="1"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733</v>
      </c>
    </row>
    <row r="2" spans="1:12" ht="12.75" customHeight="1" thickBot="1" x14ac:dyDescent="0.25">
      <c r="J2" s="435" t="s">
        <v>64</v>
      </c>
    </row>
    <row r="3" spans="1:12" ht="14.25" customHeight="1" x14ac:dyDescent="0.2">
      <c r="A3" s="436" t="s">
        <v>734</v>
      </c>
      <c r="B3" s="480" t="s">
        <v>34</v>
      </c>
      <c r="C3" s="480" t="s">
        <v>458</v>
      </c>
      <c r="D3" s="480" t="s">
        <v>460</v>
      </c>
      <c r="E3" s="480" t="s">
        <v>97</v>
      </c>
      <c r="F3" s="480" t="s">
        <v>269</v>
      </c>
      <c r="G3" s="481">
        <v>300000</v>
      </c>
      <c r="H3" s="482" t="s">
        <v>285</v>
      </c>
      <c r="I3" s="482" t="s">
        <v>285</v>
      </c>
      <c r="J3" s="482" t="s">
        <v>61</v>
      </c>
    </row>
    <row r="4" spans="1:12" ht="14.25" customHeight="1" x14ac:dyDescent="0.2">
      <c r="A4" s="437" t="s">
        <v>153</v>
      </c>
      <c r="B4" s="483" t="s">
        <v>457</v>
      </c>
      <c r="C4" s="483" t="s">
        <v>35</v>
      </c>
      <c r="D4" s="483" t="s">
        <v>35</v>
      </c>
      <c r="E4" s="483" t="s">
        <v>35</v>
      </c>
      <c r="F4" s="483" t="s">
        <v>35</v>
      </c>
      <c r="G4" s="483" t="s">
        <v>36</v>
      </c>
      <c r="H4" s="484" t="s">
        <v>283</v>
      </c>
      <c r="I4" s="484" t="s">
        <v>284</v>
      </c>
      <c r="J4" s="484" t="s">
        <v>106</v>
      </c>
    </row>
    <row r="5" spans="1:12" ht="14.25" customHeight="1" thickBot="1" x14ac:dyDescent="0.25">
      <c r="A5" s="438" t="s">
        <v>65</v>
      </c>
      <c r="B5" s="485" t="s">
        <v>36</v>
      </c>
      <c r="C5" s="485" t="s">
        <v>459</v>
      </c>
      <c r="D5" s="485" t="s">
        <v>99</v>
      </c>
      <c r="E5" s="485" t="s">
        <v>100</v>
      </c>
      <c r="F5" s="485" t="s">
        <v>270</v>
      </c>
      <c r="G5" s="485" t="s">
        <v>101</v>
      </c>
      <c r="H5" s="486" t="s">
        <v>100</v>
      </c>
      <c r="I5" s="486" t="s">
        <v>101</v>
      </c>
      <c r="J5" s="486" t="s">
        <v>267</v>
      </c>
    </row>
    <row r="6" spans="1:12" ht="12.75" customHeight="1" x14ac:dyDescent="0.2">
      <c r="B6" s="422"/>
      <c r="C6" s="422"/>
      <c r="D6" s="422"/>
      <c r="E6" s="422"/>
      <c r="F6" s="422"/>
      <c r="G6" s="422"/>
      <c r="H6" s="422"/>
      <c r="I6" s="422"/>
      <c r="J6" s="422"/>
    </row>
    <row r="7" spans="1:12" ht="14.1" customHeight="1" x14ac:dyDescent="0.25">
      <c r="A7" s="332" t="s">
        <v>115</v>
      </c>
      <c r="B7" s="468">
        <v>1320.35823731</v>
      </c>
      <c r="C7" s="468">
        <v>3395.1410053</v>
      </c>
      <c r="D7" s="468">
        <v>2559.7727842300001</v>
      </c>
      <c r="E7" s="468">
        <v>4273.8133320500001</v>
      </c>
      <c r="F7" s="468">
        <v>7583.5922918099996</v>
      </c>
      <c r="G7" s="468">
        <v>9918.2535390699995</v>
      </c>
      <c r="H7" s="469">
        <v>11549.085358890001</v>
      </c>
      <c r="I7" s="469">
        <v>17501.84583088</v>
      </c>
      <c r="J7" s="469">
        <v>29050.931189769999</v>
      </c>
      <c r="L7" s="510"/>
    </row>
    <row r="8" spans="1:12" ht="14.1" customHeight="1" x14ac:dyDescent="0.2">
      <c r="A8" s="333" t="s">
        <v>116</v>
      </c>
      <c r="B8" s="470">
        <v>331.83995911</v>
      </c>
      <c r="C8" s="470">
        <v>925.02905037999994</v>
      </c>
      <c r="D8" s="470">
        <v>681.09898800999997</v>
      </c>
      <c r="E8" s="470">
        <v>1230.9397505300001</v>
      </c>
      <c r="F8" s="470">
        <v>2078.2272616700002</v>
      </c>
      <c r="G8" s="470">
        <v>2447.52944204</v>
      </c>
      <c r="H8" s="330">
        <v>3168.9077480300002</v>
      </c>
      <c r="I8" s="330">
        <v>4525.7567037099998</v>
      </c>
      <c r="J8" s="330">
        <v>7694.66445174</v>
      </c>
    </row>
    <row r="9" spans="1:12" ht="14.1" customHeight="1" x14ac:dyDescent="0.2">
      <c r="A9" s="334" t="s">
        <v>117</v>
      </c>
      <c r="B9" s="471">
        <v>533.76319779000005</v>
      </c>
      <c r="C9" s="471">
        <v>1387.84265721</v>
      </c>
      <c r="D9" s="471">
        <v>1117.5444584700001</v>
      </c>
      <c r="E9" s="471">
        <v>1714.35661441</v>
      </c>
      <c r="F9" s="471">
        <v>2996.3148259599998</v>
      </c>
      <c r="G9" s="471">
        <v>3415.5987320200002</v>
      </c>
      <c r="H9" s="472">
        <v>4753.5069278800001</v>
      </c>
      <c r="I9" s="472">
        <v>6411.9135579800004</v>
      </c>
      <c r="J9" s="472">
        <v>11165.420485860001</v>
      </c>
    </row>
    <row r="10" spans="1:12" ht="14.1" customHeight="1" x14ac:dyDescent="0.2">
      <c r="A10" s="333" t="s">
        <v>118</v>
      </c>
      <c r="B10" s="470">
        <v>15.605074780000001</v>
      </c>
      <c r="C10" s="470">
        <v>39.29421567</v>
      </c>
      <c r="D10" s="470">
        <v>27.789541750000001</v>
      </c>
      <c r="E10" s="470">
        <v>52.805678280000002</v>
      </c>
      <c r="F10" s="470">
        <v>153.27579180999999</v>
      </c>
      <c r="G10" s="470">
        <v>235.37355640999999</v>
      </c>
      <c r="H10" s="330">
        <v>135.49451048</v>
      </c>
      <c r="I10" s="330">
        <v>388.64934821999998</v>
      </c>
      <c r="J10" s="330">
        <v>524.14385870000001</v>
      </c>
    </row>
    <row r="11" spans="1:12" ht="14.1" customHeight="1" x14ac:dyDescent="0.2">
      <c r="A11" s="334" t="s">
        <v>119</v>
      </c>
      <c r="B11" s="471">
        <v>360.01599981999999</v>
      </c>
      <c r="C11" s="471">
        <v>860.46048438000003</v>
      </c>
      <c r="D11" s="471">
        <v>599.35897589000001</v>
      </c>
      <c r="E11" s="471">
        <v>1044.2715501099999</v>
      </c>
      <c r="F11" s="471">
        <v>1913.173524</v>
      </c>
      <c r="G11" s="471">
        <v>3475.80837049</v>
      </c>
      <c r="H11" s="472">
        <v>2864.1070101999999</v>
      </c>
      <c r="I11" s="472">
        <v>5388.9818944899998</v>
      </c>
      <c r="J11" s="472">
        <v>8253.0889046899993</v>
      </c>
    </row>
    <row r="12" spans="1:12" ht="14.1" customHeight="1" x14ac:dyDescent="0.2">
      <c r="A12" s="333" t="s">
        <v>120</v>
      </c>
      <c r="B12" s="470">
        <v>79.134005810000005</v>
      </c>
      <c r="C12" s="470">
        <v>182.51459765999999</v>
      </c>
      <c r="D12" s="470">
        <v>133.98082011</v>
      </c>
      <c r="E12" s="470">
        <v>231.43973872000001</v>
      </c>
      <c r="F12" s="470">
        <v>442.60088837000001</v>
      </c>
      <c r="G12" s="470">
        <v>343.94343810999999</v>
      </c>
      <c r="H12" s="330">
        <v>627.06916230000002</v>
      </c>
      <c r="I12" s="330">
        <v>786.54432648</v>
      </c>
      <c r="J12" s="330">
        <v>1413.6134887799999</v>
      </c>
    </row>
    <row r="13" spans="1:12" ht="14.1" customHeight="1" x14ac:dyDescent="0.25">
      <c r="A13" s="335" t="s">
        <v>121</v>
      </c>
      <c r="B13" s="473">
        <v>1544.5299797099999</v>
      </c>
      <c r="C13" s="473">
        <v>4045.48095534</v>
      </c>
      <c r="D13" s="473">
        <v>3059.0690482599998</v>
      </c>
      <c r="E13" s="473">
        <v>5226.5966079099999</v>
      </c>
      <c r="F13" s="473">
        <v>9368.3900334099999</v>
      </c>
      <c r="G13" s="473">
        <v>12745.47079924</v>
      </c>
      <c r="H13" s="474">
        <v>13875.676591220001</v>
      </c>
      <c r="I13" s="474">
        <v>22113.86083265</v>
      </c>
      <c r="J13" s="474">
        <v>35989.537423870002</v>
      </c>
    </row>
    <row r="14" spans="1:12" ht="14.1" customHeight="1" x14ac:dyDescent="0.2">
      <c r="A14" s="333" t="s">
        <v>63</v>
      </c>
      <c r="B14" s="470">
        <v>948.21684793999998</v>
      </c>
      <c r="C14" s="470">
        <v>2394.0700458400001</v>
      </c>
      <c r="D14" s="470">
        <v>1739.31110936</v>
      </c>
      <c r="E14" s="470">
        <v>2974.2457564900001</v>
      </c>
      <c r="F14" s="470">
        <v>5453.69534208</v>
      </c>
      <c r="G14" s="470">
        <v>6546.5420252599997</v>
      </c>
      <c r="H14" s="330">
        <v>8055.84375963</v>
      </c>
      <c r="I14" s="330">
        <v>12000.23736734</v>
      </c>
      <c r="J14" s="330">
        <v>20056.081126969999</v>
      </c>
    </row>
    <row r="15" spans="1:12" ht="14.1" customHeight="1" x14ac:dyDescent="0.2">
      <c r="A15" s="334" t="s">
        <v>122</v>
      </c>
      <c r="B15" s="471">
        <v>389.09774669000001</v>
      </c>
      <c r="C15" s="471">
        <v>743.25465787999997</v>
      </c>
      <c r="D15" s="471">
        <v>464.79758174</v>
      </c>
      <c r="E15" s="471">
        <v>758.83442296999999</v>
      </c>
      <c r="F15" s="471">
        <v>1505.6546244799999</v>
      </c>
      <c r="G15" s="471">
        <v>2022.9343269200001</v>
      </c>
      <c r="H15" s="472">
        <v>2355.9844092799999</v>
      </c>
      <c r="I15" s="472">
        <v>3528.5889514</v>
      </c>
      <c r="J15" s="472">
        <v>5884.5733606800004</v>
      </c>
    </row>
    <row r="16" spans="1:12" ht="14.1" customHeight="1" x14ac:dyDescent="0.2">
      <c r="A16" s="539" t="s">
        <v>123</v>
      </c>
      <c r="B16" s="540">
        <v>558.42077109000002</v>
      </c>
      <c r="C16" s="540">
        <v>1650.20354662</v>
      </c>
      <c r="D16" s="540">
        <v>1272.83187163</v>
      </c>
      <c r="E16" s="540">
        <v>2214.8422898499998</v>
      </c>
      <c r="F16" s="540">
        <v>3947.7891644199999</v>
      </c>
      <c r="G16" s="540">
        <v>4562.1092604400001</v>
      </c>
      <c r="H16" s="370">
        <v>5696.2984791899999</v>
      </c>
      <c r="I16" s="370">
        <v>8509.8984248600009</v>
      </c>
      <c r="J16" s="370">
        <v>14206.196904050001</v>
      </c>
    </row>
    <row r="17" spans="1:10" ht="14.1" customHeight="1" x14ac:dyDescent="0.2">
      <c r="A17" s="541" t="s">
        <v>124</v>
      </c>
      <c r="B17" s="542">
        <v>265.47592861999999</v>
      </c>
      <c r="C17" s="542">
        <v>814.73681385999998</v>
      </c>
      <c r="D17" s="542">
        <v>661.36675473000003</v>
      </c>
      <c r="E17" s="542">
        <v>1209.5494242499999</v>
      </c>
      <c r="F17" s="542">
        <v>2393.6199789399998</v>
      </c>
      <c r="G17" s="542">
        <v>4227.5575196600003</v>
      </c>
      <c r="H17" s="543">
        <v>2951.1289214600001</v>
      </c>
      <c r="I17" s="543">
        <v>6621.1774986</v>
      </c>
      <c r="J17" s="543">
        <v>9572.3064200600002</v>
      </c>
    </row>
    <row r="18" spans="1:10" ht="14.1" customHeight="1" x14ac:dyDescent="0.2">
      <c r="A18" s="539" t="s">
        <v>125</v>
      </c>
      <c r="B18" s="540">
        <v>143.85650899000001</v>
      </c>
      <c r="C18" s="540">
        <v>422.85957771</v>
      </c>
      <c r="D18" s="540">
        <v>382.54233455999997</v>
      </c>
      <c r="E18" s="540">
        <v>761.51542644999995</v>
      </c>
      <c r="F18" s="540">
        <v>1539.19785379</v>
      </c>
      <c r="G18" s="540">
        <v>3198.3296469900001</v>
      </c>
      <c r="H18" s="370">
        <v>1710.7738477099999</v>
      </c>
      <c r="I18" s="370">
        <v>4737.5275007800001</v>
      </c>
      <c r="J18" s="370">
        <v>6448.3013484900002</v>
      </c>
    </row>
    <row r="19" spans="1:10" ht="14.1" customHeight="1" x14ac:dyDescent="0.2">
      <c r="A19" s="560" t="s">
        <v>126</v>
      </c>
      <c r="B19" s="561">
        <v>6.43210119</v>
      </c>
      <c r="C19" s="561">
        <v>12.600077880000001</v>
      </c>
      <c r="D19" s="561">
        <v>8.9396369399999998</v>
      </c>
      <c r="E19" s="561">
        <v>12.89810295</v>
      </c>
      <c r="F19" s="561">
        <v>30.885407399999998</v>
      </c>
      <c r="G19" s="561">
        <v>46.719199340000003</v>
      </c>
      <c r="H19" s="562">
        <v>40.86991896</v>
      </c>
      <c r="I19" s="562">
        <v>77.604606739999994</v>
      </c>
      <c r="J19" s="562">
        <v>118.4745257</v>
      </c>
    </row>
    <row r="20" spans="1:10" ht="14.1" customHeight="1" x14ac:dyDescent="0.2">
      <c r="A20" s="676" t="s">
        <v>469</v>
      </c>
      <c r="B20" s="540">
        <v>115.18731844</v>
      </c>
      <c r="C20" s="540">
        <v>379.27715826999997</v>
      </c>
      <c r="D20" s="540">
        <v>269.88478322999998</v>
      </c>
      <c r="E20" s="540">
        <v>435.13589485</v>
      </c>
      <c r="F20" s="540">
        <v>823.53671774999998</v>
      </c>
      <c r="G20" s="540">
        <v>982.50867332999997</v>
      </c>
      <c r="H20" s="370">
        <v>1199.48515479</v>
      </c>
      <c r="I20" s="370">
        <v>1806.0453910799999</v>
      </c>
      <c r="J20" s="370">
        <v>3005.53054587</v>
      </c>
    </row>
    <row r="21" spans="1:10" ht="14.1" customHeight="1" x14ac:dyDescent="0.2">
      <c r="A21" s="560" t="s">
        <v>127</v>
      </c>
      <c r="B21" s="561">
        <v>123.45023795</v>
      </c>
      <c r="C21" s="561">
        <v>330.79722928000001</v>
      </c>
      <c r="D21" s="561">
        <v>251.03255497999999</v>
      </c>
      <c r="E21" s="561">
        <v>356.78019074000002</v>
      </c>
      <c r="F21" s="561">
        <v>378.74340267999997</v>
      </c>
      <c r="G21" s="561">
        <v>340.26405347999997</v>
      </c>
      <c r="H21" s="562">
        <v>1062.0602129500001</v>
      </c>
      <c r="I21" s="562">
        <v>719.00745615999995</v>
      </c>
      <c r="J21" s="562">
        <v>1781.06766911</v>
      </c>
    </row>
    <row r="22" spans="1:10" ht="14.1" customHeight="1" x14ac:dyDescent="0.2">
      <c r="A22" s="539" t="s">
        <v>128</v>
      </c>
      <c r="B22" s="540">
        <v>158.61585503000001</v>
      </c>
      <c r="C22" s="540">
        <v>405.25357588999998</v>
      </c>
      <c r="D22" s="540">
        <v>337.89621674</v>
      </c>
      <c r="E22" s="540">
        <v>486.59101645999999</v>
      </c>
      <c r="F22" s="540">
        <v>923.98302579999995</v>
      </c>
      <c r="G22" s="540">
        <v>1187.1075180600001</v>
      </c>
      <c r="H22" s="370">
        <v>1388.35666412</v>
      </c>
      <c r="I22" s="370">
        <v>2111.0905438599998</v>
      </c>
      <c r="J22" s="370">
        <v>3499.4472079799998</v>
      </c>
    </row>
    <row r="23" spans="1:10" ht="14.1" customHeight="1" x14ac:dyDescent="0.2">
      <c r="A23" s="563" t="s">
        <v>129</v>
      </c>
      <c r="B23" s="564">
        <v>48.77111017</v>
      </c>
      <c r="C23" s="564">
        <v>100.62329047</v>
      </c>
      <c r="D23" s="564">
        <v>69.462412450000002</v>
      </c>
      <c r="E23" s="564">
        <v>199.43021997</v>
      </c>
      <c r="F23" s="564">
        <v>218.34828390999999</v>
      </c>
      <c r="G23" s="564">
        <v>443.99968278</v>
      </c>
      <c r="H23" s="565">
        <v>418.28703306</v>
      </c>
      <c r="I23" s="565">
        <v>662.34796669000002</v>
      </c>
      <c r="J23" s="565">
        <v>1080.6349997499999</v>
      </c>
    </row>
    <row r="24" spans="1:10" ht="14.1" customHeight="1" x14ac:dyDescent="0.25">
      <c r="A24" s="547" t="s">
        <v>130</v>
      </c>
      <c r="B24" s="548">
        <v>224.1717424</v>
      </c>
      <c r="C24" s="548">
        <v>650.33995003999996</v>
      </c>
      <c r="D24" s="548">
        <v>499.29626402999997</v>
      </c>
      <c r="E24" s="548">
        <v>952.78327586</v>
      </c>
      <c r="F24" s="548">
        <v>1784.7977416000001</v>
      </c>
      <c r="G24" s="548">
        <v>2827.2172601699999</v>
      </c>
      <c r="H24" s="354">
        <v>2326.5912323299999</v>
      </c>
      <c r="I24" s="354">
        <v>4612.0150017699998</v>
      </c>
      <c r="J24" s="354">
        <v>6938.6062340999997</v>
      </c>
    </row>
    <row r="25" spans="1:10" ht="14.1" customHeight="1" x14ac:dyDescent="0.25">
      <c r="A25" s="566" t="s">
        <v>131</v>
      </c>
      <c r="B25" s="567">
        <v>135.12574712</v>
      </c>
      <c r="C25" s="567">
        <v>464.43873726999999</v>
      </c>
      <c r="D25" s="567">
        <v>353.25542300000001</v>
      </c>
      <c r="E25" s="567">
        <v>696.59468849999996</v>
      </c>
      <c r="F25" s="567">
        <v>1014.02116632</v>
      </c>
      <c r="G25" s="567">
        <v>1533.9210712900001</v>
      </c>
      <c r="H25" s="568">
        <v>1649.4145958900001</v>
      </c>
      <c r="I25" s="568">
        <v>2547.9422376100001</v>
      </c>
      <c r="J25" s="568">
        <v>4197.3568335</v>
      </c>
    </row>
    <row r="26" spans="1:10" ht="14.1" customHeight="1" x14ac:dyDescent="0.25">
      <c r="A26" s="547" t="s">
        <v>132</v>
      </c>
      <c r="B26" s="548">
        <v>450.15815034000002</v>
      </c>
      <c r="C26" s="548">
        <v>966.90630566000004</v>
      </c>
      <c r="D26" s="548">
        <v>746.86002759999997</v>
      </c>
      <c r="E26" s="548">
        <v>1341.7242149799999</v>
      </c>
      <c r="F26" s="548">
        <v>2948.5232851300002</v>
      </c>
      <c r="G26" s="548">
        <v>4948.6815343899998</v>
      </c>
      <c r="H26" s="354">
        <v>3505.6486985800002</v>
      </c>
      <c r="I26" s="354">
        <v>7897.2048195199995</v>
      </c>
      <c r="J26" s="354">
        <v>11402.853518100001</v>
      </c>
    </row>
    <row r="27" spans="1:10" ht="14.1" customHeight="1" x14ac:dyDescent="0.2">
      <c r="A27" s="560" t="s">
        <v>133</v>
      </c>
      <c r="B27" s="561">
        <v>376.91648880999998</v>
      </c>
      <c r="C27" s="561">
        <v>775.24637901999995</v>
      </c>
      <c r="D27" s="561">
        <v>591.03210320999995</v>
      </c>
      <c r="E27" s="561">
        <v>921.43878342999994</v>
      </c>
      <c r="F27" s="561">
        <v>1967.0816868700001</v>
      </c>
      <c r="G27" s="561">
        <v>3468.4756535000001</v>
      </c>
      <c r="H27" s="562">
        <v>2664.63375447</v>
      </c>
      <c r="I27" s="562">
        <v>5435.55734037</v>
      </c>
      <c r="J27" s="562">
        <v>8100.19109484</v>
      </c>
    </row>
    <row r="28" spans="1:10" ht="14.1" customHeight="1" x14ac:dyDescent="0.2">
      <c r="A28" s="539" t="s">
        <v>134</v>
      </c>
      <c r="B28" s="540">
        <v>35.704639200000003</v>
      </c>
      <c r="C28" s="540">
        <v>118.09787215999999</v>
      </c>
      <c r="D28" s="540">
        <v>111.95568136</v>
      </c>
      <c r="E28" s="540">
        <v>251.35269263000001</v>
      </c>
      <c r="F28" s="540">
        <v>657.86893710000004</v>
      </c>
      <c r="G28" s="540">
        <v>1049.9875675200001</v>
      </c>
      <c r="H28" s="370">
        <v>517.11088534999999</v>
      </c>
      <c r="I28" s="370">
        <v>1707.8565046199999</v>
      </c>
      <c r="J28" s="370">
        <v>2224.9673899700001</v>
      </c>
    </row>
    <row r="29" spans="1:10" ht="14.1" customHeight="1" x14ac:dyDescent="0.2">
      <c r="A29" s="560" t="s">
        <v>135</v>
      </c>
      <c r="B29" s="561">
        <v>37.537022329999999</v>
      </c>
      <c r="C29" s="561">
        <v>73.56205448</v>
      </c>
      <c r="D29" s="561">
        <v>43.87224303</v>
      </c>
      <c r="E29" s="561">
        <v>168.93273891999999</v>
      </c>
      <c r="F29" s="561">
        <v>323.57266116</v>
      </c>
      <c r="G29" s="561">
        <v>430.21831336999998</v>
      </c>
      <c r="H29" s="562">
        <v>323.90405876</v>
      </c>
      <c r="I29" s="562">
        <v>753.79097452999997</v>
      </c>
      <c r="J29" s="562">
        <v>1077.6950332900001</v>
      </c>
    </row>
    <row r="30" spans="1:10" ht="14.1" customHeight="1" x14ac:dyDescent="0.25">
      <c r="A30" s="547" t="s">
        <v>136</v>
      </c>
      <c r="B30" s="548">
        <v>234.81677288</v>
      </c>
      <c r="C30" s="548">
        <v>454.12369448999999</v>
      </c>
      <c r="D30" s="548">
        <v>315.71297698000001</v>
      </c>
      <c r="E30" s="548">
        <v>537.43819689999998</v>
      </c>
      <c r="F30" s="548">
        <v>1187.39017924</v>
      </c>
      <c r="G30" s="548">
        <v>1863.14634901</v>
      </c>
      <c r="H30" s="354">
        <v>1542.0916412500001</v>
      </c>
      <c r="I30" s="354">
        <v>3050.5365282500002</v>
      </c>
      <c r="J30" s="354">
        <v>4592.6281694999998</v>
      </c>
    </row>
    <row r="31" spans="1:10" ht="14.1" customHeight="1" x14ac:dyDescent="0.2">
      <c r="A31" s="560" t="s">
        <v>137</v>
      </c>
      <c r="B31" s="561">
        <v>53.588093950000001</v>
      </c>
      <c r="C31" s="561">
        <v>106.16845767</v>
      </c>
      <c r="D31" s="561">
        <v>80.530565899999999</v>
      </c>
      <c r="E31" s="561">
        <v>123.53321622</v>
      </c>
      <c r="F31" s="561">
        <v>248.50387185</v>
      </c>
      <c r="G31" s="561">
        <v>398.77012920999999</v>
      </c>
      <c r="H31" s="562">
        <v>363.82033374000002</v>
      </c>
      <c r="I31" s="562">
        <v>647.27400106000005</v>
      </c>
      <c r="J31" s="562">
        <v>1011.0943348</v>
      </c>
    </row>
    <row r="32" spans="1:10" ht="14.1" customHeight="1" x14ac:dyDescent="0.2">
      <c r="A32" s="539" t="s">
        <v>138</v>
      </c>
      <c r="B32" s="540">
        <v>143.75269008000001</v>
      </c>
      <c r="C32" s="540">
        <v>255.60618554000001</v>
      </c>
      <c r="D32" s="540">
        <v>170.11597007</v>
      </c>
      <c r="E32" s="540">
        <v>256.05406326000002</v>
      </c>
      <c r="F32" s="540">
        <v>643.93308328000001</v>
      </c>
      <c r="G32" s="540">
        <v>1065.2327309100001</v>
      </c>
      <c r="H32" s="370">
        <v>825.52890894999996</v>
      </c>
      <c r="I32" s="370">
        <v>1709.16581419</v>
      </c>
      <c r="J32" s="370">
        <v>2534.69472314</v>
      </c>
    </row>
    <row r="33" spans="1:10" ht="14.1" customHeight="1" x14ac:dyDescent="0.2">
      <c r="A33" s="563" t="s">
        <v>139</v>
      </c>
      <c r="B33" s="564">
        <v>37.47598885</v>
      </c>
      <c r="C33" s="564">
        <v>92.349051279999998</v>
      </c>
      <c r="D33" s="564">
        <v>65.066441010000005</v>
      </c>
      <c r="E33" s="564">
        <v>157.85091742</v>
      </c>
      <c r="F33" s="564">
        <v>294.95322411000001</v>
      </c>
      <c r="G33" s="564">
        <v>399.14348889000001</v>
      </c>
      <c r="H33" s="565">
        <v>352.74239856000003</v>
      </c>
      <c r="I33" s="565">
        <v>694.09671300000002</v>
      </c>
      <c r="J33" s="565">
        <v>1046.83911156</v>
      </c>
    </row>
    <row r="34" spans="1:10" ht="14.1" customHeight="1" x14ac:dyDescent="0.25">
      <c r="A34" s="552" t="s">
        <v>140</v>
      </c>
      <c r="B34" s="548">
        <v>1770.5163876500001</v>
      </c>
      <c r="C34" s="548">
        <v>4362.0473109599998</v>
      </c>
      <c r="D34" s="548">
        <v>3306.6328118299998</v>
      </c>
      <c r="E34" s="548">
        <v>5615.5375470299996</v>
      </c>
      <c r="F34" s="548">
        <v>10532.115576939999</v>
      </c>
      <c r="G34" s="548">
        <v>14866.935073459999</v>
      </c>
      <c r="H34" s="354">
        <v>15054.734057469999</v>
      </c>
      <c r="I34" s="354">
        <v>25399.0506504</v>
      </c>
      <c r="J34" s="354">
        <v>40453.78470787</v>
      </c>
    </row>
    <row r="35" spans="1:10" ht="14.1" customHeight="1" x14ac:dyDescent="0.25">
      <c r="A35" s="569" t="s">
        <v>141</v>
      </c>
      <c r="B35" s="570">
        <v>1779.3467525900001</v>
      </c>
      <c r="C35" s="570">
        <v>4499.6046498300002</v>
      </c>
      <c r="D35" s="570">
        <v>3374.7820252400002</v>
      </c>
      <c r="E35" s="570">
        <v>5764.0348048100004</v>
      </c>
      <c r="F35" s="570">
        <v>10555.780212649999</v>
      </c>
      <c r="G35" s="570">
        <v>14608.617148249999</v>
      </c>
      <c r="H35" s="571">
        <v>15417.76823247</v>
      </c>
      <c r="I35" s="571">
        <v>25164.397360899999</v>
      </c>
      <c r="J35" s="571">
        <v>40582.165593370002</v>
      </c>
    </row>
    <row r="36" spans="1:10" ht="14.1" customHeight="1" x14ac:dyDescent="0.25">
      <c r="A36" s="549" t="s">
        <v>142</v>
      </c>
      <c r="B36" s="550">
        <v>8.8303649400000008</v>
      </c>
      <c r="C36" s="550">
        <v>137.55733887</v>
      </c>
      <c r="D36" s="550">
        <v>68.149213410000002</v>
      </c>
      <c r="E36" s="550">
        <v>148.49725778000001</v>
      </c>
      <c r="F36" s="550">
        <v>23.664635709999999</v>
      </c>
      <c r="G36" s="550">
        <v>-258.31792521</v>
      </c>
      <c r="H36" s="551">
        <v>363.034175</v>
      </c>
      <c r="I36" s="551">
        <v>-234.6532895</v>
      </c>
      <c r="J36" s="551">
        <v>128.38088550000001</v>
      </c>
    </row>
    <row r="37" spans="1:10" ht="14.1" customHeight="1" x14ac:dyDescent="0.2">
      <c r="A37" s="560" t="s">
        <v>143</v>
      </c>
      <c r="B37" s="561">
        <v>89.04599528</v>
      </c>
      <c r="C37" s="561">
        <v>185.90121277</v>
      </c>
      <c r="D37" s="561">
        <v>146.04084103</v>
      </c>
      <c r="E37" s="561">
        <v>256.18858735999999</v>
      </c>
      <c r="F37" s="561">
        <v>770.77657527999997</v>
      </c>
      <c r="G37" s="561">
        <v>1293.29618888</v>
      </c>
      <c r="H37" s="562">
        <v>677.17663644000004</v>
      </c>
      <c r="I37" s="562">
        <v>2064.0727641600001</v>
      </c>
      <c r="J37" s="562">
        <v>2741.2494006000002</v>
      </c>
    </row>
    <row r="38" spans="1:10" ht="14.1" customHeight="1" x14ac:dyDescent="0.2">
      <c r="A38" s="539" t="s">
        <v>144</v>
      </c>
      <c r="B38" s="540">
        <v>109.64809827000001</v>
      </c>
      <c r="C38" s="540">
        <v>244.00273806999999</v>
      </c>
      <c r="D38" s="540">
        <v>177.08567697999999</v>
      </c>
      <c r="E38" s="540">
        <v>289.9999469</v>
      </c>
      <c r="F38" s="540">
        <v>856.18753956</v>
      </c>
      <c r="G38" s="540">
        <v>1667.33723175</v>
      </c>
      <c r="H38" s="370">
        <v>820.73646022000003</v>
      </c>
      <c r="I38" s="370">
        <v>2523.5247713099998</v>
      </c>
      <c r="J38" s="370">
        <v>3344.2612315299998</v>
      </c>
    </row>
    <row r="39" spans="1:10" ht="14.1" customHeight="1" x14ac:dyDescent="0.2">
      <c r="A39" s="563" t="s">
        <v>145</v>
      </c>
      <c r="B39" s="564">
        <v>20.602102989999999</v>
      </c>
      <c r="C39" s="564">
        <v>58.101525299999999</v>
      </c>
      <c r="D39" s="564">
        <v>31.04483595</v>
      </c>
      <c r="E39" s="564">
        <v>33.811359539999998</v>
      </c>
      <c r="F39" s="564">
        <v>85.410964280000002</v>
      </c>
      <c r="G39" s="564">
        <v>374.04104287000001</v>
      </c>
      <c r="H39" s="565">
        <v>143.55982377999999</v>
      </c>
      <c r="I39" s="565">
        <v>459.45200714999999</v>
      </c>
      <c r="J39" s="565">
        <v>603.01183092999997</v>
      </c>
    </row>
    <row r="40" spans="1:10" ht="14.1" customHeight="1" x14ac:dyDescent="0.25">
      <c r="A40" s="552" t="s">
        <v>146</v>
      </c>
      <c r="B40" s="548">
        <v>1859.56238293</v>
      </c>
      <c r="C40" s="548">
        <v>4547.9485237299996</v>
      </c>
      <c r="D40" s="548">
        <v>3452.6736528599999</v>
      </c>
      <c r="E40" s="548">
        <v>5871.72613439</v>
      </c>
      <c r="F40" s="548">
        <v>11302.89215222</v>
      </c>
      <c r="G40" s="548">
        <v>16160.231262339999</v>
      </c>
      <c r="H40" s="354">
        <v>15731.91069391</v>
      </c>
      <c r="I40" s="354">
        <v>27463.123414559999</v>
      </c>
      <c r="J40" s="354">
        <v>43195.034108469998</v>
      </c>
    </row>
    <row r="41" spans="1:10" ht="14.1" customHeight="1" x14ac:dyDescent="0.25">
      <c r="A41" s="569" t="s">
        <v>147</v>
      </c>
      <c r="B41" s="570">
        <v>1888.99485086</v>
      </c>
      <c r="C41" s="570">
        <v>4743.6073878999996</v>
      </c>
      <c r="D41" s="570">
        <v>3551.86770222</v>
      </c>
      <c r="E41" s="570">
        <v>6054.0347517099999</v>
      </c>
      <c r="F41" s="570">
        <v>11411.967752209999</v>
      </c>
      <c r="G41" s="570">
        <v>16275.954379999999</v>
      </c>
      <c r="H41" s="571">
        <v>16238.50469269</v>
      </c>
      <c r="I41" s="571">
        <v>27687.922132209998</v>
      </c>
      <c r="J41" s="571">
        <v>43926.426824900002</v>
      </c>
    </row>
    <row r="42" spans="1:10" ht="14.1" customHeight="1" x14ac:dyDescent="0.2">
      <c r="A42" s="544" t="s">
        <v>148</v>
      </c>
      <c r="B42" s="545">
        <v>29.432467930000001</v>
      </c>
      <c r="C42" s="545">
        <v>195.65886416999999</v>
      </c>
      <c r="D42" s="545">
        <v>99.194049359999994</v>
      </c>
      <c r="E42" s="545">
        <v>182.30861732</v>
      </c>
      <c r="F42" s="545">
        <v>109.07559999</v>
      </c>
      <c r="G42" s="545">
        <v>115.72311766</v>
      </c>
      <c r="H42" s="546">
        <v>506.59399877999999</v>
      </c>
      <c r="I42" s="546">
        <v>224.79871764999999</v>
      </c>
      <c r="J42" s="546">
        <v>731.39271642999995</v>
      </c>
    </row>
    <row r="43" spans="1:10" s="439" customFormat="1" ht="14.1" customHeight="1" x14ac:dyDescent="0.25">
      <c r="A43" s="572" t="s">
        <v>253</v>
      </c>
      <c r="B43" s="567">
        <v>778.94417344999999</v>
      </c>
      <c r="C43" s="567">
        <v>2041.2953224299999</v>
      </c>
      <c r="D43" s="567">
        <v>1489.7798191100001</v>
      </c>
      <c r="E43" s="567">
        <v>2802.7158744600001</v>
      </c>
      <c r="F43" s="567">
        <v>7985.3568404500002</v>
      </c>
      <c r="G43" s="567">
        <v>13609.05303974</v>
      </c>
      <c r="H43" s="568">
        <v>7112.7351894499998</v>
      </c>
      <c r="I43" s="568">
        <v>21594.40988019</v>
      </c>
      <c r="J43" s="568">
        <v>28707.145069639999</v>
      </c>
    </row>
    <row r="44" spans="1:10" ht="14.1" customHeight="1" x14ac:dyDescent="0.2">
      <c r="A44" s="553" t="s">
        <v>149</v>
      </c>
      <c r="B44" s="540"/>
      <c r="C44" s="540"/>
      <c r="D44" s="540"/>
      <c r="E44" s="540"/>
      <c r="F44" s="540"/>
      <c r="G44" s="540"/>
      <c r="H44" s="554"/>
      <c r="I44" s="554"/>
      <c r="J44" s="554"/>
    </row>
    <row r="45" spans="1:10" ht="14.1" customHeight="1" x14ac:dyDescent="0.2">
      <c r="A45" s="573" t="s">
        <v>150</v>
      </c>
      <c r="B45" s="574">
        <v>0.145139133</v>
      </c>
      <c r="C45" s="574">
        <v>0.16075713999999999</v>
      </c>
      <c r="D45" s="574">
        <v>0.16321837</v>
      </c>
      <c r="E45" s="574">
        <v>0.18229516200000001</v>
      </c>
      <c r="F45" s="574">
        <v>0.19051274900000001</v>
      </c>
      <c r="G45" s="574">
        <v>0.22182132800000001</v>
      </c>
      <c r="H45" s="575">
        <v>0.16767407500000001</v>
      </c>
      <c r="I45" s="575">
        <v>0.20855765700000001</v>
      </c>
      <c r="J45" s="575">
        <v>0.192795094</v>
      </c>
    </row>
    <row r="46" spans="1:10" ht="14.1" customHeight="1" x14ac:dyDescent="0.2">
      <c r="A46" s="555" t="s">
        <v>151</v>
      </c>
      <c r="B46" s="556">
        <v>8.7486646000000001E-2</v>
      </c>
      <c r="C46" s="556">
        <v>0.114804332</v>
      </c>
      <c r="D46" s="556">
        <v>0.115478081</v>
      </c>
      <c r="E46" s="556">
        <v>0.13327883099999999</v>
      </c>
      <c r="F46" s="556">
        <v>0.108238573</v>
      </c>
      <c r="G46" s="556">
        <v>0.120350287</v>
      </c>
      <c r="H46" s="557">
        <v>0.118870931</v>
      </c>
      <c r="I46" s="557">
        <v>0.11521924</v>
      </c>
      <c r="J46" s="557">
        <v>0.11662714</v>
      </c>
    </row>
    <row r="47" spans="1:10" ht="14.1" customHeight="1" x14ac:dyDescent="0.2">
      <c r="A47" s="573" t="s">
        <v>152</v>
      </c>
      <c r="B47" s="574">
        <v>0.504324412</v>
      </c>
      <c r="C47" s="574">
        <v>0.50458656099999999</v>
      </c>
      <c r="D47" s="574">
        <v>0.48700431300000002</v>
      </c>
      <c r="E47" s="574">
        <v>0.53624109200000003</v>
      </c>
      <c r="F47" s="574">
        <v>0.85237237300000002</v>
      </c>
      <c r="G47" s="574">
        <v>1.067756009</v>
      </c>
      <c r="H47" s="575">
        <v>0.51260456700000001</v>
      </c>
      <c r="I47" s="575">
        <v>0.97651016499999999</v>
      </c>
      <c r="J47" s="575">
        <v>0.79765251599999998</v>
      </c>
    </row>
    <row r="48" spans="1:10" ht="14.1" customHeight="1" x14ac:dyDescent="0.2">
      <c r="A48" s="531" t="s">
        <v>534</v>
      </c>
      <c r="B48" s="558">
        <v>3.4747652179999999</v>
      </c>
      <c r="C48" s="558">
        <v>3.1388127429999999</v>
      </c>
      <c r="D48" s="558">
        <v>2.9837591959999998</v>
      </c>
      <c r="E48" s="558">
        <v>2.9416090160000001</v>
      </c>
      <c r="F48" s="558">
        <v>4.4740962260000003</v>
      </c>
      <c r="G48" s="558">
        <v>4.8135858650000003</v>
      </c>
      <c r="H48" s="559">
        <v>3.057148626</v>
      </c>
      <c r="I48" s="559">
        <v>4.6822072070000003</v>
      </c>
      <c r="J48" s="559">
        <v>4.1373071340000003</v>
      </c>
    </row>
    <row r="49" spans="1:11" ht="14.1" customHeight="1" x14ac:dyDescent="0.2">
      <c r="A49" s="576" t="s">
        <v>277</v>
      </c>
      <c r="B49" s="577">
        <v>0.40425634700000002</v>
      </c>
      <c r="C49" s="577">
        <v>0.40877320099999997</v>
      </c>
      <c r="D49" s="577">
        <v>0.43657955300000001</v>
      </c>
      <c r="E49" s="577">
        <v>0.40113043799999998</v>
      </c>
      <c r="F49" s="577">
        <v>0.39510494600000001</v>
      </c>
      <c r="G49" s="577">
        <v>0.34437501700000001</v>
      </c>
      <c r="H49" s="578">
        <v>0.41159163500000001</v>
      </c>
      <c r="I49" s="578">
        <v>0.36635641899999999</v>
      </c>
      <c r="J49" s="578">
        <v>0.384339504</v>
      </c>
    </row>
    <row r="50" spans="1:11" ht="14.1" customHeight="1" x14ac:dyDescent="0.2">
      <c r="A50" s="531" t="s">
        <v>278</v>
      </c>
      <c r="B50" s="349">
        <v>0.910228025</v>
      </c>
      <c r="C50" s="349">
        <v>0.88391810100000001</v>
      </c>
      <c r="D50" s="349">
        <v>0.88362073500000005</v>
      </c>
      <c r="E50" s="349">
        <v>0.86590374599999997</v>
      </c>
      <c r="F50" s="349">
        <v>0.89075611499999996</v>
      </c>
      <c r="G50" s="349">
        <v>0.87953236199999996</v>
      </c>
      <c r="H50" s="350">
        <v>0.87999562799999997</v>
      </c>
      <c r="I50" s="350">
        <v>0.88428723099999995</v>
      </c>
      <c r="J50" s="350">
        <v>0.88263261400000004</v>
      </c>
    </row>
    <row r="51" spans="1:11" ht="14.1" customHeight="1" x14ac:dyDescent="0.2">
      <c r="A51" s="579" t="s">
        <v>470</v>
      </c>
      <c r="B51" s="580">
        <v>0.26015537</v>
      </c>
      <c r="C51" s="580">
        <v>0.19994614599999999</v>
      </c>
      <c r="D51" s="580">
        <v>0.20038451700000001</v>
      </c>
      <c r="E51" s="580">
        <v>0.18374095800000001</v>
      </c>
      <c r="F51" s="580">
        <v>0.22348614999999999</v>
      </c>
      <c r="G51" s="580">
        <v>0.28155562200000001</v>
      </c>
      <c r="H51" s="581">
        <v>0.20064074100000001</v>
      </c>
      <c r="I51" s="581">
        <v>0.256954876</v>
      </c>
      <c r="J51" s="581">
        <v>0.23524310200000001</v>
      </c>
    </row>
    <row r="52" spans="1:11" ht="12.75" customHeight="1" x14ac:dyDescent="0.2">
      <c r="A52" s="442" t="s">
        <v>405</v>
      </c>
    </row>
    <row r="53" spans="1:11" ht="12.75" customHeight="1" x14ac:dyDescent="0.2">
      <c r="A53" s="442" t="s">
        <v>737</v>
      </c>
    </row>
    <row r="54" spans="1:11" x14ac:dyDescent="0.2">
      <c r="A54" s="443" t="s">
        <v>736</v>
      </c>
      <c r="B54" s="441"/>
      <c r="D54" s="444"/>
    </row>
    <row r="56" spans="1:11" ht="17.25" customHeight="1" x14ac:dyDescent="0.25">
      <c r="A56" s="434" t="s">
        <v>735</v>
      </c>
    </row>
    <row r="57" spans="1:11" ht="12.75" customHeight="1" thickBot="1" x14ac:dyDescent="0.25">
      <c r="J57" s="435" t="s">
        <v>81</v>
      </c>
    </row>
    <row r="58" spans="1:11" ht="13.5" customHeight="1" x14ac:dyDescent="0.2">
      <c r="A58" s="436" t="s">
        <v>734</v>
      </c>
      <c r="B58" s="480" t="s">
        <v>34</v>
      </c>
      <c r="C58" s="480" t="s">
        <v>458</v>
      </c>
      <c r="D58" s="480" t="s">
        <v>460</v>
      </c>
      <c r="E58" s="480" t="s">
        <v>97</v>
      </c>
      <c r="F58" s="480" t="s">
        <v>269</v>
      </c>
      <c r="G58" s="481">
        <v>300000</v>
      </c>
      <c r="H58" s="482" t="s">
        <v>285</v>
      </c>
      <c r="I58" s="482" t="s">
        <v>285</v>
      </c>
      <c r="J58" s="482" t="s">
        <v>61</v>
      </c>
    </row>
    <row r="59" spans="1:11" ht="13.5" customHeight="1" x14ac:dyDescent="0.2">
      <c r="A59" s="437" t="s">
        <v>153</v>
      </c>
      <c r="B59" s="483" t="s">
        <v>457</v>
      </c>
      <c r="C59" s="483" t="s">
        <v>35</v>
      </c>
      <c r="D59" s="483" t="s">
        <v>35</v>
      </c>
      <c r="E59" s="483" t="s">
        <v>35</v>
      </c>
      <c r="F59" s="483" t="s">
        <v>35</v>
      </c>
      <c r="G59" s="483" t="s">
        <v>36</v>
      </c>
      <c r="H59" s="484" t="s">
        <v>283</v>
      </c>
      <c r="I59" s="484" t="s">
        <v>284</v>
      </c>
      <c r="J59" s="484" t="s">
        <v>106</v>
      </c>
    </row>
    <row r="60" spans="1:11" ht="13.5" customHeight="1" thickBot="1" x14ac:dyDescent="0.25">
      <c r="A60" s="438" t="s">
        <v>65</v>
      </c>
      <c r="B60" s="485" t="s">
        <v>36</v>
      </c>
      <c r="C60" s="485" t="s">
        <v>459</v>
      </c>
      <c r="D60" s="485" t="s">
        <v>99</v>
      </c>
      <c r="E60" s="485" t="s">
        <v>100</v>
      </c>
      <c r="F60" s="485" t="s">
        <v>270</v>
      </c>
      <c r="G60" s="485" t="s">
        <v>101</v>
      </c>
      <c r="H60" s="486" t="s">
        <v>100</v>
      </c>
      <c r="I60" s="486" t="s">
        <v>101</v>
      </c>
      <c r="J60" s="486" t="s">
        <v>267</v>
      </c>
    </row>
    <row r="61" spans="1:11" ht="12.75" customHeight="1" x14ac:dyDescent="0.2">
      <c r="A61" s="445" t="s">
        <v>154</v>
      </c>
      <c r="B61" s="423"/>
      <c r="C61" s="423"/>
      <c r="D61" s="423"/>
      <c r="E61" s="423"/>
      <c r="F61" s="423"/>
      <c r="G61" s="423"/>
      <c r="H61" s="423"/>
      <c r="I61" s="423"/>
      <c r="J61" s="423"/>
    </row>
    <row r="62" spans="1:11" ht="13.5" customHeight="1" x14ac:dyDescent="0.25">
      <c r="A62" s="446" t="s">
        <v>115</v>
      </c>
      <c r="B62" s="424">
        <f t="shared" ref="B62:J62"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1" ht="13.5" customHeight="1" x14ac:dyDescent="0.2">
      <c r="A63" s="448" t="s">
        <v>116</v>
      </c>
      <c r="B63" s="425">
        <f t="shared" ref="B63:J63" si="1">B8/B$7</f>
        <v>0.25132570065686577</v>
      </c>
      <c r="C63" s="425">
        <f t="shared" si="1"/>
        <v>0.27245674006940485</v>
      </c>
      <c r="D63" s="425">
        <f t="shared" si="1"/>
        <v>0.26607790824484445</v>
      </c>
      <c r="E63" s="425">
        <f t="shared" si="1"/>
        <v>0.2880190721712127</v>
      </c>
      <c r="F63" s="425">
        <f t="shared" si="1"/>
        <v>0.27404258848598823</v>
      </c>
      <c r="G63" s="425">
        <f t="shared" si="1"/>
        <v>0.24677020328212909</v>
      </c>
      <c r="H63" s="440">
        <f t="shared" si="1"/>
        <v>0.27438603573838061</v>
      </c>
      <c r="I63" s="440">
        <f t="shared" si="1"/>
        <v>0.25858739400645508</v>
      </c>
      <c r="J63" s="440">
        <f t="shared" si="1"/>
        <v>0.26486808293599901</v>
      </c>
      <c r="K63" s="449"/>
    </row>
    <row r="64" spans="1:11" ht="13.5" customHeight="1" x14ac:dyDescent="0.2">
      <c r="A64" s="450" t="s">
        <v>117</v>
      </c>
      <c r="B64" s="426">
        <f t="shared" ref="B64:J64" si="2">B9/B$7</f>
        <v>0.40425634703309732</v>
      </c>
      <c r="C64" s="426">
        <f t="shared" si="2"/>
        <v>0.4087732011847231</v>
      </c>
      <c r="D64" s="426">
        <f t="shared" si="2"/>
        <v>0.43657955321458985</v>
      </c>
      <c r="E64" s="426">
        <f t="shared" si="2"/>
        <v>0.40113043813911325</v>
      </c>
      <c r="F64" s="426">
        <f t="shared" si="2"/>
        <v>0.39510494639801635</v>
      </c>
      <c r="G64" s="426">
        <f t="shared" si="2"/>
        <v>0.34437501708998147</v>
      </c>
      <c r="H64" s="451">
        <f t="shared" si="2"/>
        <v>0.4115916351956781</v>
      </c>
      <c r="I64" s="451">
        <f t="shared" si="2"/>
        <v>0.36635641862796631</v>
      </c>
      <c r="J64" s="451">
        <f t="shared" si="2"/>
        <v>0.38433950405664774</v>
      </c>
    </row>
    <row r="65" spans="1:10" ht="13.5" customHeight="1" x14ac:dyDescent="0.2">
      <c r="A65" s="448" t="s">
        <v>118</v>
      </c>
      <c r="B65" s="425">
        <f t="shared" ref="B65:J65" si="3">B10/B$7</f>
        <v>1.1818818816772502E-2</v>
      </c>
      <c r="C65" s="425">
        <f t="shared" si="3"/>
        <v>1.157366236296507E-2</v>
      </c>
      <c r="D65" s="425">
        <f t="shared" si="3"/>
        <v>1.0856253305450826E-2</v>
      </c>
      <c r="E65" s="425">
        <f t="shared" si="3"/>
        <v>1.2355635161695504E-2</v>
      </c>
      <c r="F65" s="425">
        <f t="shared" si="3"/>
        <v>2.0211502136729079E-2</v>
      </c>
      <c r="G65" s="425">
        <f t="shared" si="3"/>
        <v>2.3731351037036521E-2</v>
      </c>
      <c r="H65" s="440">
        <f t="shared" si="3"/>
        <v>1.1732055506516974E-2</v>
      </c>
      <c r="I65" s="440">
        <f t="shared" si="3"/>
        <v>2.2206191962579898E-2</v>
      </c>
      <c r="J65" s="440">
        <f t="shared" si="3"/>
        <v>1.8042239516390172E-2</v>
      </c>
    </row>
    <row r="66" spans="1:10" ht="13.5" customHeight="1" x14ac:dyDescent="0.2">
      <c r="A66" s="450" t="s">
        <v>119</v>
      </c>
      <c r="B66" s="426">
        <f t="shared" ref="B66:J66" si="4">B11/B$7</f>
        <v>0.27266539462310613</v>
      </c>
      <c r="C66" s="426">
        <f t="shared" si="4"/>
        <v>0.25343880652873457</v>
      </c>
      <c r="D66" s="426">
        <f t="shared" si="4"/>
        <v>0.23414538180203831</v>
      </c>
      <c r="E66" s="426">
        <f t="shared" si="4"/>
        <v>0.24434187199493315</v>
      </c>
      <c r="F66" s="426">
        <f t="shared" si="4"/>
        <v>0.25227800366669989</v>
      </c>
      <c r="G66" s="426">
        <f t="shared" si="4"/>
        <v>0.35044560585168449</v>
      </c>
      <c r="H66" s="451">
        <f t="shared" si="4"/>
        <v>0.24799427151132195</v>
      </c>
      <c r="I66" s="451">
        <f t="shared" si="4"/>
        <v>0.30790934548067833</v>
      </c>
      <c r="J66" s="451">
        <f t="shared" si="4"/>
        <v>0.28409033950678469</v>
      </c>
    </row>
    <row r="67" spans="1:10" ht="13.5" customHeight="1" x14ac:dyDescent="0.2">
      <c r="A67" s="452" t="s">
        <v>120</v>
      </c>
      <c r="B67" s="427">
        <f t="shared" ref="B67:J67" si="5">B12/B$7</f>
        <v>5.9933738870158265E-2</v>
      </c>
      <c r="C67" s="427">
        <f t="shared" si="5"/>
        <v>5.3757589854172408E-2</v>
      </c>
      <c r="D67" s="427">
        <f t="shared" si="5"/>
        <v>5.2340903433076576E-2</v>
      </c>
      <c r="E67" s="427">
        <f t="shared" si="5"/>
        <v>5.4152982533045353E-2</v>
      </c>
      <c r="F67" s="427">
        <f t="shared" si="5"/>
        <v>5.8362959312566506E-2</v>
      </c>
      <c r="G67" s="427">
        <f t="shared" si="5"/>
        <v>3.4677822739168487E-2</v>
      </c>
      <c r="H67" s="453">
        <f t="shared" si="5"/>
        <v>5.4296002048102324E-2</v>
      </c>
      <c r="I67" s="453">
        <f t="shared" si="5"/>
        <v>4.4940649922320351E-2</v>
      </c>
      <c r="J67" s="453">
        <f t="shared" si="5"/>
        <v>4.8659833984178454E-2</v>
      </c>
    </row>
    <row r="68" spans="1:10" ht="13.5" customHeight="1" x14ac:dyDescent="0.25">
      <c r="A68" s="454" t="s">
        <v>121</v>
      </c>
      <c r="B68" s="428">
        <f t="shared" ref="B68:J68" si="6">B13/B$13</f>
        <v>1</v>
      </c>
      <c r="C68" s="428">
        <f t="shared" si="6"/>
        <v>1</v>
      </c>
      <c r="D68" s="428">
        <f t="shared" si="6"/>
        <v>1</v>
      </c>
      <c r="E68" s="428">
        <f t="shared" si="6"/>
        <v>1</v>
      </c>
      <c r="F68" s="428">
        <f t="shared" si="6"/>
        <v>1</v>
      </c>
      <c r="G68" s="428">
        <f t="shared" si="6"/>
        <v>1</v>
      </c>
      <c r="H68" s="455">
        <f t="shared" si="6"/>
        <v>1</v>
      </c>
      <c r="I68" s="455">
        <f t="shared" si="6"/>
        <v>1</v>
      </c>
      <c r="J68" s="455">
        <f t="shared" si="6"/>
        <v>1</v>
      </c>
    </row>
    <row r="69" spans="1:10" ht="13.5" customHeight="1" x14ac:dyDescent="0.2">
      <c r="A69" s="448" t="s">
        <v>63</v>
      </c>
      <c r="B69" s="425">
        <f t="shared" ref="B69:J69" si="7">B14/B$13</f>
        <v>0.61391935436438516</v>
      </c>
      <c r="C69" s="425">
        <f t="shared" si="7"/>
        <v>0.59178873223463047</v>
      </c>
      <c r="D69" s="425">
        <f t="shared" si="7"/>
        <v>0.56857530245985166</v>
      </c>
      <c r="E69" s="425">
        <f t="shared" si="7"/>
        <v>0.56905974951055871</v>
      </c>
      <c r="F69" s="425">
        <f t="shared" si="7"/>
        <v>0.58213794714254763</v>
      </c>
      <c r="G69" s="425">
        <f t="shared" si="7"/>
        <v>0.51363673640446172</v>
      </c>
      <c r="H69" s="440">
        <f t="shared" si="7"/>
        <v>0.58057304136992005</v>
      </c>
      <c r="I69" s="440">
        <f t="shared" si="7"/>
        <v>0.54265681864210047</v>
      </c>
      <c r="J69" s="440">
        <f t="shared" si="7"/>
        <v>0.55727532395756318</v>
      </c>
    </row>
    <row r="70" spans="1:10" ht="13.5" customHeight="1" x14ac:dyDescent="0.2">
      <c r="A70" s="450" t="s">
        <v>122</v>
      </c>
      <c r="B70" s="426">
        <f t="shared" ref="B70:J70" si="8">B15/B$13</f>
        <v>0.2519198408586778</v>
      </c>
      <c r="C70" s="426">
        <f t="shared" si="8"/>
        <v>0.18372467107993926</v>
      </c>
      <c r="D70" s="426">
        <f t="shared" si="8"/>
        <v>0.15194085991762007</v>
      </c>
      <c r="E70" s="426">
        <f t="shared" si="8"/>
        <v>0.14518710355828304</v>
      </c>
      <c r="F70" s="426">
        <f t="shared" si="8"/>
        <v>0.16071647520123122</v>
      </c>
      <c r="G70" s="426">
        <f t="shared" si="8"/>
        <v>0.15871789742287321</v>
      </c>
      <c r="H70" s="451">
        <f t="shared" si="8"/>
        <v>0.16979239850334774</v>
      </c>
      <c r="I70" s="451">
        <f t="shared" si="8"/>
        <v>0.15956458160350798</v>
      </c>
      <c r="J70" s="451">
        <f t="shared" si="8"/>
        <v>0.16350789095658302</v>
      </c>
    </row>
    <row r="71" spans="1:10" ht="13.5" customHeight="1" x14ac:dyDescent="0.2">
      <c r="A71" s="582" t="s">
        <v>123</v>
      </c>
      <c r="B71" s="583">
        <f t="shared" ref="B71:J71" si="9">B16/B$13</f>
        <v>0.36154738232717815</v>
      </c>
      <c r="C71" s="583">
        <f t="shared" si="9"/>
        <v>0.40791282046248306</v>
      </c>
      <c r="D71" s="583">
        <f t="shared" si="9"/>
        <v>0.41608471451600204</v>
      </c>
      <c r="E71" s="583">
        <f t="shared" si="9"/>
        <v>0.42376377134176157</v>
      </c>
      <c r="F71" s="583">
        <f t="shared" si="9"/>
        <v>0.42139462067027589</v>
      </c>
      <c r="G71" s="583">
        <f t="shared" si="9"/>
        <v>0.35793964242670695</v>
      </c>
      <c r="H71" s="584">
        <f t="shared" si="9"/>
        <v>0.41052401601766941</v>
      </c>
      <c r="I71" s="584">
        <f t="shared" si="9"/>
        <v>0.38482192183716585</v>
      </c>
      <c r="J71" s="584">
        <f t="shared" si="9"/>
        <v>0.39473130028694847</v>
      </c>
    </row>
    <row r="72" spans="1:10" ht="13.5" customHeight="1" x14ac:dyDescent="0.2">
      <c r="A72" s="585" t="s">
        <v>124</v>
      </c>
      <c r="B72" s="586">
        <f t="shared" ref="B72:J72" si="10">B17/B$13</f>
        <v>0.17188136980665511</v>
      </c>
      <c r="C72" s="586">
        <f t="shared" si="10"/>
        <v>0.20139430214955145</v>
      </c>
      <c r="D72" s="586">
        <f t="shared" si="10"/>
        <v>0.21619870107416692</v>
      </c>
      <c r="E72" s="586">
        <f t="shared" si="10"/>
        <v>0.23142199694911444</v>
      </c>
      <c r="F72" s="586">
        <f t="shared" si="10"/>
        <v>0.25549960776651676</v>
      </c>
      <c r="G72" s="586">
        <f t="shared" si="10"/>
        <v>0.33169096585369645</v>
      </c>
      <c r="H72" s="587">
        <f t="shared" si="10"/>
        <v>0.21268360516036833</v>
      </c>
      <c r="I72" s="587">
        <f t="shared" si="10"/>
        <v>0.29941300384888764</v>
      </c>
      <c r="J72" s="587">
        <f t="shared" si="10"/>
        <v>0.26597470001687723</v>
      </c>
    </row>
    <row r="73" spans="1:10" ht="13.5" customHeight="1" x14ac:dyDescent="0.2">
      <c r="A73" s="582" t="s">
        <v>125</v>
      </c>
      <c r="B73" s="583">
        <f t="shared" ref="B73:J74" si="11">B18/B$13</f>
        <v>9.3139343929737398E-2</v>
      </c>
      <c r="C73" s="583">
        <f t="shared" si="11"/>
        <v>0.10452640424665181</v>
      </c>
      <c r="D73" s="583">
        <f t="shared" si="11"/>
        <v>0.12505187968136589</v>
      </c>
      <c r="E73" s="583">
        <f t="shared" si="11"/>
        <v>0.14570005752835649</v>
      </c>
      <c r="F73" s="583">
        <f t="shared" si="11"/>
        <v>0.1642969441174886</v>
      </c>
      <c r="G73" s="583">
        <f t="shared" si="11"/>
        <v>0.25093852532938316</v>
      </c>
      <c r="H73" s="584">
        <f t="shared" si="11"/>
        <v>0.12329300387359218</v>
      </c>
      <c r="I73" s="584">
        <f t="shared" si="11"/>
        <v>0.21423339581595266</v>
      </c>
      <c r="J73" s="584">
        <f t="shared" si="11"/>
        <v>0.17917155401428347</v>
      </c>
    </row>
    <row r="74" spans="1:10" ht="13.5" customHeight="1" x14ac:dyDescent="0.2">
      <c r="A74" s="585" t="s">
        <v>126</v>
      </c>
      <c r="B74" s="743">
        <f t="shared" si="11"/>
        <v>4.1644391980061712E-3</v>
      </c>
      <c r="C74" s="586">
        <f t="shared" ref="C74:J74" si="12">C19/C$13</f>
        <v>3.114605659771555E-3</v>
      </c>
      <c r="D74" s="586">
        <f t="shared" si="12"/>
        <v>2.9223390511845001E-3</v>
      </c>
      <c r="E74" s="586">
        <f t="shared" si="12"/>
        <v>2.4677823673018582E-3</v>
      </c>
      <c r="F74" s="586">
        <f t="shared" si="12"/>
        <v>3.2967678853949274E-3</v>
      </c>
      <c r="G74" s="586">
        <f t="shared" si="12"/>
        <v>3.665553048286441E-3</v>
      </c>
      <c r="H74" s="587">
        <f t="shared" si="12"/>
        <v>2.9454361155881168E-3</v>
      </c>
      <c r="I74" s="587">
        <f t="shared" si="12"/>
        <v>3.5093196673020889E-3</v>
      </c>
      <c r="J74" s="587">
        <f t="shared" si="12"/>
        <v>3.2919157672035531E-3</v>
      </c>
    </row>
    <row r="75" spans="1:10" ht="13.5" customHeight="1" x14ac:dyDescent="0.2">
      <c r="A75" s="676" t="s">
        <v>469</v>
      </c>
      <c r="B75" s="583">
        <f>B20/B$13</f>
        <v>7.4577586678911539E-2</v>
      </c>
      <c r="C75" s="583">
        <f t="shared" ref="C75:J75" si="13">C20/C$13</f>
        <v>9.3753292243128075E-2</v>
      </c>
      <c r="D75" s="583">
        <f t="shared" si="13"/>
        <v>8.8224482341616506E-2</v>
      </c>
      <c r="E75" s="583">
        <f t="shared" si="13"/>
        <v>8.3254157053456096E-2</v>
      </c>
      <c r="F75" s="583">
        <f t="shared" si="13"/>
        <v>8.7905895763633238E-2</v>
      </c>
      <c r="G75" s="583">
        <f t="shared" si="13"/>
        <v>7.7086887476026864E-2</v>
      </c>
      <c r="H75" s="584">
        <f t="shared" si="13"/>
        <v>8.6445165171188013E-2</v>
      </c>
      <c r="I75" s="584">
        <f t="shared" si="13"/>
        <v>8.1670288365632879E-2</v>
      </c>
      <c r="J75" s="584">
        <f t="shared" si="13"/>
        <v>8.3511230235390213E-2</v>
      </c>
    </row>
    <row r="76" spans="1:10" ht="13.5" customHeight="1" x14ac:dyDescent="0.2">
      <c r="A76" s="585" t="s">
        <v>127</v>
      </c>
      <c r="B76" s="586">
        <f>B21/B$13</f>
        <v>7.9927382162681582E-2</v>
      </c>
      <c r="C76" s="586">
        <f t="shared" ref="C76:J76" si="14">C21/C$13</f>
        <v>8.1769567804626672E-2</v>
      </c>
      <c r="D76" s="586">
        <f t="shared" si="14"/>
        <v>8.2061748531889939E-2</v>
      </c>
      <c r="E76" s="586">
        <f t="shared" si="14"/>
        <v>6.8262431081833289E-2</v>
      </c>
      <c r="F76" s="586">
        <f t="shared" si="14"/>
        <v>4.0427800436287041E-2</v>
      </c>
      <c r="G76" s="586">
        <f t="shared" si="14"/>
        <v>2.6696860307450516E-2</v>
      </c>
      <c r="H76" s="587">
        <f t="shared" si="14"/>
        <v>7.6541147811273663E-2</v>
      </c>
      <c r="I76" s="587">
        <f t="shared" si="14"/>
        <v>3.251388175050924E-2</v>
      </c>
      <c r="J76" s="587">
        <f t="shared" si="14"/>
        <v>4.9488484615217918E-2</v>
      </c>
    </row>
    <row r="77" spans="1:10" ht="13.5" customHeight="1" x14ac:dyDescent="0.2">
      <c r="A77" s="582" t="s">
        <v>128</v>
      </c>
      <c r="B77" s="583">
        <f>B22/B$13</f>
        <v>0.10269522580570539</v>
      </c>
      <c r="C77" s="583">
        <f t="shared" ref="C77:J77" si="15">C22/C$13</f>
        <v>0.10017438726415676</v>
      </c>
      <c r="D77" s="583">
        <f t="shared" si="15"/>
        <v>0.11045720492389524</v>
      </c>
      <c r="E77" s="583">
        <f t="shared" si="15"/>
        <v>9.309901891483012E-2</v>
      </c>
      <c r="F77" s="583">
        <f t="shared" si="15"/>
        <v>9.8627728190740088E-2</v>
      </c>
      <c r="G77" s="583">
        <f t="shared" si="15"/>
        <v>9.313955810332139E-2</v>
      </c>
      <c r="H77" s="584">
        <f t="shared" si="15"/>
        <v>0.10005686245227849</v>
      </c>
      <c r="I77" s="584">
        <f t="shared" si="15"/>
        <v>9.5464584851826559E-2</v>
      </c>
      <c r="J77" s="584">
        <f t="shared" si="15"/>
        <v>9.7235126052467605E-2</v>
      </c>
    </row>
    <row r="78" spans="1:10" ht="13.5" customHeight="1" x14ac:dyDescent="0.2">
      <c r="A78" s="588" t="s">
        <v>129</v>
      </c>
      <c r="B78" s="589">
        <f>B23/B$13</f>
        <v>3.1576667860572859E-2</v>
      </c>
      <c r="C78" s="589">
        <f t="shared" ref="C78:J78" si="16">C23/C$13</f>
        <v>2.4873010547034741E-2</v>
      </c>
      <c r="D78" s="589">
        <f t="shared" si="16"/>
        <v>2.2707043010196274E-2</v>
      </c>
      <c r="E78" s="589">
        <f t="shared" si="16"/>
        <v>3.8156803543663513E-2</v>
      </c>
      <c r="F78" s="589">
        <f t="shared" si="16"/>
        <v>2.3306916463908516E-2</v>
      </c>
      <c r="G78" s="589">
        <f t="shared" si="16"/>
        <v>3.4835879331069929E-2</v>
      </c>
      <c r="H78" s="590">
        <f t="shared" si="16"/>
        <v>3.014534320615948E-2</v>
      </c>
      <c r="I78" s="590">
        <f t="shared" si="16"/>
        <v>2.9951710906676081E-2</v>
      </c>
      <c r="J78" s="590">
        <f t="shared" si="16"/>
        <v>3.0026365357873994E-2</v>
      </c>
    </row>
    <row r="79" spans="1:10" ht="13.5" customHeight="1" x14ac:dyDescent="0.25">
      <c r="A79" s="456" t="s">
        <v>155</v>
      </c>
      <c r="B79" s="429"/>
      <c r="C79" s="429"/>
      <c r="D79" s="429"/>
      <c r="E79" s="429"/>
      <c r="F79" s="429"/>
      <c r="G79" s="429"/>
      <c r="H79" s="457"/>
      <c r="I79" s="457"/>
      <c r="J79" s="457"/>
    </row>
    <row r="80" spans="1:10" ht="13.5" customHeight="1" x14ac:dyDescent="0.25">
      <c r="A80" s="458" t="s">
        <v>132</v>
      </c>
      <c r="B80" s="430">
        <f t="shared" ref="B80:J80" si="17">B26/B$26</f>
        <v>1</v>
      </c>
      <c r="C80" s="430">
        <f t="shared" si="17"/>
        <v>1</v>
      </c>
      <c r="D80" s="430">
        <f t="shared" si="17"/>
        <v>1</v>
      </c>
      <c r="E80" s="430">
        <f t="shared" si="17"/>
        <v>1</v>
      </c>
      <c r="F80" s="430">
        <f t="shared" si="17"/>
        <v>1</v>
      </c>
      <c r="G80" s="430">
        <f t="shared" si="17"/>
        <v>1</v>
      </c>
      <c r="H80" s="459">
        <f t="shared" si="17"/>
        <v>1</v>
      </c>
      <c r="I80" s="459">
        <f t="shared" si="17"/>
        <v>1</v>
      </c>
      <c r="J80" s="459">
        <f t="shared" si="17"/>
        <v>1</v>
      </c>
    </row>
    <row r="81" spans="1:10" ht="13.5" customHeight="1" x14ac:dyDescent="0.2">
      <c r="A81" s="460" t="s">
        <v>133</v>
      </c>
      <c r="B81" s="431">
        <f t="shared" ref="B81:J81" si="18">B27/B$26</f>
        <v>0.83729793301602706</v>
      </c>
      <c r="C81" s="431">
        <f t="shared" si="18"/>
        <v>0.80178024952565075</v>
      </c>
      <c r="D81" s="431">
        <f t="shared" si="18"/>
        <v>0.7913559186039909</v>
      </c>
      <c r="E81" s="431">
        <f t="shared" si="18"/>
        <v>0.68675721369740284</v>
      </c>
      <c r="F81" s="431">
        <f t="shared" si="18"/>
        <v>0.66714130995349141</v>
      </c>
      <c r="G81" s="431">
        <f t="shared" si="18"/>
        <v>0.70088883865256491</v>
      </c>
      <c r="H81" s="461">
        <f t="shared" si="18"/>
        <v>0.76009719842987633</v>
      </c>
      <c r="I81" s="461">
        <f t="shared" si="18"/>
        <v>0.68828876350460144</v>
      </c>
      <c r="J81" s="461">
        <f t="shared" si="18"/>
        <v>0.71036526795528754</v>
      </c>
    </row>
    <row r="82" spans="1:10" ht="13.5" customHeight="1" x14ac:dyDescent="0.2">
      <c r="A82" s="448" t="s">
        <v>134</v>
      </c>
      <c r="B82" s="425">
        <f t="shared" ref="B82:J82" si="19">B28/B$26</f>
        <v>7.9315767520887134E-2</v>
      </c>
      <c r="C82" s="425">
        <f t="shared" si="19"/>
        <v>0.12213993379574418</v>
      </c>
      <c r="D82" s="425">
        <f t="shared" si="19"/>
        <v>0.14990182527208529</v>
      </c>
      <c r="E82" s="425">
        <f t="shared" si="19"/>
        <v>0.1873355864220925</v>
      </c>
      <c r="F82" s="425">
        <f t="shared" si="19"/>
        <v>0.2231181081111912</v>
      </c>
      <c r="G82" s="425">
        <f t="shared" si="19"/>
        <v>0.21217521479676849</v>
      </c>
      <c r="H82" s="440">
        <f t="shared" si="19"/>
        <v>0.14750790219209961</v>
      </c>
      <c r="I82" s="440">
        <f t="shared" si="19"/>
        <v>0.21626088516769726</v>
      </c>
      <c r="J82" s="440">
        <f t="shared" si="19"/>
        <v>0.19512373691710241</v>
      </c>
    </row>
    <row r="83" spans="1:10" ht="13.5" customHeight="1" x14ac:dyDescent="0.2">
      <c r="A83" s="462" t="s">
        <v>135</v>
      </c>
      <c r="B83" s="432">
        <f t="shared" ref="B83:J83" si="20">B29/B$26</f>
        <v>8.3386299463085706E-2</v>
      </c>
      <c r="C83" s="432">
        <f t="shared" si="20"/>
        <v>7.6079816678604986E-2</v>
      </c>
      <c r="D83" s="432">
        <f t="shared" si="20"/>
        <v>5.8742256123923801E-2</v>
      </c>
      <c r="E83" s="432">
        <f t="shared" si="20"/>
        <v>0.12590719988050461</v>
      </c>
      <c r="F83" s="432">
        <f t="shared" si="20"/>
        <v>0.1097405819353174</v>
      </c>
      <c r="G83" s="432">
        <f t="shared" si="20"/>
        <v>8.6935946550666637E-2</v>
      </c>
      <c r="H83" s="463">
        <f t="shared" si="20"/>
        <v>9.2394899378024031E-2</v>
      </c>
      <c r="I83" s="463">
        <f t="shared" si="20"/>
        <v>9.5450351327701313E-2</v>
      </c>
      <c r="J83" s="463">
        <f t="shared" si="20"/>
        <v>9.4510995127610034E-2</v>
      </c>
    </row>
    <row r="84" spans="1:10" ht="13.5" customHeight="1" x14ac:dyDescent="0.25">
      <c r="A84" s="458" t="s">
        <v>136</v>
      </c>
      <c r="B84" s="430">
        <f t="shared" ref="B84:J84" si="21">B30/B$30</f>
        <v>1</v>
      </c>
      <c r="C84" s="430">
        <f t="shared" si="21"/>
        <v>1</v>
      </c>
      <c r="D84" s="430">
        <f t="shared" si="21"/>
        <v>1</v>
      </c>
      <c r="E84" s="430">
        <f t="shared" si="21"/>
        <v>1</v>
      </c>
      <c r="F84" s="430">
        <f t="shared" si="21"/>
        <v>1</v>
      </c>
      <c r="G84" s="430">
        <f t="shared" si="21"/>
        <v>1</v>
      </c>
      <c r="H84" s="459">
        <f t="shared" si="21"/>
        <v>1</v>
      </c>
      <c r="I84" s="459">
        <f t="shared" si="21"/>
        <v>1</v>
      </c>
      <c r="J84" s="459">
        <f t="shared" si="21"/>
        <v>1</v>
      </c>
    </row>
    <row r="85" spans="1:10" ht="13.5" customHeight="1" x14ac:dyDescent="0.2">
      <c r="A85" s="460" t="s">
        <v>137</v>
      </c>
      <c r="B85" s="431">
        <f t="shared" ref="B85:J85" si="22">B31/B$30</f>
        <v>0.22821237721968646</v>
      </c>
      <c r="C85" s="431">
        <f t="shared" si="22"/>
        <v>0.2337875318072351</v>
      </c>
      <c r="D85" s="431">
        <f t="shared" si="22"/>
        <v>0.25507524800002601</v>
      </c>
      <c r="E85" s="431">
        <f t="shared" si="22"/>
        <v>0.22985566886118736</v>
      </c>
      <c r="F85" s="431">
        <f t="shared" si="22"/>
        <v>0.20928577328225603</v>
      </c>
      <c r="G85" s="431">
        <f t="shared" si="22"/>
        <v>0.21403049171198504</v>
      </c>
      <c r="H85" s="461">
        <f t="shared" si="22"/>
        <v>0.23592653251469015</v>
      </c>
      <c r="I85" s="461">
        <f t="shared" si="22"/>
        <v>0.21218365853541227</v>
      </c>
      <c r="J85" s="461">
        <f t="shared" si="22"/>
        <v>0.22015593195955988</v>
      </c>
    </row>
    <row r="86" spans="1:10" ht="13.5" customHeight="1" x14ac:dyDescent="0.2">
      <c r="A86" s="448" t="s">
        <v>138</v>
      </c>
      <c r="B86" s="425">
        <f t="shared" ref="B86:J86" si="23">B32/B$30</f>
        <v>0.61219089384838332</v>
      </c>
      <c r="C86" s="425">
        <f t="shared" si="23"/>
        <v>0.56285586645518793</v>
      </c>
      <c r="D86" s="425">
        <f t="shared" si="23"/>
        <v>0.53883109809824703</v>
      </c>
      <c r="E86" s="425">
        <f t="shared" si="23"/>
        <v>0.47643443420461512</v>
      </c>
      <c r="F86" s="425">
        <f t="shared" si="23"/>
        <v>0.54230959168969661</v>
      </c>
      <c r="G86" s="425">
        <f t="shared" si="23"/>
        <v>0.57173862454552826</v>
      </c>
      <c r="H86" s="440">
        <f t="shared" si="23"/>
        <v>0.53533064239997863</v>
      </c>
      <c r="I86" s="440">
        <f t="shared" si="23"/>
        <v>0.56028367415436142</v>
      </c>
      <c r="J86" s="440">
        <f t="shared" si="23"/>
        <v>0.55190505949798074</v>
      </c>
    </row>
    <row r="87" spans="1:10" ht="13.5" customHeight="1" x14ac:dyDescent="0.2">
      <c r="A87" s="464" t="s">
        <v>139</v>
      </c>
      <c r="B87" s="433">
        <f t="shared" ref="B87:J87" si="24">B33/B$30</f>
        <v>0.1595967289319303</v>
      </c>
      <c r="C87" s="433">
        <f t="shared" si="24"/>
        <v>0.20335660173757694</v>
      </c>
      <c r="D87" s="433">
        <f t="shared" si="24"/>
        <v>0.20609365390172693</v>
      </c>
      <c r="E87" s="433">
        <f t="shared" si="24"/>
        <v>0.29370989693419763</v>
      </c>
      <c r="F87" s="433">
        <f t="shared" si="24"/>
        <v>0.24840463502804744</v>
      </c>
      <c r="G87" s="433">
        <f t="shared" si="24"/>
        <v>0.21423088374248678</v>
      </c>
      <c r="H87" s="465">
        <f t="shared" si="24"/>
        <v>0.22874282508533117</v>
      </c>
      <c r="I87" s="465">
        <f t="shared" si="24"/>
        <v>0.22753266731022628</v>
      </c>
      <c r="J87" s="465">
        <f t="shared" si="24"/>
        <v>0.22793900854245938</v>
      </c>
    </row>
    <row r="88" spans="1:10" ht="12.75" customHeight="1" x14ac:dyDescent="0.2">
      <c r="A88" s="442" t="s">
        <v>405</v>
      </c>
    </row>
    <row r="89" spans="1:10" ht="12.75" customHeight="1" x14ac:dyDescent="0.2">
      <c r="A89" s="443" t="s">
        <v>738</v>
      </c>
      <c r="B89" s="441"/>
      <c r="D89" s="444"/>
    </row>
    <row r="90" spans="1:10" x14ac:dyDescent="0.2">
      <c r="A90" s="443" t="s">
        <v>736</v>
      </c>
      <c r="B90" s="441"/>
      <c r="D90" s="444"/>
    </row>
    <row r="93" spans="1:10" ht="12.75" customHeight="1" x14ac:dyDescent="0.2">
      <c r="A93" s="731" t="s">
        <v>159</v>
      </c>
      <c r="B93" s="732"/>
      <c r="C93" s="732"/>
      <c r="D93" s="733"/>
      <c r="E93" s="733"/>
      <c r="F93" s="733"/>
      <c r="G93" s="733"/>
      <c r="H93" s="733"/>
      <c r="I93" s="733"/>
      <c r="J93" s="733"/>
    </row>
    <row r="94" spans="1:10" ht="40.5" customHeight="1" x14ac:dyDescent="0.2">
      <c r="A94" s="810" t="s">
        <v>160</v>
      </c>
      <c r="B94" s="810"/>
      <c r="C94" s="810"/>
      <c r="D94" s="810"/>
      <c r="E94" s="810"/>
      <c r="F94" s="810"/>
      <c r="G94" s="810"/>
      <c r="H94" s="810"/>
      <c r="I94" s="810"/>
      <c r="J94" s="810"/>
    </row>
    <row r="95" spans="1:10" ht="12.75" customHeight="1" x14ac:dyDescent="0.3">
      <c r="A95" s="467"/>
      <c r="B95" s="732"/>
      <c r="C95" s="732"/>
      <c r="D95" s="733"/>
      <c r="E95" s="733"/>
      <c r="F95" s="733"/>
      <c r="G95" s="733"/>
      <c r="H95" s="733"/>
      <c r="I95" s="733"/>
      <c r="J95" s="733"/>
    </row>
    <row r="96" spans="1:10" ht="24.75" customHeight="1" x14ac:dyDescent="0.2">
      <c r="A96" s="811" t="s">
        <v>566</v>
      </c>
      <c r="B96" s="811"/>
      <c r="C96" s="811"/>
      <c r="D96" s="811"/>
      <c r="E96" s="811"/>
      <c r="F96" s="811"/>
      <c r="G96" s="811"/>
      <c r="H96" s="811"/>
      <c r="I96" s="811"/>
      <c r="J96" s="811"/>
    </row>
    <row r="97" spans="1:10" ht="12.75" customHeight="1" x14ac:dyDescent="0.3">
      <c r="A97" s="467"/>
      <c r="B97" s="732"/>
      <c r="C97" s="732"/>
      <c r="D97" s="733"/>
      <c r="E97" s="733"/>
      <c r="F97" s="733"/>
      <c r="G97" s="733"/>
      <c r="H97" s="733"/>
      <c r="I97" s="733"/>
      <c r="J97" s="733"/>
    </row>
    <row r="98" spans="1:10" customFormat="1" ht="26.25" customHeight="1" x14ac:dyDescent="0.2">
      <c r="A98" s="812" t="s">
        <v>567</v>
      </c>
      <c r="B98" s="812"/>
      <c r="C98" s="812"/>
      <c r="D98" s="812"/>
      <c r="E98" s="812"/>
      <c r="F98" s="812"/>
      <c r="G98" s="812"/>
      <c r="H98" s="812"/>
      <c r="I98" s="812"/>
      <c r="J98" s="812"/>
    </row>
    <row r="99" spans="1:10" customFormat="1" ht="12.75" customHeight="1" x14ac:dyDescent="0.2">
      <c r="A99" s="734"/>
      <c r="B99" s="728"/>
      <c r="C99" s="728"/>
      <c r="D99" s="728"/>
      <c r="E99" s="728"/>
      <c r="F99" s="728"/>
      <c r="G99" s="47"/>
      <c r="H99" s="47"/>
      <c r="I99" s="47"/>
      <c r="J99" s="47"/>
    </row>
    <row r="100" spans="1:10" customFormat="1" ht="12.75" customHeight="1" x14ac:dyDescent="0.2">
      <c r="A100" s="812" t="s">
        <v>568</v>
      </c>
      <c r="B100" s="812"/>
      <c r="C100" s="812"/>
      <c r="D100" s="812"/>
      <c r="E100" s="812"/>
      <c r="F100" s="812"/>
      <c r="G100" s="812"/>
      <c r="H100" s="812"/>
      <c r="I100" s="812"/>
      <c r="J100" s="812"/>
    </row>
    <row r="101" spans="1:10" customFormat="1" ht="12.75" customHeight="1" x14ac:dyDescent="0.2">
      <c r="A101" s="729"/>
      <c r="B101" s="729"/>
      <c r="C101" s="729"/>
      <c r="D101" s="729"/>
      <c r="E101" s="729"/>
      <c r="F101" s="729"/>
      <c r="G101" s="47"/>
      <c r="H101" s="47"/>
      <c r="I101" s="47"/>
      <c r="J101" s="47"/>
    </row>
    <row r="102" spans="1:10" customFormat="1" ht="24.75" customHeight="1" x14ac:dyDescent="0.2">
      <c r="A102" s="812" t="s">
        <v>569</v>
      </c>
      <c r="B102" s="812"/>
      <c r="C102" s="812"/>
      <c r="D102" s="812"/>
      <c r="E102" s="812"/>
      <c r="F102" s="812"/>
      <c r="G102" s="812"/>
      <c r="H102" s="812"/>
      <c r="I102" s="812"/>
      <c r="J102" s="812"/>
    </row>
    <row r="103" spans="1:10" customFormat="1" ht="12.75" customHeight="1" x14ac:dyDescent="0.2">
      <c r="A103" s="728"/>
      <c r="B103" s="728"/>
      <c r="C103" s="728"/>
      <c r="D103" s="728"/>
      <c r="E103" s="728"/>
      <c r="F103" s="728"/>
      <c r="G103" s="47"/>
      <c r="H103" s="47"/>
      <c r="I103" s="47"/>
      <c r="J103" s="47"/>
    </row>
    <row r="104" spans="1:10" customFormat="1" ht="21" customHeight="1" x14ac:dyDescent="0.2">
      <c r="A104" s="812" t="s">
        <v>570</v>
      </c>
      <c r="B104" s="812"/>
      <c r="C104" s="812"/>
      <c r="D104" s="812"/>
      <c r="E104" s="812"/>
      <c r="F104" s="812"/>
      <c r="G104" s="812"/>
      <c r="H104" s="812"/>
      <c r="I104" s="812"/>
      <c r="J104" s="812"/>
    </row>
    <row r="105" spans="1:10" customFormat="1" ht="12.75" customHeight="1" x14ac:dyDescent="0.2">
      <c r="A105" s="728"/>
      <c r="B105" s="728"/>
      <c r="C105" s="728"/>
      <c r="D105" s="728"/>
      <c r="E105" s="728"/>
      <c r="F105" s="728"/>
      <c r="G105" s="47"/>
      <c r="H105" s="47"/>
      <c r="I105" s="47"/>
      <c r="J105" s="47"/>
    </row>
    <row r="106" spans="1:10" customFormat="1" ht="48.75" customHeight="1" x14ac:dyDescent="0.2">
      <c r="A106" s="812" t="s">
        <v>590</v>
      </c>
      <c r="B106" s="812"/>
      <c r="C106" s="812"/>
      <c r="D106" s="812"/>
      <c r="E106" s="812"/>
      <c r="F106" s="812"/>
      <c r="G106" s="812"/>
      <c r="H106" s="812"/>
      <c r="I106" s="812"/>
      <c r="J106" s="812"/>
    </row>
    <row r="107" spans="1:10" customFormat="1" ht="12.75" customHeight="1" x14ac:dyDescent="0.2">
      <c r="A107" s="734"/>
      <c r="B107" s="728"/>
      <c r="C107" s="728"/>
      <c r="D107" s="728"/>
      <c r="E107" s="728"/>
      <c r="F107" s="728"/>
      <c r="G107" s="47"/>
      <c r="H107" s="47"/>
      <c r="I107" s="47"/>
      <c r="J107" s="47"/>
    </row>
    <row r="108" spans="1:10" customFormat="1" ht="27" customHeight="1" x14ac:dyDescent="0.2">
      <c r="A108" s="812" t="s">
        <v>571</v>
      </c>
      <c r="B108" s="812"/>
      <c r="C108" s="812"/>
      <c r="D108" s="812"/>
      <c r="E108" s="812"/>
      <c r="F108" s="812"/>
      <c r="G108" s="812"/>
      <c r="H108" s="812"/>
      <c r="I108" s="812"/>
      <c r="J108" s="812"/>
    </row>
    <row r="109" spans="1:10" customFormat="1" ht="12.75" customHeight="1" x14ac:dyDescent="0.2">
      <c r="A109" s="735"/>
      <c r="B109" s="728"/>
      <c r="C109" s="728"/>
      <c r="D109" s="728"/>
      <c r="E109" s="728"/>
      <c r="F109" s="728"/>
      <c r="G109" s="47"/>
      <c r="H109" s="47"/>
      <c r="I109" s="47"/>
      <c r="J109" s="47"/>
    </row>
    <row r="110" spans="1:10" customFormat="1" ht="19.5" customHeight="1" x14ac:dyDescent="0.2">
      <c r="A110" s="812" t="s">
        <v>572</v>
      </c>
      <c r="B110" s="812"/>
      <c r="C110" s="812"/>
      <c r="D110" s="812"/>
      <c r="E110" s="812"/>
      <c r="F110" s="812"/>
      <c r="G110" s="812"/>
      <c r="H110" s="812"/>
      <c r="I110" s="812"/>
      <c r="J110" s="812"/>
    </row>
    <row r="111" spans="1:10" customFormat="1" ht="12.75" customHeight="1" x14ac:dyDescent="0.2">
      <c r="A111" s="735"/>
      <c r="B111" s="728"/>
      <c r="C111" s="728"/>
      <c r="D111" s="728"/>
      <c r="E111" s="728"/>
      <c r="F111" s="728"/>
      <c r="G111" s="47"/>
      <c r="H111" s="47"/>
      <c r="I111" s="47"/>
      <c r="J111" s="47"/>
    </row>
    <row r="112" spans="1:10" customFormat="1" ht="22.5" customHeight="1" x14ac:dyDescent="0.2">
      <c r="A112" s="812" t="s">
        <v>573</v>
      </c>
      <c r="B112" s="812"/>
      <c r="C112" s="812"/>
      <c r="D112" s="812"/>
      <c r="E112" s="812"/>
      <c r="F112" s="812"/>
      <c r="G112" s="812"/>
      <c r="H112" s="812"/>
      <c r="I112" s="812"/>
      <c r="J112" s="812"/>
    </row>
    <row r="113" spans="1:10" customFormat="1" ht="12" customHeight="1" x14ac:dyDescent="0.2">
      <c r="A113" s="729"/>
      <c r="B113" s="729"/>
      <c r="C113" s="729"/>
      <c r="D113" s="729"/>
      <c r="E113" s="729"/>
      <c r="F113" s="729"/>
      <c r="G113" s="47"/>
      <c r="H113" s="47"/>
      <c r="I113" s="47"/>
      <c r="J113" s="47"/>
    </row>
    <row r="114" spans="1:10" customFormat="1" ht="39.75" customHeight="1" x14ac:dyDescent="0.2">
      <c r="A114" s="812" t="s">
        <v>574</v>
      </c>
      <c r="B114" s="812"/>
      <c r="C114" s="812"/>
      <c r="D114" s="812"/>
      <c r="E114" s="812"/>
      <c r="F114" s="812"/>
      <c r="G114" s="812"/>
      <c r="H114" s="812"/>
      <c r="I114" s="812"/>
      <c r="J114" s="812"/>
    </row>
    <row r="115" spans="1:10" customFormat="1" ht="12.75" customHeight="1" x14ac:dyDescent="0.2">
      <c r="A115" s="735"/>
      <c r="B115" s="728"/>
      <c r="C115" s="728"/>
      <c r="D115" s="728"/>
      <c r="E115" s="728"/>
      <c r="F115" s="728"/>
      <c r="G115" s="47"/>
      <c r="H115" s="47"/>
      <c r="I115" s="47"/>
      <c r="J115" s="47"/>
    </row>
    <row r="116" spans="1:10" customFormat="1" ht="33.75" customHeight="1" x14ac:dyDescent="0.2">
      <c r="A116" s="812" t="s">
        <v>575</v>
      </c>
      <c r="B116" s="812"/>
      <c r="C116" s="812"/>
      <c r="D116" s="812"/>
      <c r="E116" s="812"/>
      <c r="F116" s="812"/>
      <c r="G116" s="812"/>
      <c r="H116" s="812"/>
      <c r="I116" s="812"/>
      <c r="J116" s="812"/>
    </row>
    <row r="117" spans="1:10" customFormat="1" ht="12.75" customHeight="1" x14ac:dyDescent="0.2">
      <c r="A117" s="735"/>
      <c r="B117" s="728"/>
      <c r="C117" s="728"/>
      <c r="D117" s="728"/>
      <c r="E117" s="728"/>
      <c r="F117" s="728"/>
      <c r="G117" s="47"/>
      <c r="H117" s="47"/>
      <c r="I117" s="47"/>
      <c r="J117" s="47"/>
    </row>
    <row r="118" spans="1:10" customFormat="1" ht="21" customHeight="1" x14ac:dyDescent="0.2">
      <c r="A118" s="812" t="s">
        <v>576</v>
      </c>
      <c r="B118" s="812"/>
      <c r="C118" s="812"/>
      <c r="D118" s="812"/>
      <c r="E118" s="812"/>
      <c r="F118" s="812"/>
      <c r="G118" s="812"/>
      <c r="H118" s="812"/>
      <c r="I118" s="812"/>
      <c r="J118" s="812"/>
    </row>
    <row r="119" spans="1:10" ht="12.75" customHeight="1" x14ac:dyDescent="0.2">
      <c r="A119" s="736"/>
      <c r="B119" s="732"/>
      <c r="C119" s="732"/>
      <c r="D119" s="733"/>
      <c r="E119" s="733"/>
      <c r="F119" s="733"/>
      <c r="G119" s="733"/>
      <c r="H119" s="733"/>
      <c r="I119" s="733"/>
      <c r="J119" s="733"/>
    </row>
    <row r="120" spans="1:10" ht="14.25" customHeight="1" x14ac:dyDescent="0.2">
      <c r="A120" s="809" t="s">
        <v>161</v>
      </c>
      <c r="B120" s="809"/>
      <c r="C120" s="809"/>
      <c r="D120" s="809"/>
      <c r="E120" s="809"/>
      <c r="F120" s="809"/>
      <c r="G120" s="809"/>
      <c r="H120" s="809"/>
      <c r="I120" s="809"/>
      <c r="J120" s="809"/>
    </row>
    <row r="121" spans="1:10" ht="12.75" customHeight="1" x14ac:dyDescent="0.2">
      <c r="A121" s="737" t="s">
        <v>162</v>
      </c>
      <c r="B121" s="732"/>
      <c r="C121" s="732"/>
      <c r="D121" s="733"/>
      <c r="E121" s="733"/>
      <c r="F121" s="733"/>
      <c r="G121" s="733"/>
      <c r="H121" s="733"/>
      <c r="I121" s="733"/>
      <c r="J121" s="733"/>
    </row>
  </sheetData>
  <mergeCells count="14">
    <mergeCell ref="A120:J120"/>
    <mergeCell ref="A94:J94"/>
    <mergeCell ref="A96:J96"/>
    <mergeCell ref="A98:J98"/>
    <mergeCell ref="A100:J100"/>
    <mergeCell ref="A102:J102"/>
    <mergeCell ref="A104:J104"/>
    <mergeCell ref="A106:J106"/>
    <mergeCell ref="A108:J108"/>
    <mergeCell ref="A110:J110"/>
    <mergeCell ref="A112:J112"/>
    <mergeCell ref="A114:J114"/>
    <mergeCell ref="A116:J116"/>
    <mergeCell ref="A118:J118"/>
  </mergeCells>
  <phoneticPr fontId="3" type="noConversion"/>
  <pageMargins left="0.59055118110236227" right="0.59055118110236227" top="1.0236220472440944" bottom="0.98425196850393704" header="0.51181102362204722" footer="0.51181102362204722"/>
  <pageSetup paperSize="9" scale="60" firstPageNumber="8" fitToHeight="0" orientation="landscape" useFirstPageNumber="1" r:id="rId1"/>
  <headerFooter alignWithMargins="0">
    <oddHeader>&amp;R&amp;12Les finances des groupements à fiscalité propre en 2022</oddHeader>
    <oddFooter>&amp;L&amp;12Direction Générale des Collectivités Locales / DESL&amp;C&amp;12&amp;P&amp;R&amp;12Mise en ligne : janvier 2024</oddFooter>
    <evenHeader>&amp;R&amp;12Les finances des groupements à fiscalité propre en 2019</evenHeader>
    <evenFooter>&amp;L&amp;12Direction Générale des Collectivités locales / DESL&amp;C9&amp;R&amp;12Mise en ligne :mai 2021</evenFooter>
    <firstHeader>&amp;R&amp;12Les finances des groupements à fiscalité propre en 2019</firstHeader>
    <firstFooter>&amp;L&amp;12Direction Générale des collectivités locale / DESL&amp;C&amp;12 8&amp;R&amp;12Mise en ligne : mai 2021</firstFooter>
  </headerFooter>
  <rowBreaks count="2" manualBreakCount="2">
    <brk id="55" max="10" man="1"/>
    <brk id="90" max="10"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5"/>
  <sheetViews>
    <sheetView zoomScaleNormal="100" workbookViewId="0">
      <selection activeCell="A8" sqref="A8"/>
    </sheetView>
  </sheetViews>
  <sheetFormatPr baseColWidth="10" defaultRowHeight="12.75" x14ac:dyDescent="0.2"/>
  <cols>
    <col min="1" max="1" width="75" customWidth="1"/>
    <col min="2" max="7" width="14.7109375" customWidth="1"/>
    <col min="8" max="9" width="16.28515625" customWidth="1"/>
    <col min="10" max="10" width="12.7109375" customWidth="1"/>
  </cols>
  <sheetData>
    <row r="1" spans="1:15" ht="19.5" customHeight="1" x14ac:dyDescent="0.25">
      <c r="A1" s="9" t="s">
        <v>740</v>
      </c>
    </row>
    <row r="2" spans="1:15" ht="12.75" customHeight="1" thickBot="1" x14ac:dyDescent="0.25">
      <c r="A2" s="202"/>
      <c r="J2" s="19" t="s">
        <v>156</v>
      </c>
    </row>
    <row r="3" spans="1:15" ht="12.75" customHeight="1" x14ac:dyDescent="0.2">
      <c r="A3" s="17" t="s">
        <v>734</v>
      </c>
      <c r="B3" s="480" t="s">
        <v>34</v>
      </c>
      <c r="C3" s="480" t="s">
        <v>458</v>
      </c>
      <c r="D3" s="480" t="s">
        <v>460</v>
      </c>
      <c r="E3" s="480" t="s">
        <v>97</v>
      </c>
      <c r="F3" s="480" t="s">
        <v>269</v>
      </c>
      <c r="G3" s="481">
        <v>300000</v>
      </c>
      <c r="H3" s="482" t="s">
        <v>285</v>
      </c>
      <c r="I3" s="482" t="s">
        <v>285</v>
      </c>
      <c r="J3" s="482" t="s">
        <v>61</v>
      </c>
    </row>
    <row r="4" spans="1:15" ht="12.75" customHeight="1" x14ac:dyDescent="0.2">
      <c r="A4" s="16" t="s">
        <v>153</v>
      </c>
      <c r="B4" s="483" t="s">
        <v>457</v>
      </c>
      <c r="C4" s="483" t="s">
        <v>35</v>
      </c>
      <c r="D4" s="483" t="s">
        <v>35</v>
      </c>
      <c r="E4" s="483" t="s">
        <v>35</v>
      </c>
      <c r="F4" s="483" t="s">
        <v>35</v>
      </c>
      <c r="G4" s="483" t="s">
        <v>36</v>
      </c>
      <c r="H4" s="484" t="s">
        <v>283</v>
      </c>
      <c r="I4" s="484" t="s">
        <v>284</v>
      </c>
      <c r="J4" s="484" t="s">
        <v>106</v>
      </c>
    </row>
    <row r="5" spans="1:15" ht="12.75" customHeight="1" thickBot="1" x14ac:dyDescent="0.25">
      <c r="A5" s="195" t="s">
        <v>65</v>
      </c>
      <c r="B5" s="485" t="s">
        <v>36</v>
      </c>
      <c r="C5" s="485" t="s">
        <v>459</v>
      </c>
      <c r="D5" s="485" t="s">
        <v>99</v>
      </c>
      <c r="E5" s="485" t="s">
        <v>100</v>
      </c>
      <c r="F5" s="485" t="s">
        <v>270</v>
      </c>
      <c r="G5" s="485" t="s">
        <v>101</v>
      </c>
      <c r="H5" s="486" t="s">
        <v>100</v>
      </c>
      <c r="I5" s="486" t="s">
        <v>101</v>
      </c>
      <c r="J5" s="486" t="s">
        <v>267</v>
      </c>
    </row>
    <row r="6" spans="1:15" ht="12.75" customHeight="1" x14ac:dyDescent="0.2">
      <c r="A6" s="201"/>
    </row>
    <row r="7" spans="1:15" ht="13.5" customHeight="1" x14ac:dyDescent="0.25">
      <c r="A7" s="332" t="s">
        <v>115</v>
      </c>
      <c r="B7" s="468">
        <v>409.70801556499998</v>
      </c>
      <c r="C7" s="468">
        <v>357.52480590499999</v>
      </c>
      <c r="D7" s="468">
        <v>347.69496949799998</v>
      </c>
      <c r="E7" s="468">
        <v>404.76772923200002</v>
      </c>
      <c r="F7" s="468">
        <v>455.00403500700003</v>
      </c>
      <c r="G7" s="468">
        <v>468.30997205900002</v>
      </c>
      <c r="H7" s="469">
        <v>376.93178097200001</v>
      </c>
      <c r="I7" s="469">
        <v>462.45012554499999</v>
      </c>
      <c r="J7" s="469">
        <v>424.19015371799998</v>
      </c>
    </row>
    <row r="8" spans="1:15" ht="13.5" customHeight="1" x14ac:dyDescent="0.2">
      <c r="A8" s="333" t="s">
        <v>116</v>
      </c>
      <c r="B8" s="470">
        <v>102.970154077</v>
      </c>
      <c r="C8" s="470">
        <v>97.410043110999993</v>
      </c>
      <c r="D8" s="470">
        <v>92.513950191000006</v>
      </c>
      <c r="E8" s="470">
        <v>116.58082581799999</v>
      </c>
      <c r="F8" s="470">
        <v>124.690483525</v>
      </c>
      <c r="G8" s="470">
        <v>115.564947004</v>
      </c>
      <c r="H8" s="330">
        <v>103.424817125</v>
      </c>
      <c r="I8" s="330">
        <v>119.583772823</v>
      </c>
      <c r="J8" s="330">
        <v>112.354432816</v>
      </c>
    </row>
    <row r="9" spans="1:15" ht="13.5" customHeight="1" x14ac:dyDescent="0.2">
      <c r="A9" s="334" t="s">
        <v>117</v>
      </c>
      <c r="B9" s="471">
        <v>165.62706572299999</v>
      </c>
      <c r="C9" s="471">
        <v>146.14655941300001</v>
      </c>
      <c r="D9" s="471">
        <v>151.796514438</v>
      </c>
      <c r="E9" s="471">
        <v>162.36465657100001</v>
      </c>
      <c r="F9" s="471">
        <v>179.77434486199999</v>
      </c>
      <c r="G9" s="471">
        <v>161.27425463099999</v>
      </c>
      <c r="H9" s="472">
        <v>155.141968088</v>
      </c>
      <c r="I9" s="472">
        <v>169.42157178900001</v>
      </c>
      <c r="J9" s="472">
        <v>163.03303330599999</v>
      </c>
    </row>
    <row r="10" spans="1:15" ht="13.5" customHeight="1" x14ac:dyDescent="0.2">
      <c r="A10" s="333" t="s">
        <v>118</v>
      </c>
      <c r="B10" s="470">
        <v>4.842264804</v>
      </c>
      <c r="C10" s="470">
        <v>4.1378713899999999</v>
      </c>
      <c r="D10" s="470">
        <v>3.7746646620000002</v>
      </c>
      <c r="E10" s="470">
        <v>5.001162388</v>
      </c>
      <c r="F10" s="470">
        <v>9.1963150260000006</v>
      </c>
      <c r="G10" s="470">
        <v>11.113628341</v>
      </c>
      <c r="H10" s="330">
        <v>4.4221845770000003</v>
      </c>
      <c r="I10" s="330">
        <v>10.269256261000001</v>
      </c>
      <c r="J10" s="330">
        <v>7.653340354</v>
      </c>
    </row>
    <row r="11" spans="1:15" ht="13.5" customHeight="1" x14ac:dyDescent="0.2">
      <c r="A11" s="334" t="s">
        <v>119</v>
      </c>
      <c r="B11" s="471">
        <v>111.713197744</v>
      </c>
      <c r="C11" s="471">
        <v>90.610660112999994</v>
      </c>
      <c r="D11" s="471">
        <v>81.411171383999999</v>
      </c>
      <c r="E11" s="471">
        <v>98.901704683999995</v>
      </c>
      <c r="F11" s="471">
        <v>114.78750961199999</v>
      </c>
      <c r="G11" s="471">
        <v>164.117171885</v>
      </c>
      <c r="H11" s="472">
        <v>93.476922431999995</v>
      </c>
      <c r="I11" s="472">
        <v>142.392715474</v>
      </c>
      <c r="J11" s="472">
        <v>120.508324785</v>
      </c>
      <c r="K11" s="787"/>
      <c r="L11" s="787"/>
      <c r="M11" s="787"/>
      <c r="N11" s="787"/>
      <c r="O11" s="787"/>
    </row>
    <row r="12" spans="1:15" ht="13.5" customHeight="1" x14ac:dyDescent="0.2">
      <c r="A12" s="333" t="s">
        <v>120</v>
      </c>
      <c r="B12" s="470">
        <v>24.555333218000001</v>
      </c>
      <c r="C12" s="470">
        <v>19.219671879</v>
      </c>
      <c r="D12" s="470">
        <v>18.198668822999998</v>
      </c>
      <c r="E12" s="470">
        <v>21.919379770999999</v>
      </c>
      <c r="F12" s="470">
        <v>26.555381982</v>
      </c>
      <c r="G12" s="470">
        <v>16.239970198000002</v>
      </c>
      <c r="H12" s="330">
        <v>20.465888752000001</v>
      </c>
      <c r="I12" s="330">
        <v>20.782809198999999</v>
      </c>
      <c r="J12" s="330">
        <v>20.641022457999998</v>
      </c>
    </row>
    <row r="13" spans="1:15" ht="13.5" customHeight="1" x14ac:dyDescent="0.25">
      <c r="A13" s="335" t="s">
        <v>121</v>
      </c>
      <c r="B13" s="473">
        <v>479.268652315</v>
      </c>
      <c r="C13" s="473">
        <v>426.00875518599997</v>
      </c>
      <c r="D13" s="473">
        <v>415.51458237999998</v>
      </c>
      <c r="E13" s="473">
        <v>495.00468930800002</v>
      </c>
      <c r="F13" s="473">
        <v>562.08919238999999</v>
      </c>
      <c r="G13" s="473">
        <v>601.80263091300003</v>
      </c>
      <c r="H13" s="474">
        <v>452.865601664</v>
      </c>
      <c r="I13" s="474">
        <v>584.31309572600003</v>
      </c>
      <c r="J13" s="474">
        <v>525.50492486300004</v>
      </c>
    </row>
    <row r="14" spans="1:15" ht="13.5" customHeight="1" x14ac:dyDescent="0.2">
      <c r="A14" s="333" t="s">
        <v>63</v>
      </c>
      <c r="B14" s="470">
        <v>294.23230159600001</v>
      </c>
      <c r="C14" s="470">
        <v>252.10718115200001</v>
      </c>
      <c r="D14" s="470">
        <v>236.25132935299999</v>
      </c>
      <c r="E14" s="470">
        <v>281.68724450399998</v>
      </c>
      <c r="F14" s="470">
        <v>327.21344856899998</v>
      </c>
      <c r="G14" s="470">
        <v>309.10793930199998</v>
      </c>
      <c r="H14" s="330">
        <v>262.92155968999998</v>
      </c>
      <c r="I14" s="330">
        <v>317.081485617</v>
      </c>
      <c r="J14" s="330">
        <v>292.85092724399999</v>
      </c>
    </row>
    <row r="15" spans="1:15" ht="13.5" customHeight="1" x14ac:dyDescent="0.2">
      <c r="A15" s="334" t="s">
        <v>122</v>
      </c>
      <c r="B15" s="471">
        <v>120.73728262</v>
      </c>
      <c r="C15" s="471">
        <v>78.268318424</v>
      </c>
      <c r="D15" s="471">
        <v>63.133642954999999</v>
      </c>
      <c r="E15" s="471">
        <v>71.868297088000006</v>
      </c>
      <c r="F15" s="471">
        <v>90.336993750000005</v>
      </c>
      <c r="G15" s="471">
        <v>95.516848241999995</v>
      </c>
      <c r="H15" s="472">
        <v>76.893136706000007</v>
      </c>
      <c r="I15" s="472">
        <v>93.235674645000003</v>
      </c>
      <c r="J15" s="472">
        <v>85.924201952000004</v>
      </c>
    </row>
    <row r="16" spans="1:15" ht="13.5" customHeight="1" x14ac:dyDescent="0.2">
      <c r="A16" s="539" t="s">
        <v>123</v>
      </c>
      <c r="B16" s="540">
        <v>173.27832667600001</v>
      </c>
      <c r="C16" s="540">
        <v>173.77443287</v>
      </c>
      <c r="D16" s="540">
        <v>172.88926638699999</v>
      </c>
      <c r="E16" s="540">
        <v>209.76505397299999</v>
      </c>
      <c r="F16" s="540">
        <v>236.86136200999999</v>
      </c>
      <c r="G16" s="540">
        <v>215.40901851999999</v>
      </c>
      <c r="H16" s="370">
        <v>185.912205511</v>
      </c>
      <c r="I16" s="370">
        <v>224.85648845200001</v>
      </c>
      <c r="J16" s="370">
        <v>207.43324229800001</v>
      </c>
    </row>
    <row r="17" spans="1:10" ht="13.5" customHeight="1" x14ac:dyDescent="0.2">
      <c r="A17" s="541" t="s">
        <v>124</v>
      </c>
      <c r="B17" s="542">
        <v>82.377352465000001</v>
      </c>
      <c r="C17" s="542">
        <v>85.795735960000002</v>
      </c>
      <c r="D17" s="542">
        <v>89.833712988000002</v>
      </c>
      <c r="E17" s="542">
        <v>114.554973699</v>
      </c>
      <c r="F17" s="542">
        <v>143.61356818499999</v>
      </c>
      <c r="G17" s="542">
        <v>199.61249590099999</v>
      </c>
      <c r="H17" s="543">
        <v>96.317088815000005</v>
      </c>
      <c r="I17" s="543">
        <v>174.95093917899999</v>
      </c>
      <c r="J17" s="543">
        <v>139.771014748</v>
      </c>
    </row>
    <row r="18" spans="1:10" ht="13.5" customHeight="1" x14ac:dyDescent="0.2">
      <c r="A18" s="539" t="s">
        <v>125</v>
      </c>
      <c r="B18" s="540">
        <v>44.638767842999997</v>
      </c>
      <c r="C18" s="540">
        <v>44.529163357000002</v>
      </c>
      <c r="D18" s="540">
        <v>51.960879562000002</v>
      </c>
      <c r="E18" s="540">
        <v>72.122211708999998</v>
      </c>
      <c r="F18" s="540">
        <v>92.349536631000007</v>
      </c>
      <c r="G18" s="540">
        <v>151.01546474099999</v>
      </c>
      <c r="H18" s="370">
        <v>55.835160379999998</v>
      </c>
      <c r="I18" s="370">
        <v>125.17937871700001</v>
      </c>
      <c r="J18" s="370">
        <v>94.155534029999998</v>
      </c>
    </row>
    <row r="19" spans="1:10" ht="13.5" customHeight="1" x14ac:dyDescent="0.2">
      <c r="A19" s="560" t="s">
        <v>126</v>
      </c>
      <c r="B19" s="561">
        <v>1.995885162</v>
      </c>
      <c r="C19" s="561">
        <v>1.32684928</v>
      </c>
      <c r="D19" s="561">
        <v>1.21427449</v>
      </c>
      <c r="E19" s="561">
        <v>1.2215638440000001</v>
      </c>
      <c r="F19" s="561">
        <v>1.853077598</v>
      </c>
      <c r="G19" s="561">
        <v>2.205939468</v>
      </c>
      <c r="H19" s="562">
        <v>1.333886699</v>
      </c>
      <c r="I19" s="562">
        <v>2.0505414389999999</v>
      </c>
      <c r="J19" s="562">
        <v>1.729917948</v>
      </c>
    </row>
    <row r="20" spans="1:10" ht="13.5" customHeight="1" x14ac:dyDescent="0.2">
      <c r="A20" s="676" t="s">
        <v>469</v>
      </c>
      <c r="B20" s="540">
        <v>35.742699459999997</v>
      </c>
      <c r="C20" s="540">
        <v>39.939723323000003</v>
      </c>
      <c r="D20" s="540">
        <v>36.658558935999999</v>
      </c>
      <c r="E20" s="540">
        <v>41.211198146000001</v>
      </c>
      <c r="F20" s="540">
        <v>49.410953956</v>
      </c>
      <c r="G20" s="540">
        <v>46.391091692000003</v>
      </c>
      <c r="H20" s="370">
        <v>39.148041736000003</v>
      </c>
      <c r="I20" s="370">
        <v>47.721019024</v>
      </c>
      <c r="J20" s="370">
        <v>43.88556277</v>
      </c>
    </row>
    <row r="21" spans="1:10" ht="13.5" customHeight="1" x14ac:dyDescent="0.2">
      <c r="A21" s="560" t="s">
        <v>127</v>
      </c>
      <c r="B21" s="561">
        <v>38.306688731999998</v>
      </c>
      <c r="C21" s="561">
        <v>34.834551793000003</v>
      </c>
      <c r="D21" s="561">
        <v>34.097853170999997</v>
      </c>
      <c r="E21" s="561">
        <v>33.790223488999999</v>
      </c>
      <c r="F21" s="561">
        <v>22.724029696999999</v>
      </c>
      <c r="G21" s="561">
        <v>16.06624077</v>
      </c>
      <c r="H21" s="562">
        <v>34.662852956000002</v>
      </c>
      <c r="I21" s="562">
        <v>18.9982869</v>
      </c>
      <c r="J21" s="562">
        <v>26.006442389</v>
      </c>
    </row>
    <row r="22" spans="1:10" ht="13.5" customHeight="1" x14ac:dyDescent="0.2">
      <c r="A22" s="539" t="s">
        <v>128</v>
      </c>
      <c r="B22" s="540">
        <v>49.218602470999997</v>
      </c>
      <c r="C22" s="540">
        <v>42.675166019999999</v>
      </c>
      <c r="D22" s="540">
        <v>45.896579375000002</v>
      </c>
      <c r="E22" s="540">
        <v>46.084450932999999</v>
      </c>
      <c r="F22" s="540">
        <v>55.437580085999997</v>
      </c>
      <c r="G22" s="540">
        <v>56.051631108999999</v>
      </c>
      <c r="H22" s="370">
        <v>45.312311215000001</v>
      </c>
      <c r="I22" s="370">
        <v>55.781207107</v>
      </c>
      <c r="J22" s="370">
        <v>51.097537610000003</v>
      </c>
    </row>
    <row r="23" spans="1:10" ht="13.5" customHeight="1" x14ac:dyDescent="0.2">
      <c r="A23" s="563" t="s">
        <v>129</v>
      </c>
      <c r="B23" s="564">
        <v>15.13370705</v>
      </c>
      <c r="C23" s="564">
        <v>10.596120260999999</v>
      </c>
      <c r="D23" s="564">
        <v>9.4351074930000003</v>
      </c>
      <c r="E23" s="564">
        <v>18.887796683000001</v>
      </c>
      <c r="F23" s="564">
        <v>13.100565852000001</v>
      </c>
      <c r="G23" s="564">
        <v>20.964323832000002</v>
      </c>
      <c r="H23" s="565">
        <v>13.651788988</v>
      </c>
      <c r="I23" s="565">
        <v>17.501176921999999</v>
      </c>
      <c r="J23" s="565">
        <v>15.779002870999999</v>
      </c>
    </row>
    <row r="24" spans="1:10" ht="13.5" customHeight="1" x14ac:dyDescent="0.25">
      <c r="A24" s="547" t="s">
        <v>130</v>
      </c>
      <c r="B24" s="548">
        <v>69.560636748999997</v>
      </c>
      <c r="C24" s="548">
        <v>68.483949280999994</v>
      </c>
      <c r="D24" s="548">
        <v>67.819612882000001</v>
      </c>
      <c r="E24" s="548">
        <v>90.236960077000006</v>
      </c>
      <c r="F24" s="548">
        <v>107.08515738299999</v>
      </c>
      <c r="G24" s="548">
        <v>133.49265885400001</v>
      </c>
      <c r="H24" s="354">
        <v>75.933820691999998</v>
      </c>
      <c r="I24" s="354">
        <v>121.86297018</v>
      </c>
      <c r="J24" s="354">
        <v>101.31477114499999</v>
      </c>
    </row>
    <row r="25" spans="1:10" ht="13.5" customHeight="1" x14ac:dyDescent="0.25">
      <c r="A25" s="566" t="s">
        <v>131</v>
      </c>
      <c r="B25" s="567">
        <v>41.929606784000001</v>
      </c>
      <c r="C25" s="567">
        <v>48.907650414999999</v>
      </c>
      <c r="D25" s="567">
        <v>47.982826555000003</v>
      </c>
      <c r="E25" s="567">
        <v>65.973646565999999</v>
      </c>
      <c r="F25" s="567">
        <v>60.839731950999997</v>
      </c>
      <c r="G25" s="567">
        <v>72.427119473000005</v>
      </c>
      <c r="H25" s="568">
        <v>53.832555728000003</v>
      </c>
      <c r="I25" s="568">
        <v>67.324110785000002</v>
      </c>
      <c r="J25" s="568">
        <v>61.288136645000002</v>
      </c>
    </row>
    <row r="26" spans="1:10" ht="13.5" customHeight="1" x14ac:dyDescent="0.25">
      <c r="A26" s="547" t="s">
        <v>132</v>
      </c>
      <c r="B26" s="548">
        <v>139.68436539000001</v>
      </c>
      <c r="C26" s="548">
        <v>101.819921093</v>
      </c>
      <c r="D26" s="548">
        <v>101.446298717</v>
      </c>
      <c r="E26" s="548">
        <v>127.07308943</v>
      </c>
      <c r="F26" s="548">
        <v>176.906924901</v>
      </c>
      <c r="G26" s="548">
        <v>233.66179357799999</v>
      </c>
      <c r="H26" s="354">
        <v>114.415156383</v>
      </c>
      <c r="I26" s="354">
        <v>208.66732546599999</v>
      </c>
      <c r="J26" s="354">
        <v>166.49993609800001</v>
      </c>
    </row>
    <row r="27" spans="1:10" ht="13.5" customHeight="1" x14ac:dyDescent="0.2">
      <c r="A27" s="560" t="s">
        <v>133</v>
      </c>
      <c r="B27" s="561">
        <v>116.95743041599999</v>
      </c>
      <c r="C27" s="561">
        <v>81.637201740999998</v>
      </c>
      <c r="D27" s="561">
        <v>80.280128910000002</v>
      </c>
      <c r="E27" s="561">
        <v>87.268360833000003</v>
      </c>
      <c r="F27" s="561">
        <v>118.021917618</v>
      </c>
      <c r="G27" s="561">
        <v>163.77094313800001</v>
      </c>
      <c r="H27" s="562">
        <v>86.966639825000001</v>
      </c>
      <c r="I27" s="562">
        <v>143.62337542899999</v>
      </c>
      <c r="J27" s="562">
        <v>118.27577171999999</v>
      </c>
    </row>
    <row r="28" spans="1:10" ht="13.5" customHeight="1" x14ac:dyDescent="0.2">
      <c r="A28" s="539" t="s">
        <v>134</v>
      </c>
      <c r="B28" s="540">
        <v>11.079172652</v>
      </c>
      <c r="C28" s="540">
        <v>12.436278421000001</v>
      </c>
      <c r="D28" s="540">
        <v>15.206985345</v>
      </c>
      <c r="E28" s="540">
        <v>23.805311726999999</v>
      </c>
      <c r="F28" s="540">
        <v>39.471138396000001</v>
      </c>
      <c r="G28" s="540">
        <v>49.577241241999999</v>
      </c>
      <c r="H28" s="370">
        <v>16.877139697</v>
      </c>
      <c r="I28" s="370">
        <v>45.126580511</v>
      </c>
      <c r="J28" s="370">
        <v>32.488089727999999</v>
      </c>
    </row>
    <row r="29" spans="1:10" ht="13.5" customHeight="1" x14ac:dyDescent="0.2">
      <c r="A29" s="560" t="s">
        <v>135</v>
      </c>
      <c r="B29" s="561">
        <v>11.647762323</v>
      </c>
      <c r="C29" s="561">
        <v>7.7464409310000004</v>
      </c>
      <c r="D29" s="561">
        <v>5.9591844619999996</v>
      </c>
      <c r="E29" s="561">
        <v>15.999416869999999</v>
      </c>
      <c r="F29" s="561">
        <v>19.413868887</v>
      </c>
      <c r="G29" s="561">
        <v>20.313609197000002</v>
      </c>
      <c r="H29" s="562">
        <v>10.571376860999999</v>
      </c>
      <c r="I29" s="562">
        <v>19.917369526000002</v>
      </c>
      <c r="J29" s="562">
        <v>15.736074649000001</v>
      </c>
    </row>
    <row r="30" spans="1:10" ht="13.5" customHeight="1" x14ac:dyDescent="0.25">
      <c r="A30" s="547" t="s">
        <v>136</v>
      </c>
      <c r="B30" s="548">
        <v>72.863796597000004</v>
      </c>
      <c r="C30" s="548">
        <v>47.821426408000001</v>
      </c>
      <c r="D30" s="548">
        <v>42.883420973</v>
      </c>
      <c r="E30" s="548">
        <v>50.900126342</v>
      </c>
      <c r="F30" s="548">
        <v>71.241609767</v>
      </c>
      <c r="G30" s="548">
        <v>87.972142597000001</v>
      </c>
      <c r="H30" s="354">
        <v>50.329816665000003</v>
      </c>
      <c r="I30" s="354">
        <v>80.604126793000006</v>
      </c>
      <c r="J30" s="354">
        <v>67.059731630000002</v>
      </c>
    </row>
    <row r="31" spans="1:10" ht="13.5" customHeight="1" x14ac:dyDescent="0.2">
      <c r="A31" s="560" t="s">
        <v>137</v>
      </c>
      <c r="B31" s="561">
        <v>16.628420235</v>
      </c>
      <c r="C31" s="561">
        <v>11.180053247</v>
      </c>
      <c r="D31" s="561">
        <v>10.938499240000001</v>
      </c>
      <c r="E31" s="561">
        <v>11.699682585</v>
      </c>
      <c r="F31" s="561">
        <v>14.909855390000001</v>
      </c>
      <c r="G31" s="561">
        <v>18.828720937</v>
      </c>
      <c r="H31" s="562">
        <v>11.874139127999999</v>
      </c>
      <c r="I31" s="562">
        <v>17.102878516000001</v>
      </c>
      <c r="J31" s="562">
        <v>14.763597713999999</v>
      </c>
    </row>
    <row r="32" spans="1:10" ht="13.5" customHeight="1" x14ac:dyDescent="0.2">
      <c r="A32" s="539" t="s">
        <v>138</v>
      </c>
      <c r="B32" s="540">
        <v>44.606552768</v>
      </c>
      <c r="C32" s="540">
        <v>26.916570396000001</v>
      </c>
      <c r="D32" s="540">
        <v>23.106920812999999</v>
      </c>
      <c r="E32" s="540">
        <v>24.250572894000001</v>
      </c>
      <c r="F32" s="540">
        <v>38.635008304000003</v>
      </c>
      <c r="G32" s="540">
        <v>50.297071805999998</v>
      </c>
      <c r="H32" s="370">
        <v>26.943093087000001</v>
      </c>
      <c r="I32" s="370">
        <v>45.161176312000002</v>
      </c>
      <c r="J32" s="370">
        <v>37.010605175000002</v>
      </c>
    </row>
    <row r="33" spans="1:10" ht="13.5" customHeight="1" x14ac:dyDescent="0.2">
      <c r="A33" s="563" t="s">
        <v>139</v>
      </c>
      <c r="B33" s="564">
        <v>11.628823594</v>
      </c>
      <c r="C33" s="564">
        <v>9.7248027649999997</v>
      </c>
      <c r="D33" s="564">
        <v>8.8380009200000007</v>
      </c>
      <c r="E33" s="564">
        <v>14.949870861999999</v>
      </c>
      <c r="F33" s="564">
        <v>17.696746073</v>
      </c>
      <c r="G33" s="564">
        <v>18.846349853</v>
      </c>
      <c r="H33" s="565">
        <v>11.51258445</v>
      </c>
      <c r="I33" s="565">
        <v>18.340071966</v>
      </c>
      <c r="J33" s="565">
        <v>15.285528741</v>
      </c>
    </row>
    <row r="34" spans="1:10" ht="13.5" customHeight="1" x14ac:dyDescent="0.25">
      <c r="A34" s="552" t="s">
        <v>140</v>
      </c>
      <c r="B34" s="548">
        <v>549.39238095500002</v>
      </c>
      <c r="C34" s="548">
        <v>459.344726998</v>
      </c>
      <c r="D34" s="548">
        <v>449.14126821500003</v>
      </c>
      <c r="E34" s="548">
        <v>531.84081866199995</v>
      </c>
      <c r="F34" s="548">
        <v>631.91095990700001</v>
      </c>
      <c r="G34" s="548">
        <v>701.97176563699998</v>
      </c>
      <c r="H34" s="354">
        <v>491.34693735500002</v>
      </c>
      <c r="I34" s="354">
        <v>671.11745101099996</v>
      </c>
      <c r="J34" s="354">
        <v>590.69008981599995</v>
      </c>
    </row>
    <row r="35" spans="1:10" ht="13.5" customHeight="1" x14ac:dyDescent="0.25">
      <c r="A35" s="569" t="s">
        <v>141</v>
      </c>
      <c r="B35" s="570">
        <v>552.13244891099998</v>
      </c>
      <c r="C35" s="570">
        <v>473.83018159400001</v>
      </c>
      <c r="D35" s="570">
        <v>458.39800335299998</v>
      </c>
      <c r="E35" s="570">
        <v>545.90481565000005</v>
      </c>
      <c r="F35" s="570">
        <v>633.330802156</v>
      </c>
      <c r="G35" s="570">
        <v>689.77477351000005</v>
      </c>
      <c r="H35" s="571">
        <v>503.19541832900001</v>
      </c>
      <c r="I35" s="571">
        <v>664.91722251900001</v>
      </c>
      <c r="J35" s="571">
        <v>592.56465649300003</v>
      </c>
    </row>
    <row r="36" spans="1:10" ht="13.5" customHeight="1" x14ac:dyDescent="0.25">
      <c r="A36" s="549" t="s">
        <v>142</v>
      </c>
      <c r="B36" s="550">
        <v>2.7400679559999999</v>
      </c>
      <c r="C36" s="550">
        <v>14.485454596</v>
      </c>
      <c r="D36" s="550">
        <v>9.2567351379999998</v>
      </c>
      <c r="E36" s="550">
        <v>14.063996988</v>
      </c>
      <c r="F36" s="550">
        <v>1.419842249</v>
      </c>
      <c r="G36" s="550">
        <v>-12.196992128</v>
      </c>
      <c r="H36" s="551">
        <v>11.848480973999999</v>
      </c>
      <c r="I36" s="551">
        <v>-6.2002284919999999</v>
      </c>
      <c r="J36" s="551">
        <v>1.874566677</v>
      </c>
    </row>
    <row r="37" spans="1:10" ht="13.5" customHeight="1" x14ac:dyDescent="0.2">
      <c r="A37" s="560" t="s">
        <v>143</v>
      </c>
      <c r="B37" s="561">
        <v>27.631029965</v>
      </c>
      <c r="C37" s="561">
        <v>19.576298865999998</v>
      </c>
      <c r="D37" s="561">
        <v>19.836786326999999</v>
      </c>
      <c r="E37" s="561">
        <v>24.26331351</v>
      </c>
      <c r="F37" s="561">
        <v>46.245425431999998</v>
      </c>
      <c r="G37" s="561">
        <v>61.065539381000001</v>
      </c>
      <c r="H37" s="562">
        <v>22.101264963999999</v>
      </c>
      <c r="I37" s="562">
        <v>54.538859395000003</v>
      </c>
      <c r="J37" s="562">
        <v>40.0266345</v>
      </c>
    </row>
    <row r="38" spans="1:10" ht="13.5" customHeight="1" x14ac:dyDescent="0.2">
      <c r="A38" s="539" t="s">
        <v>144</v>
      </c>
      <c r="B38" s="540">
        <v>34.023875857</v>
      </c>
      <c r="C38" s="540">
        <v>25.694671129</v>
      </c>
      <c r="D38" s="540">
        <v>24.053618913000001</v>
      </c>
      <c r="E38" s="540">
        <v>27.465546776</v>
      </c>
      <c r="F38" s="540">
        <v>51.369953741000003</v>
      </c>
      <c r="G38" s="540">
        <v>78.726627559999997</v>
      </c>
      <c r="H38" s="370">
        <v>26.786680161</v>
      </c>
      <c r="I38" s="370">
        <v>66.678929672999999</v>
      </c>
      <c r="J38" s="370">
        <v>48.831573646000002</v>
      </c>
    </row>
    <row r="39" spans="1:10" ht="13.5" customHeight="1" x14ac:dyDescent="0.2">
      <c r="A39" s="563" t="s">
        <v>145</v>
      </c>
      <c r="B39" s="564">
        <v>6.3928458910000003</v>
      </c>
      <c r="C39" s="564">
        <v>6.1183722630000004</v>
      </c>
      <c r="D39" s="564">
        <v>4.2168325859999998</v>
      </c>
      <c r="E39" s="564">
        <v>3.2022332659999999</v>
      </c>
      <c r="F39" s="564">
        <v>5.1245283089999996</v>
      </c>
      <c r="G39" s="564">
        <v>17.661088179</v>
      </c>
      <c r="H39" s="565">
        <v>4.6854151970000002</v>
      </c>
      <c r="I39" s="565">
        <v>12.140070278</v>
      </c>
      <c r="J39" s="565">
        <v>8.8049391460000006</v>
      </c>
    </row>
    <row r="40" spans="1:10" ht="13.5" customHeight="1" x14ac:dyDescent="0.25">
      <c r="A40" s="552" t="s">
        <v>146</v>
      </c>
      <c r="B40" s="548">
        <v>577.02341092100005</v>
      </c>
      <c r="C40" s="548">
        <v>478.921025864</v>
      </c>
      <c r="D40" s="548">
        <v>468.978054542</v>
      </c>
      <c r="E40" s="548">
        <v>556.10413217200005</v>
      </c>
      <c r="F40" s="548">
        <v>678.15638534000004</v>
      </c>
      <c r="G40" s="548">
        <v>763.03730501799998</v>
      </c>
      <c r="H40" s="354">
        <v>513.44820231899996</v>
      </c>
      <c r="I40" s="354">
        <v>725.65631040599999</v>
      </c>
      <c r="J40" s="354">
        <v>630.71672431599995</v>
      </c>
    </row>
    <row r="41" spans="1:10" ht="13.5" customHeight="1" x14ac:dyDescent="0.25">
      <c r="A41" s="569" t="s">
        <v>147</v>
      </c>
      <c r="B41" s="570">
        <v>586.15632476799999</v>
      </c>
      <c r="C41" s="570">
        <v>499.52485272299998</v>
      </c>
      <c r="D41" s="570">
        <v>482.45162226600002</v>
      </c>
      <c r="E41" s="570">
        <v>573.37036242600004</v>
      </c>
      <c r="F41" s="570">
        <v>684.70075589700002</v>
      </c>
      <c r="G41" s="570">
        <v>768.50140106900005</v>
      </c>
      <c r="H41" s="571">
        <v>529.98209849</v>
      </c>
      <c r="I41" s="571">
        <v>731.59615219199998</v>
      </c>
      <c r="J41" s="571">
        <v>641.39623013899995</v>
      </c>
    </row>
    <row r="42" spans="1:10" ht="13.5" customHeight="1" x14ac:dyDescent="0.2">
      <c r="A42" s="544" t="s">
        <v>148</v>
      </c>
      <c r="B42" s="545">
        <v>9.1329138469999993</v>
      </c>
      <c r="C42" s="545">
        <v>20.603826859000002</v>
      </c>
      <c r="D42" s="545">
        <v>13.473567724</v>
      </c>
      <c r="E42" s="545">
        <v>17.266230254</v>
      </c>
      <c r="F42" s="545">
        <v>6.5443705579999998</v>
      </c>
      <c r="G42" s="545">
        <v>5.4640960510000003</v>
      </c>
      <c r="H42" s="546">
        <v>16.533896170999999</v>
      </c>
      <c r="I42" s="546">
        <v>5.9398417859999997</v>
      </c>
      <c r="J42" s="546">
        <v>10.679505823</v>
      </c>
    </row>
    <row r="43" spans="1:10" s="7" customFormat="1" ht="13.5" customHeight="1" x14ac:dyDescent="0.25">
      <c r="A43" s="572" t="s">
        <v>203</v>
      </c>
      <c r="B43" s="567">
        <v>241.70688114999999</v>
      </c>
      <c r="C43" s="567">
        <v>214.958292691</v>
      </c>
      <c r="D43" s="567">
        <v>202.35739357599999</v>
      </c>
      <c r="E43" s="567">
        <v>265.44185532799997</v>
      </c>
      <c r="F43" s="567">
        <v>479.10929854400001</v>
      </c>
      <c r="G43" s="567">
        <v>642.57837568800005</v>
      </c>
      <c r="H43" s="568">
        <v>232.140975604</v>
      </c>
      <c r="I43" s="568">
        <v>570.58767724699999</v>
      </c>
      <c r="J43" s="568">
        <v>419.170325397</v>
      </c>
    </row>
    <row r="44" spans="1:10" ht="13.5" customHeight="1" x14ac:dyDescent="0.25">
      <c r="A44" s="547" t="s">
        <v>149</v>
      </c>
      <c r="B44" s="540"/>
      <c r="C44" s="540"/>
      <c r="D44" s="540"/>
      <c r="E44" s="540"/>
      <c r="F44" s="540"/>
      <c r="G44" s="540"/>
      <c r="H44" s="554"/>
      <c r="I44" s="554"/>
      <c r="J44" s="554"/>
    </row>
    <row r="45" spans="1:10" ht="13.5" customHeight="1" x14ac:dyDescent="0.25">
      <c r="A45" s="334" t="s">
        <v>279</v>
      </c>
      <c r="B45" s="471">
        <v>408.61272882700001</v>
      </c>
      <c r="C45" s="471">
        <v>356.98055093200003</v>
      </c>
      <c r="D45" s="471">
        <v>347.32051417100001</v>
      </c>
      <c r="E45" s="471">
        <v>404.36310138099998</v>
      </c>
      <c r="F45" s="471">
        <v>454.43895995000003</v>
      </c>
      <c r="G45" s="471">
        <v>468.23935019300001</v>
      </c>
      <c r="H45" s="472">
        <v>376.41848464600002</v>
      </c>
      <c r="I45" s="472">
        <v>462.16174976999997</v>
      </c>
      <c r="J45" s="472">
        <v>423.80115094899998</v>
      </c>
    </row>
    <row r="46" spans="1:10" ht="13.5" customHeight="1" x14ac:dyDescent="0.25">
      <c r="A46" s="333" t="s">
        <v>338</v>
      </c>
      <c r="B46" s="470">
        <v>217.202471073</v>
      </c>
      <c r="C46" s="470">
        <v>195.48607206899999</v>
      </c>
      <c r="D46" s="470">
        <v>194.74483990799999</v>
      </c>
      <c r="E46" s="470">
        <v>209.46434694199999</v>
      </c>
      <c r="F46" s="470">
        <v>232.480117982</v>
      </c>
      <c r="G46" s="470">
        <v>302.82330083300002</v>
      </c>
      <c r="H46" s="330">
        <v>202.40911540600001</v>
      </c>
      <c r="I46" s="330">
        <v>271.84462919399999</v>
      </c>
      <c r="J46" s="330">
        <v>240.77993992099999</v>
      </c>
    </row>
    <row r="47" spans="1:10" ht="13.5" customHeight="1" x14ac:dyDescent="0.25">
      <c r="A47" s="334" t="s">
        <v>280</v>
      </c>
      <c r="B47" s="471">
        <v>120.73728262</v>
      </c>
      <c r="C47" s="471">
        <v>78.268318424</v>
      </c>
      <c r="D47" s="471">
        <v>63.133642954999999</v>
      </c>
      <c r="E47" s="471">
        <v>71.868297088000006</v>
      </c>
      <c r="F47" s="471">
        <v>90.336993750000005</v>
      </c>
      <c r="G47" s="471">
        <v>95.516848241999995</v>
      </c>
      <c r="H47" s="472">
        <v>76.893136706000007</v>
      </c>
      <c r="I47" s="472">
        <v>93.235674645000003</v>
      </c>
      <c r="J47" s="472">
        <v>85.924201952000004</v>
      </c>
    </row>
    <row r="48" spans="1:10" ht="13.5" customHeight="1" x14ac:dyDescent="0.25">
      <c r="A48" s="333" t="s">
        <v>281</v>
      </c>
      <c r="B48" s="470">
        <v>479.268652315</v>
      </c>
      <c r="C48" s="470">
        <v>426.00875518599997</v>
      </c>
      <c r="D48" s="470">
        <v>415.51458237999998</v>
      </c>
      <c r="E48" s="470">
        <v>495.00468930800002</v>
      </c>
      <c r="F48" s="470">
        <v>562.08919238999999</v>
      </c>
      <c r="G48" s="470">
        <v>601.80263091300003</v>
      </c>
      <c r="H48" s="330">
        <v>452.865601664</v>
      </c>
      <c r="I48" s="330">
        <v>584.31309572600003</v>
      </c>
      <c r="J48" s="330">
        <v>525.50492486300004</v>
      </c>
    </row>
    <row r="49" spans="1:15" ht="13.5" customHeight="1" x14ac:dyDescent="0.25">
      <c r="A49" s="334" t="s">
        <v>471</v>
      </c>
      <c r="B49" s="471">
        <v>124.684313741</v>
      </c>
      <c r="C49" s="471">
        <v>85.178808587000006</v>
      </c>
      <c r="D49" s="471">
        <v>83.262688968999996</v>
      </c>
      <c r="E49" s="471">
        <v>90.952635838000006</v>
      </c>
      <c r="F49" s="471">
        <v>125.619149604</v>
      </c>
      <c r="G49" s="471">
        <v>169.44091393900001</v>
      </c>
      <c r="H49" s="472">
        <v>90.863289956000003</v>
      </c>
      <c r="I49" s="472">
        <v>150.14209928599999</v>
      </c>
      <c r="J49" s="472">
        <v>123.621408477</v>
      </c>
    </row>
    <row r="50" spans="1:15" ht="13.5" customHeight="1" x14ac:dyDescent="0.25">
      <c r="A50" s="536" t="s">
        <v>282</v>
      </c>
      <c r="B50" s="537">
        <v>241.70688114999999</v>
      </c>
      <c r="C50" s="537">
        <v>214.958292691</v>
      </c>
      <c r="D50" s="537">
        <v>202.35739357599999</v>
      </c>
      <c r="E50" s="537">
        <v>265.44185532799997</v>
      </c>
      <c r="F50" s="537">
        <v>479.10929854400001</v>
      </c>
      <c r="G50" s="537">
        <v>642.57837568800005</v>
      </c>
      <c r="H50" s="538">
        <v>232.140975604</v>
      </c>
      <c r="I50" s="538">
        <v>570.58767724699999</v>
      </c>
      <c r="J50" s="538">
        <v>419.170325397</v>
      </c>
    </row>
    <row r="51" spans="1:15" ht="13.5" customHeight="1" x14ac:dyDescent="0.25">
      <c r="A51" s="563" t="s">
        <v>339</v>
      </c>
      <c r="B51" s="564">
        <v>44.638767842999997</v>
      </c>
      <c r="C51" s="564">
        <v>44.529163357000002</v>
      </c>
      <c r="D51" s="564">
        <v>51.960879562000002</v>
      </c>
      <c r="E51" s="564">
        <v>72.122211708999998</v>
      </c>
      <c r="F51" s="564">
        <v>92.349536631000007</v>
      </c>
      <c r="G51" s="564">
        <v>151.01546474099999</v>
      </c>
      <c r="H51" s="565">
        <v>55.835160379999998</v>
      </c>
      <c r="I51" s="565">
        <v>125.17937871700001</v>
      </c>
      <c r="J51" s="565">
        <v>94.155534029999998</v>
      </c>
    </row>
    <row r="52" spans="1:15" ht="12.75" customHeight="1" x14ac:dyDescent="0.2">
      <c r="A52" s="22" t="s">
        <v>208</v>
      </c>
    </row>
    <row r="53" spans="1:15" s="421" customFormat="1" ht="12.75" customHeight="1" x14ac:dyDescent="0.2">
      <c r="A53" s="442" t="s">
        <v>440</v>
      </c>
      <c r="O53"/>
    </row>
    <row r="54" spans="1:15" s="421" customFormat="1" ht="12.75" customHeight="1" x14ac:dyDescent="0.2">
      <c r="A54" s="442" t="s">
        <v>741</v>
      </c>
      <c r="O54"/>
    </row>
    <row r="55" spans="1:15" x14ac:dyDescent="0.2">
      <c r="A55" s="242" t="s">
        <v>739</v>
      </c>
      <c r="B55" s="3"/>
      <c r="C55" s="3"/>
      <c r="D55" s="212"/>
      <c r="E55" s="3"/>
      <c r="F55" s="3"/>
      <c r="G55" s="3"/>
      <c r="H55" s="3"/>
      <c r="I55" s="3"/>
      <c r="J55" s="3"/>
      <c r="K55" s="421"/>
      <c r="L55" s="421"/>
      <c r="M55" s="421"/>
      <c r="N55" s="421"/>
    </row>
    <row r="57" spans="1:15" s="421" customFormat="1" ht="12.75" customHeight="1" x14ac:dyDescent="0.2">
      <c r="A57" s="731" t="s">
        <v>159</v>
      </c>
      <c r="B57" s="732"/>
      <c r="C57" s="732"/>
      <c r="D57" s="733"/>
      <c r="E57" s="733"/>
      <c r="F57" s="733"/>
      <c r="G57" s="733"/>
      <c r="H57" s="733"/>
      <c r="I57" s="733"/>
      <c r="J57" s="733"/>
    </row>
    <row r="58" spans="1:15" s="421" customFormat="1" ht="39" customHeight="1" x14ac:dyDescent="0.2">
      <c r="A58" s="810" t="s">
        <v>160</v>
      </c>
      <c r="B58" s="810"/>
      <c r="C58" s="810"/>
      <c r="D58" s="810"/>
      <c r="E58" s="810"/>
      <c r="F58" s="810"/>
      <c r="G58" s="810"/>
      <c r="H58" s="810"/>
      <c r="I58" s="810"/>
      <c r="J58" s="810"/>
    </row>
    <row r="59" spans="1:15" s="421" customFormat="1" ht="12.75" customHeight="1" x14ac:dyDescent="0.3">
      <c r="A59" s="467"/>
      <c r="B59" s="732"/>
      <c r="C59" s="732"/>
      <c r="D59" s="733"/>
      <c r="E59" s="733"/>
      <c r="F59" s="733"/>
      <c r="G59" s="733"/>
      <c r="H59" s="733"/>
      <c r="I59" s="733"/>
      <c r="J59" s="733"/>
    </row>
    <row r="60" spans="1:15" s="421" customFormat="1" ht="24.75" customHeight="1" x14ac:dyDescent="0.2">
      <c r="A60" s="811" t="s">
        <v>566</v>
      </c>
      <c r="B60" s="811"/>
      <c r="C60" s="811"/>
      <c r="D60" s="811"/>
      <c r="E60" s="811"/>
      <c r="F60" s="811"/>
      <c r="G60" s="811"/>
      <c r="H60" s="811"/>
      <c r="I60" s="811"/>
      <c r="J60" s="811"/>
    </row>
    <row r="61" spans="1:15" s="421" customFormat="1" ht="12.75" customHeight="1" x14ac:dyDescent="0.3">
      <c r="A61" s="467"/>
      <c r="B61" s="732"/>
      <c r="C61" s="732"/>
      <c r="D61" s="733"/>
      <c r="E61" s="733"/>
      <c r="F61" s="733"/>
      <c r="G61" s="733"/>
      <c r="H61" s="733"/>
      <c r="I61" s="733"/>
      <c r="J61" s="733"/>
    </row>
    <row r="62" spans="1:15" ht="26.25" customHeight="1" x14ac:dyDescent="0.2">
      <c r="A62" s="812" t="s">
        <v>567</v>
      </c>
      <c r="B62" s="812"/>
      <c r="C62" s="812"/>
      <c r="D62" s="812"/>
      <c r="E62" s="812"/>
      <c r="F62" s="812"/>
      <c r="G62" s="812"/>
      <c r="H62" s="812"/>
      <c r="I62" s="812"/>
      <c r="J62" s="812"/>
    </row>
    <row r="63" spans="1:15" ht="12.75" customHeight="1" x14ac:dyDescent="0.2">
      <c r="A63" s="734"/>
      <c r="B63" s="728"/>
      <c r="C63" s="728"/>
      <c r="D63" s="728"/>
      <c r="E63" s="728"/>
      <c r="F63" s="728"/>
      <c r="G63" s="47"/>
      <c r="H63" s="47"/>
      <c r="I63" s="47"/>
      <c r="J63" s="47"/>
    </row>
    <row r="64" spans="1:15" ht="12.75" customHeight="1" x14ac:dyDescent="0.2">
      <c r="A64" s="812" t="s">
        <v>568</v>
      </c>
      <c r="B64" s="812"/>
      <c r="C64" s="812"/>
      <c r="D64" s="812"/>
      <c r="E64" s="812"/>
      <c r="F64" s="812"/>
      <c r="G64" s="812"/>
      <c r="H64" s="812"/>
      <c r="I64" s="812"/>
      <c r="J64" s="812"/>
    </row>
    <row r="65" spans="1:10" ht="12.75" customHeight="1" x14ac:dyDescent="0.2">
      <c r="A65" s="729"/>
      <c r="B65" s="729"/>
      <c r="C65" s="729"/>
      <c r="D65" s="729"/>
      <c r="E65" s="729"/>
      <c r="F65" s="729"/>
      <c r="G65" s="47"/>
      <c r="H65" s="47"/>
      <c r="I65" s="47"/>
      <c r="J65" s="47"/>
    </row>
    <row r="66" spans="1:10" ht="24.75" customHeight="1" x14ac:dyDescent="0.2">
      <c r="A66" s="812" t="s">
        <v>569</v>
      </c>
      <c r="B66" s="812"/>
      <c r="C66" s="812"/>
      <c r="D66" s="812"/>
      <c r="E66" s="812"/>
      <c r="F66" s="812"/>
      <c r="G66" s="812"/>
      <c r="H66" s="812"/>
      <c r="I66" s="812"/>
      <c r="J66" s="812"/>
    </row>
    <row r="67" spans="1:10" ht="12.75" customHeight="1" x14ac:dyDescent="0.2">
      <c r="A67" s="728"/>
      <c r="B67" s="728"/>
      <c r="C67" s="728"/>
      <c r="D67" s="728"/>
      <c r="E67" s="728"/>
      <c r="F67" s="728"/>
      <c r="G67" s="47"/>
      <c r="H67" s="47"/>
      <c r="I67" s="47"/>
      <c r="J67" s="47"/>
    </row>
    <row r="68" spans="1:10" ht="21" customHeight="1" x14ac:dyDescent="0.2">
      <c r="A68" s="812" t="s">
        <v>570</v>
      </c>
      <c r="B68" s="812"/>
      <c r="C68" s="812"/>
      <c r="D68" s="812"/>
      <c r="E68" s="812"/>
      <c r="F68" s="812"/>
      <c r="G68" s="812"/>
      <c r="H68" s="812"/>
      <c r="I68" s="812"/>
      <c r="J68" s="812"/>
    </row>
    <row r="69" spans="1:10" ht="12.75" customHeight="1" x14ac:dyDescent="0.2">
      <c r="A69" s="728"/>
      <c r="B69" s="728"/>
      <c r="C69" s="728"/>
      <c r="D69" s="728"/>
      <c r="E69" s="728"/>
      <c r="F69" s="728"/>
      <c r="G69" s="47"/>
      <c r="H69" s="47"/>
      <c r="I69" s="47"/>
      <c r="J69" s="47"/>
    </row>
    <row r="70" spans="1:10" ht="48.75" customHeight="1" x14ac:dyDescent="0.2">
      <c r="A70" s="812" t="s">
        <v>591</v>
      </c>
      <c r="B70" s="812"/>
      <c r="C70" s="812"/>
      <c r="D70" s="812"/>
      <c r="E70" s="812"/>
      <c r="F70" s="812"/>
      <c r="G70" s="812"/>
      <c r="H70" s="812"/>
      <c r="I70" s="812"/>
      <c r="J70" s="812"/>
    </row>
    <row r="71" spans="1:10" ht="12.75" customHeight="1" x14ac:dyDescent="0.2">
      <c r="A71" s="734"/>
      <c r="B71" s="728"/>
      <c r="C71" s="728"/>
      <c r="D71" s="728"/>
      <c r="E71" s="728"/>
      <c r="F71" s="728"/>
      <c r="G71" s="47"/>
      <c r="H71" s="47"/>
      <c r="I71" s="47"/>
      <c r="J71" s="47"/>
    </row>
    <row r="72" spans="1:10" ht="27" customHeight="1" x14ac:dyDescent="0.2">
      <c r="A72" s="812" t="s">
        <v>571</v>
      </c>
      <c r="B72" s="812"/>
      <c r="C72" s="812"/>
      <c r="D72" s="812"/>
      <c r="E72" s="812"/>
      <c r="F72" s="812"/>
      <c r="G72" s="812"/>
      <c r="H72" s="812"/>
      <c r="I72" s="812"/>
      <c r="J72" s="812"/>
    </row>
    <row r="73" spans="1:10" ht="12.75" customHeight="1" x14ac:dyDescent="0.2">
      <c r="A73" s="735"/>
      <c r="B73" s="728"/>
      <c r="C73" s="728"/>
      <c r="D73" s="728"/>
      <c r="E73" s="728"/>
      <c r="F73" s="728"/>
      <c r="G73" s="47"/>
      <c r="H73" s="47"/>
      <c r="I73" s="47"/>
      <c r="J73" s="47"/>
    </row>
    <row r="74" spans="1:10" ht="19.5" customHeight="1" x14ac:dyDescent="0.2">
      <c r="A74" s="812" t="s">
        <v>572</v>
      </c>
      <c r="B74" s="812"/>
      <c r="C74" s="812"/>
      <c r="D74" s="812"/>
      <c r="E74" s="812"/>
      <c r="F74" s="812"/>
      <c r="G74" s="812"/>
      <c r="H74" s="812"/>
      <c r="I74" s="812"/>
      <c r="J74" s="812"/>
    </row>
    <row r="75" spans="1:10" ht="12.75" customHeight="1" x14ac:dyDescent="0.2">
      <c r="A75" s="735"/>
      <c r="B75" s="728"/>
      <c r="C75" s="728"/>
      <c r="D75" s="728"/>
      <c r="E75" s="728"/>
      <c r="F75" s="728"/>
      <c r="G75" s="47"/>
      <c r="H75" s="47"/>
      <c r="I75" s="47"/>
      <c r="J75" s="47"/>
    </row>
    <row r="76" spans="1:10" ht="22.5" customHeight="1" x14ac:dyDescent="0.2">
      <c r="A76" s="812" t="s">
        <v>573</v>
      </c>
      <c r="B76" s="812"/>
      <c r="C76" s="812"/>
      <c r="D76" s="812"/>
      <c r="E76" s="812"/>
      <c r="F76" s="812"/>
      <c r="G76" s="812"/>
      <c r="H76" s="812"/>
      <c r="I76" s="812"/>
      <c r="J76" s="812"/>
    </row>
    <row r="77" spans="1:10" ht="12" customHeight="1" x14ac:dyDescent="0.2">
      <c r="A77" s="729"/>
      <c r="B77" s="729"/>
      <c r="C77" s="729"/>
      <c r="D77" s="729"/>
      <c r="E77" s="729"/>
      <c r="F77" s="729"/>
      <c r="G77" s="47"/>
      <c r="H77" s="47"/>
      <c r="I77" s="47"/>
      <c r="J77" s="47"/>
    </row>
    <row r="78" spans="1:10" ht="39.75" customHeight="1" x14ac:dyDescent="0.2">
      <c r="A78" s="812" t="s">
        <v>574</v>
      </c>
      <c r="B78" s="812"/>
      <c r="C78" s="812"/>
      <c r="D78" s="812"/>
      <c r="E78" s="812"/>
      <c r="F78" s="812"/>
      <c r="G78" s="812"/>
      <c r="H78" s="812"/>
      <c r="I78" s="812"/>
      <c r="J78" s="812"/>
    </row>
    <row r="79" spans="1:10" ht="12.75" customHeight="1" x14ac:dyDescent="0.2">
      <c r="A79" s="735"/>
      <c r="B79" s="728"/>
      <c r="C79" s="728"/>
      <c r="D79" s="728"/>
      <c r="E79" s="728"/>
      <c r="F79" s="728"/>
      <c r="G79" s="47"/>
      <c r="H79" s="47"/>
      <c r="I79" s="47"/>
      <c r="J79" s="47"/>
    </row>
    <row r="80" spans="1:10" ht="33.75" customHeight="1" x14ac:dyDescent="0.2">
      <c r="A80" s="812" t="s">
        <v>575</v>
      </c>
      <c r="B80" s="812"/>
      <c r="C80" s="812"/>
      <c r="D80" s="812"/>
      <c r="E80" s="812"/>
      <c r="F80" s="812"/>
      <c r="G80" s="812"/>
      <c r="H80" s="812"/>
      <c r="I80" s="812"/>
      <c r="J80" s="812"/>
    </row>
    <row r="81" spans="1:10" ht="12.75" customHeight="1" x14ac:dyDescent="0.2">
      <c r="A81" s="735"/>
      <c r="B81" s="728"/>
      <c r="C81" s="728"/>
      <c r="D81" s="728"/>
      <c r="E81" s="728"/>
      <c r="F81" s="728"/>
      <c r="G81" s="47"/>
      <c r="H81" s="47"/>
      <c r="I81" s="47"/>
      <c r="J81" s="47"/>
    </row>
    <row r="82" spans="1:10" ht="21" customHeight="1" x14ac:dyDescent="0.2">
      <c r="A82" s="812" t="s">
        <v>576</v>
      </c>
      <c r="B82" s="812"/>
      <c r="C82" s="812"/>
      <c r="D82" s="812"/>
      <c r="E82" s="812"/>
      <c r="F82" s="812"/>
      <c r="G82" s="812"/>
      <c r="H82" s="812"/>
      <c r="I82" s="812"/>
      <c r="J82" s="812"/>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09" t="s">
        <v>161</v>
      </c>
      <c r="B84" s="809"/>
      <c r="C84" s="809"/>
      <c r="D84" s="809"/>
      <c r="E84" s="809"/>
      <c r="F84" s="809"/>
      <c r="G84" s="809"/>
      <c r="H84" s="809"/>
      <c r="I84" s="809"/>
      <c r="J84" s="809"/>
    </row>
    <row r="85" spans="1:10" s="421" customFormat="1" ht="12.75" customHeight="1" x14ac:dyDescent="0.2">
      <c r="A85" s="737" t="s">
        <v>162</v>
      </c>
      <c r="B85" s="732"/>
      <c r="C85" s="732"/>
      <c r="D85" s="733"/>
      <c r="E85" s="733"/>
      <c r="F85" s="733"/>
      <c r="G85" s="733"/>
      <c r="H85" s="733"/>
      <c r="I85" s="733"/>
      <c r="J85" s="733"/>
    </row>
  </sheetData>
  <mergeCells count="14">
    <mergeCell ref="A84:J84"/>
    <mergeCell ref="A58:J58"/>
    <mergeCell ref="A60:J60"/>
    <mergeCell ref="A62:J62"/>
    <mergeCell ref="A64:J64"/>
    <mergeCell ref="A66:J66"/>
    <mergeCell ref="A68:J68"/>
    <mergeCell ref="A70:J70"/>
    <mergeCell ref="A72:J72"/>
    <mergeCell ref="A74:J74"/>
    <mergeCell ref="A76:J76"/>
    <mergeCell ref="A78:J78"/>
    <mergeCell ref="A80:J80"/>
    <mergeCell ref="A82:J82"/>
  </mergeCells>
  <phoneticPr fontId="3" type="noConversion"/>
  <pageMargins left="0.59055118110236227" right="0.59055118110236227" top="0.78740157480314965" bottom="0.59055118110236227" header="0.39370078740157483" footer="0.39370078740157483"/>
  <pageSetup paperSize="9" scale="65" firstPageNumber="11" fitToHeight="2" orientation="landscape" useFirstPageNumber="1" r:id="rId1"/>
  <headerFooter alignWithMargins="0">
    <oddHeader>&amp;R&amp;12Les finances des groupements à fiscalité propre en 2022</oddHeader>
    <oddFooter>&amp;L&amp;12Direction Générale des Collectivités locales / DESL&amp;C&amp;12&amp;P&amp;R&amp;12Mise en ligne : janvier 2024</oddFooter>
    <evenHeader>&amp;RLes finances des groupements à fiscalité propre en 2019</evenHeader>
    <evenFooter>&amp;LDirection générale des collectivités locale / DESL&amp;C12&amp;RMise en ligne : mai 2021</evenFooter>
    <firstHeader>&amp;R&amp;12Les finances des groupements à fiscalité propre en 2019</firstHeader>
    <firstFooter>&amp;L&amp;12Direction générale des collectivités locale / DESL&amp;C&amp;12 11&amp;R&amp;12Mise en ligne : mai 2021</firstFooter>
  </headerFooter>
  <rowBreaks count="1" manualBreakCount="1">
    <brk id="5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showGridLines="0" zoomScaleNormal="100" zoomScaleSheetLayoutView="55" zoomScalePageLayoutView="55" workbookViewId="0">
      <selection activeCell="M56" sqref="M56"/>
    </sheetView>
  </sheetViews>
  <sheetFormatPr baseColWidth="10" defaultRowHeight="12.75" x14ac:dyDescent="0.2"/>
  <cols>
    <col min="1" max="1" width="84.140625" customWidth="1"/>
    <col min="2" max="7" width="14.7109375" customWidth="1"/>
    <col min="8" max="9" width="16" customWidth="1"/>
    <col min="10" max="10" width="12.7109375" customWidth="1"/>
  </cols>
  <sheetData>
    <row r="1" spans="1:13" ht="21" x14ac:dyDescent="0.25">
      <c r="A1" s="9" t="s">
        <v>744</v>
      </c>
      <c r="B1" s="3"/>
      <c r="C1" s="3"/>
      <c r="D1" s="212"/>
      <c r="E1" s="3"/>
      <c r="F1" s="3"/>
      <c r="G1" s="212"/>
      <c r="H1" s="3"/>
      <c r="I1" s="3"/>
      <c r="J1" s="3"/>
    </row>
    <row r="2" spans="1:13" ht="13.5" thickBot="1" x14ac:dyDescent="0.25">
      <c r="A2" s="205"/>
      <c r="J2" s="32" t="s">
        <v>24</v>
      </c>
    </row>
    <row r="3" spans="1:13" ht="12.75" customHeight="1" x14ac:dyDescent="0.2">
      <c r="A3" s="204" t="s">
        <v>232</v>
      </c>
      <c r="B3" s="480" t="s">
        <v>34</v>
      </c>
      <c r="C3" s="480" t="s">
        <v>458</v>
      </c>
      <c r="D3" s="480" t="s">
        <v>460</v>
      </c>
      <c r="E3" s="480" t="s">
        <v>97</v>
      </c>
      <c r="F3" s="480" t="s">
        <v>269</v>
      </c>
      <c r="G3" s="481">
        <v>300000</v>
      </c>
      <c r="H3" s="482" t="s">
        <v>285</v>
      </c>
      <c r="I3" s="482" t="s">
        <v>285</v>
      </c>
      <c r="J3" s="482" t="s">
        <v>61</v>
      </c>
    </row>
    <row r="4" spans="1:13" ht="12.75" customHeight="1" x14ac:dyDescent="0.2">
      <c r="A4" s="203"/>
      <c r="B4" s="483" t="s">
        <v>457</v>
      </c>
      <c r="C4" s="483" t="s">
        <v>35</v>
      </c>
      <c r="D4" s="483" t="s">
        <v>35</v>
      </c>
      <c r="E4" s="483" t="s">
        <v>35</v>
      </c>
      <c r="F4" s="483" t="s">
        <v>35</v>
      </c>
      <c r="G4" s="483" t="s">
        <v>36</v>
      </c>
      <c r="H4" s="484" t="s">
        <v>283</v>
      </c>
      <c r="I4" s="484" t="s">
        <v>284</v>
      </c>
      <c r="J4" s="484" t="s">
        <v>106</v>
      </c>
    </row>
    <row r="5" spans="1:13" ht="12.75" customHeight="1" thickBot="1" x14ac:dyDescent="0.25">
      <c r="A5" s="206" t="s">
        <v>65</v>
      </c>
      <c r="B5" s="485" t="s">
        <v>36</v>
      </c>
      <c r="C5" s="485" t="s">
        <v>459</v>
      </c>
      <c r="D5" s="485" t="s">
        <v>99</v>
      </c>
      <c r="E5" s="485" t="s">
        <v>100</v>
      </c>
      <c r="F5" s="485" t="s">
        <v>270</v>
      </c>
      <c r="G5" s="485" t="s">
        <v>101</v>
      </c>
      <c r="H5" s="486" t="s">
        <v>100</v>
      </c>
      <c r="I5" s="486" t="s">
        <v>101</v>
      </c>
      <c r="J5" s="486" t="s">
        <v>267</v>
      </c>
    </row>
    <row r="6" spans="1:13" ht="12.75" customHeight="1" x14ac:dyDescent="0.2"/>
    <row r="7" spans="1:13" ht="14.25" customHeight="1" x14ac:dyDescent="0.25">
      <c r="A7" s="325" t="s">
        <v>115</v>
      </c>
      <c r="B7" s="597">
        <v>8.6416978120000003</v>
      </c>
      <c r="C7" s="597">
        <v>7.9430738290000003</v>
      </c>
      <c r="D7" s="597">
        <v>6.5262132140000002</v>
      </c>
      <c r="E7" s="597">
        <v>7.1231724920000001</v>
      </c>
      <c r="F7" s="597">
        <v>5.551330224</v>
      </c>
      <c r="G7" s="597">
        <v>3.4851641080000002</v>
      </c>
      <c r="H7" s="598">
        <v>7.3997795120000003</v>
      </c>
      <c r="I7" s="598">
        <v>4.3657921399999999</v>
      </c>
      <c r="J7" s="598">
        <v>5.5521146320000003</v>
      </c>
      <c r="M7" s="47"/>
    </row>
    <row r="8" spans="1:13" ht="14.25" customHeight="1" x14ac:dyDescent="0.2">
      <c r="A8" s="323" t="s">
        <v>116</v>
      </c>
      <c r="B8" s="599">
        <v>10.829543717</v>
      </c>
      <c r="C8" s="599">
        <v>10.980512364999999</v>
      </c>
      <c r="D8" s="599">
        <v>8.2991420460000001</v>
      </c>
      <c r="E8" s="599">
        <v>8.3056731070000005</v>
      </c>
      <c r="F8" s="599">
        <v>5.2918580869999996</v>
      </c>
      <c r="G8" s="599">
        <v>3.2150441330000001</v>
      </c>
      <c r="H8" s="600">
        <v>9.3293424980000008</v>
      </c>
      <c r="I8" s="600">
        <v>4.1538057610000001</v>
      </c>
      <c r="J8" s="600">
        <v>6.2261460639999999</v>
      </c>
    </row>
    <row r="9" spans="1:13" ht="14.25" customHeight="1" x14ac:dyDescent="0.2">
      <c r="A9" s="323" t="s">
        <v>117</v>
      </c>
      <c r="B9" s="599">
        <v>9.9055851639999997</v>
      </c>
      <c r="C9" s="599">
        <v>9.1500408160000006</v>
      </c>
      <c r="D9" s="599">
        <v>8.4901403690000006</v>
      </c>
      <c r="E9" s="599">
        <v>7.8745431689999998</v>
      </c>
      <c r="F9" s="599">
        <v>6.0619284599999999</v>
      </c>
      <c r="G9" s="599">
        <v>4.8282773839999997</v>
      </c>
      <c r="H9" s="600">
        <v>8.6135249799999993</v>
      </c>
      <c r="I9" s="600">
        <v>5.397012717</v>
      </c>
      <c r="J9" s="600">
        <v>6.7450110560000001</v>
      </c>
    </row>
    <row r="10" spans="1:13" ht="14.25" customHeight="1" x14ac:dyDescent="0.2">
      <c r="A10" s="323" t="s">
        <v>118</v>
      </c>
      <c r="B10" s="599">
        <v>-5.7570631939999997</v>
      </c>
      <c r="C10" s="599">
        <v>-4.802511301</v>
      </c>
      <c r="D10" s="599">
        <v>-7.8162401490000004</v>
      </c>
      <c r="E10" s="599">
        <v>-7.8851619279999996</v>
      </c>
      <c r="F10" s="599">
        <v>3.813728384</v>
      </c>
      <c r="G10" s="599">
        <v>1.4770600039999999</v>
      </c>
      <c r="H10" s="600">
        <v>-6.7553774740000003</v>
      </c>
      <c r="I10" s="600">
        <v>2.382111944</v>
      </c>
      <c r="J10" s="600">
        <v>-0.14974860800000001</v>
      </c>
    </row>
    <row r="11" spans="1:13" ht="14.25" customHeight="1" x14ac:dyDescent="0.2">
      <c r="A11" s="323" t="s">
        <v>119</v>
      </c>
      <c r="B11" s="599">
        <v>9.9273855819999994</v>
      </c>
      <c r="C11" s="599">
        <v>5.1877904609999996</v>
      </c>
      <c r="D11" s="599">
        <v>6.7877524830000002</v>
      </c>
      <c r="E11" s="599">
        <v>6.6399854410000003</v>
      </c>
      <c r="F11" s="599">
        <v>5.3376090630000004</v>
      </c>
      <c r="G11" s="599">
        <v>1.414197224</v>
      </c>
      <c r="H11" s="600">
        <v>6.6310632160000003</v>
      </c>
      <c r="I11" s="600">
        <v>2.769534771</v>
      </c>
      <c r="J11" s="600">
        <v>4.0778123180000003</v>
      </c>
    </row>
    <row r="12" spans="1:13" ht="14.25" customHeight="1" x14ac:dyDescent="0.2">
      <c r="A12" s="323" t="s">
        <v>120</v>
      </c>
      <c r="B12" s="599">
        <v>-8.1974207050000008</v>
      </c>
      <c r="C12" s="599">
        <v>0.96434059800000005</v>
      </c>
      <c r="D12" s="599">
        <v>-12.172295331000001</v>
      </c>
      <c r="E12" s="599">
        <v>1.8237767659999999</v>
      </c>
      <c r="F12" s="599">
        <v>4.8999032339999999</v>
      </c>
      <c r="G12" s="599">
        <v>16.44511292</v>
      </c>
      <c r="H12" s="600">
        <v>-3.0604875429999998</v>
      </c>
      <c r="I12" s="600">
        <v>9.6616423830000002</v>
      </c>
      <c r="J12" s="600">
        <v>3.630167449</v>
      </c>
    </row>
    <row r="13" spans="1:13" ht="14.25" customHeight="1" x14ac:dyDescent="0.25">
      <c r="A13" s="325" t="s">
        <v>121</v>
      </c>
      <c r="B13" s="597">
        <v>8.1437403580000005</v>
      </c>
      <c r="C13" s="597">
        <v>8.2541790509999995</v>
      </c>
      <c r="D13" s="597">
        <v>7.8921147820000002</v>
      </c>
      <c r="E13" s="597">
        <v>10.499289683000001</v>
      </c>
      <c r="F13" s="597">
        <v>6.2839124880000004</v>
      </c>
      <c r="G13" s="597">
        <v>4.8185591619999997</v>
      </c>
      <c r="H13" s="598">
        <v>8.9971722209999996</v>
      </c>
      <c r="I13" s="598">
        <v>5.4311263939999996</v>
      </c>
      <c r="J13" s="598">
        <v>6.7791642650000004</v>
      </c>
    </row>
    <row r="14" spans="1:13" ht="14.25" customHeight="1" x14ac:dyDescent="0.2">
      <c r="A14" s="323" t="s">
        <v>426</v>
      </c>
      <c r="B14" s="599">
        <v>8.5885510360000001</v>
      </c>
      <c r="C14" s="599">
        <v>9.5944919950000003</v>
      </c>
      <c r="D14" s="599">
        <v>9.6785681270000001</v>
      </c>
      <c r="E14" s="599">
        <v>9.8441566349999992</v>
      </c>
      <c r="F14" s="599">
        <v>9.4070791000000007</v>
      </c>
      <c r="G14" s="599">
        <v>7.2872778619999998</v>
      </c>
      <c r="H14" s="600">
        <v>9.585075067</v>
      </c>
      <c r="I14" s="600">
        <v>8.2363871470000003</v>
      </c>
      <c r="J14" s="600">
        <v>8.7744488240000003</v>
      </c>
    </row>
    <row r="15" spans="1:13" ht="14.25" customHeight="1" x14ac:dyDescent="0.2">
      <c r="A15" s="407" t="s">
        <v>427</v>
      </c>
      <c r="B15" s="599">
        <v>5.9807184189999996</v>
      </c>
      <c r="C15" s="599">
        <v>10.650702427000001</v>
      </c>
      <c r="D15" s="599">
        <v>13.436580451999999</v>
      </c>
      <c r="E15" s="599">
        <v>13.870628760000001</v>
      </c>
      <c r="F15" s="599">
        <v>8.3204522559999994</v>
      </c>
      <c r="G15" s="599">
        <v>8.2904933540000005</v>
      </c>
      <c r="H15" s="600">
        <v>11.396947936</v>
      </c>
      <c r="I15" s="600">
        <v>8.3032131190000005</v>
      </c>
      <c r="J15" s="600">
        <v>9.5210265809999992</v>
      </c>
    </row>
    <row r="16" spans="1:13" ht="14.25" customHeight="1" x14ac:dyDescent="0.2">
      <c r="A16" s="323" t="s">
        <v>123</v>
      </c>
      <c r="B16" s="599">
        <v>10.376651098</v>
      </c>
      <c r="C16" s="599">
        <v>9.1677357639999997</v>
      </c>
      <c r="D16" s="599">
        <v>8.3268713030000008</v>
      </c>
      <c r="E16" s="599">
        <v>8.5294016480000003</v>
      </c>
      <c r="F16" s="599">
        <v>9.8259131219999993</v>
      </c>
      <c r="G16" s="599">
        <v>6.2691202490000002</v>
      </c>
      <c r="H16" s="600">
        <v>8.8462804140000006</v>
      </c>
      <c r="I16" s="600">
        <v>7.8836058969999998</v>
      </c>
      <c r="J16" s="600">
        <v>8.2679018150000001</v>
      </c>
    </row>
    <row r="17" spans="1:10" ht="14.25" customHeight="1" x14ac:dyDescent="0.2">
      <c r="A17" s="323" t="s">
        <v>428</v>
      </c>
      <c r="B17" s="599">
        <v>2.4413861469999998</v>
      </c>
      <c r="C17" s="599">
        <v>2.5648286690000002</v>
      </c>
      <c r="D17" s="599">
        <v>1.3723749700000001</v>
      </c>
      <c r="E17" s="599">
        <v>1.345344944</v>
      </c>
      <c r="F17" s="599">
        <v>-0.42222979100000002</v>
      </c>
      <c r="G17" s="599">
        <v>-0.57797386900000003</v>
      </c>
      <c r="H17" s="600">
        <v>1.7819026870000001</v>
      </c>
      <c r="I17" s="600">
        <v>-0.52190177100000001</v>
      </c>
      <c r="J17" s="600">
        <v>0.17701439999999999</v>
      </c>
    </row>
    <row r="18" spans="1:10" ht="14.25" customHeight="1" x14ac:dyDescent="0.2">
      <c r="A18" s="407" t="s">
        <v>429</v>
      </c>
      <c r="B18" s="599">
        <v>1.249074008</v>
      </c>
      <c r="C18" s="599">
        <v>0.48103053800000001</v>
      </c>
      <c r="D18" s="599">
        <v>0.40706289600000001</v>
      </c>
      <c r="E18" s="599">
        <v>-0.38207293399999998</v>
      </c>
      <c r="F18" s="599">
        <v>-1.333236825</v>
      </c>
      <c r="G18" s="599">
        <v>-1.44194471</v>
      </c>
      <c r="H18" s="600">
        <v>0.14153327399999999</v>
      </c>
      <c r="I18" s="600">
        <v>-1.4067751740000001</v>
      </c>
      <c r="J18" s="600">
        <v>-1.000772427</v>
      </c>
    </row>
    <row r="19" spans="1:10" ht="14.25" customHeight="1" x14ac:dyDescent="0.2">
      <c r="A19" s="323" t="s">
        <v>126</v>
      </c>
      <c r="B19" s="599">
        <v>14.685174749</v>
      </c>
      <c r="C19" s="599">
        <v>0.14479015100000001</v>
      </c>
      <c r="D19" s="599">
        <v>-5.4914618040000001</v>
      </c>
      <c r="E19" s="599">
        <v>5.6922378399999998</v>
      </c>
      <c r="F19" s="599">
        <v>3.2980296990000002</v>
      </c>
      <c r="G19" s="599">
        <v>-4.1313043650000001</v>
      </c>
      <c r="H19" s="600">
        <v>2.5575415979999998</v>
      </c>
      <c r="I19" s="600">
        <v>-1.3133922810000001</v>
      </c>
      <c r="J19" s="600">
        <v>-1.2053895E-2</v>
      </c>
    </row>
    <row r="20" spans="1:10" ht="14.25" customHeight="1" x14ac:dyDescent="0.2">
      <c r="A20" s="676" t="s">
        <v>469</v>
      </c>
      <c r="B20" s="599">
        <v>3.345188619</v>
      </c>
      <c r="C20" s="599">
        <v>5.0760026099999997</v>
      </c>
      <c r="D20" s="599">
        <v>3.0241417770000001</v>
      </c>
      <c r="E20" s="599">
        <v>4.3858719080000004</v>
      </c>
      <c r="F20" s="599">
        <v>1.1857932419999999</v>
      </c>
      <c r="G20" s="599">
        <v>2.5284854029999999</v>
      </c>
      <c r="H20" s="600">
        <v>4.1897284040000002</v>
      </c>
      <c r="I20" s="600">
        <v>1.913288393</v>
      </c>
      <c r="J20" s="600">
        <v>2.8096604040000002</v>
      </c>
    </row>
    <row r="21" spans="1:10" ht="14.25" customHeight="1" x14ac:dyDescent="0.2">
      <c r="A21" s="323" t="s">
        <v>127</v>
      </c>
      <c r="B21" s="599">
        <v>13.755611159000001</v>
      </c>
      <c r="C21" s="599">
        <v>8.6710836100000002</v>
      </c>
      <c r="D21" s="599">
        <v>6.5974723129999999</v>
      </c>
      <c r="E21" s="599">
        <v>12.196235163000001</v>
      </c>
      <c r="F21" s="599">
        <v>3.392116315</v>
      </c>
      <c r="G21" s="599">
        <v>3.6998701120000002</v>
      </c>
      <c r="H21" s="600">
        <v>9.9009092830000007</v>
      </c>
      <c r="I21" s="600">
        <v>3.538131511</v>
      </c>
      <c r="J21" s="600">
        <v>7.2415572990000001</v>
      </c>
    </row>
    <row r="22" spans="1:10" ht="14.25" customHeight="1" x14ac:dyDescent="0.2">
      <c r="A22" s="323" t="s">
        <v>128</v>
      </c>
      <c r="B22" s="599">
        <v>11.301195334999999</v>
      </c>
      <c r="C22" s="599">
        <v>13.570394028000001</v>
      </c>
      <c r="D22" s="599">
        <v>14.251965064</v>
      </c>
      <c r="E22" s="599">
        <v>20.807693554</v>
      </c>
      <c r="F22" s="599">
        <v>8.1627554010000001</v>
      </c>
      <c r="G22" s="599">
        <v>9.2174515970000002</v>
      </c>
      <c r="H22" s="600">
        <v>15.911547029999999</v>
      </c>
      <c r="I22" s="600">
        <v>8.7615078099999995</v>
      </c>
      <c r="J22" s="600">
        <v>11.506536777999999</v>
      </c>
    </row>
    <row r="23" spans="1:10" ht="14.25" customHeight="1" x14ac:dyDescent="0.2">
      <c r="A23" s="326" t="s">
        <v>129</v>
      </c>
      <c r="B23" s="601">
        <v>8.8211233260000004</v>
      </c>
      <c r="C23" s="601">
        <v>3.9466218</v>
      </c>
      <c r="D23" s="601">
        <v>5.5302933039999997</v>
      </c>
      <c r="E23" s="601">
        <v>84.631507334000005</v>
      </c>
      <c r="F23" s="601">
        <v>6.7131280090000001</v>
      </c>
      <c r="G23" s="601">
        <v>13.701556151</v>
      </c>
      <c r="H23" s="602">
        <v>32.620435954999998</v>
      </c>
      <c r="I23" s="602">
        <v>11.302149925</v>
      </c>
      <c r="J23" s="602">
        <v>18.687257776999999</v>
      </c>
    </row>
    <row r="24" spans="1:10" ht="14.25" customHeight="1" x14ac:dyDescent="0.25">
      <c r="A24" s="325" t="s">
        <v>130</v>
      </c>
      <c r="B24" s="597">
        <v>5.3009878510000004</v>
      </c>
      <c r="C24" s="597">
        <v>9.9022401450000004</v>
      </c>
      <c r="D24" s="597">
        <v>15.483592113</v>
      </c>
      <c r="E24" s="597">
        <v>28.692471167000001</v>
      </c>
      <c r="F24" s="597">
        <v>9.5130489360000006</v>
      </c>
      <c r="G24" s="597">
        <v>9.7808636900000003</v>
      </c>
      <c r="H24" s="598">
        <v>17.675975267999998</v>
      </c>
      <c r="I24" s="598">
        <v>9.6776402269999995</v>
      </c>
      <c r="J24" s="598">
        <v>12.238859085</v>
      </c>
    </row>
    <row r="25" spans="1:10" ht="14.25" customHeight="1" x14ac:dyDescent="0.25">
      <c r="A25" s="327" t="s">
        <v>131</v>
      </c>
      <c r="B25" s="603">
        <v>5.8713368299999997</v>
      </c>
      <c r="C25" s="603">
        <v>14.028264306000001</v>
      </c>
      <c r="D25" s="603">
        <v>23.271804564</v>
      </c>
      <c r="E25" s="603">
        <v>47.294495926000003</v>
      </c>
      <c r="F25" s="603">
        <v>12.864694298</v>
      </c>
      <c r="G25" s="603">
        <v>19.802768752999999</v>
      </c>
      <c r="H25" s="604">
        <v>27.448998589999999</v>
      </c>
      <c r="I25" s="604">
        <v>16.954430803000001</v>
      </c>
      <c r="J25" s="604">
        <v>20.868672008000001</v>
      </c>
    </row>
    <row r="26" spans="1:10" ht="14.25" customHeight="1" x14ac:dyDescent="0.25">
      <c r="A26" s="325" t="s">
        <v>132</v>
      </c>
      <c r="B26" s="597">
        <v>14.565158568999999</v>
      </c>
      <c r="C26" s="597">
        <v>0.80982615899999999</v>
      </c>
      <c r="D26" s="597">
        <v>1.850198888</v>
      </c>
      <c r="E26" s="597">
        <v>11.107797483000001</v>
      </c>
      <c r="F26" s="597">
        <v>6.7044677290000001</v>
      </c>
      <c r="G26" s="597">
        <v>8.7332508430000004</v>
      </c>
      <c r="H26" s="598">
        <v>6.467758195</v>
      </c>
      <c r="I26" s="598">
        <v>7.9725913359999998</v>
      </c>
      <c r="J26" s="598">
        <v>7.5044445590000004</v>
      </c>
    </row>
    <row r="27" spans="1:10" ht="14.25" customHeight="1" x14ac:dyDescent="0.2">
      <c r="A27" s="323" t="s">
        <v>133</v>
      </c>
      <c r="B27" s="599">
        <v>16.394660759000001</v>
      </c>
      <c r="C27" s="599">
        <v>4.0039013040000002</v>
      </c>
      <c r="D27" s="599">
        <v>4.4391933310000002</v>
      </c>
      <c r="E27" s="599">
        <v>2.7468837549999998</v>
      </c>
      <c r="F27" s="599">
        <v>2.5544676220000002</v>
      </c>
      <c r="G27" s="599">
        <v>5.5956719540000002</v>
      </c>
      <c r="H27" s="600">
        <v>5.2426363650000001</v>
      </c>
      <c r="I27" s="600">
        <v>4.4840940610000004</v>
      </c>
      <c r="J27" s="600">
        <v>4.7329741739999998</v>
      </c>
    </row>
    <row r="28" spans="1:10" ht="14.25" customHeight="1" x14ac:dyDescent="0.2">
      <c r="A28" s="323" t="s">
        <v>134</v>
      </c>
      <c r="B28" s="607">
        <v>-2.0814960220000001</v>
      </c>
      <c r="C28" s="599">
        <v>-13.014277014999999</v>
      </c>
      <c r="D28" s="599">
        <v>-8.0089196099999995</v>
      </c>
      <c r="E28" s="599">
        <v>6.9104178190000001</v>
      </c>
      <c r="F28" s="599">
        <v>8.0586456080000008</v>
      </c>
      <c r="G28" s="599">
        <v>18.695244953</v>
      </c>
      <c r="H28" s="600">
        <v>-2.2352875650000001</v>
      </c>
      <c r="I28" s="600">
        <v>14.394141047</v>
      </c>
      <c r="J28" s="600">
        <v>10.032148072</v>
      </c>
    </row>
    <row r="29" spans="1:10" ht="14.25" customHeight="1" x14ac:dyDescent="0.2">
      <c r="A29" s="323" t="s">
        <v>135</v>
      </c>
      <c r="B29" s="599">
        <v>15.011162518000001</v>
      </c>
      <c r="C29" s="599">
        <v>-5.6604110060000004</v>
      </c>
      <c r="D29" s="599">
        <v>-3.9566894010000002</v>
      </c>
      <c r="E29" s="599">
        <v>123.227725787</v>
      </c>
      <c r="F29" s="599">
        <v>36.375831908999999</v>
      </c>
      <c r="G29" s="599">
        <v>12.643589092999999</v>
      </c>
      <c r="H29" s="600">
        <v>39.631584365000002</v>
      </c>
      <c r="I29" s="600">
        <v>21.736808061000001</v>
      </c>
      <c r="J29" s="600">
        <v>26.613870919</v>
      </c>
    </row>
    <row r="30" spans="1:10" ht="14.25" customHeight="1" x14ac:dyDescent="0.25">
      <c r="A30" s="325" t="s">
        <v>136</v>
      </c>
      <c r="B30" s="597">
        <v>6.7436461909999998</v>
      </c>
      <c r="C30" s="597">
        <v>-2.3827191970000001</v>
      </c>
      <c r="D30" s="597">
        <v>-1.057600265</v>
      </c>
      <c r="E30" s="597">
        <v>11.068864678000001</v>
      </c>
      <c r="F30" s="597">
        <v>8.5934380400000006</v>
      </c>
      <c r="G30" s="597">
        <v>-3.2381922190000001</v>
      </c>
      <c r="H30" s="598">
        <v>3.6347238399999999</v>
      </c>
      <c r="I30" s="598">
        <v>1.0237206489999999</v>
      </c>
      <c r="J30" s="598">
        <v>1.886613766</v>
      </c>
    </row>
    <row r="31" spans="1:10" ht="14.25" customHeight="1" x14ac:dyDescent="0.2">
      <c r="A31" s="323" t="s">
        <v>137</v>
      </c>
      <c r="B31" s="599">
        <v>0.85559890299999997</v>
      </c>
      <c r="C31" s="599">
        <v>-17.608908556999999</v>
      </c>
      <c r="D31" s="599">
        <v>-9.6656246909999997</v>
      </c>
      <c r="E31" s="599">
        <v>-11.775314166999999</v>
      </c>
      <c r="F31" s="599">
        <v>-23.316160072999999</v>
      </c>
      <c r="G31" s="599">
        <v>-13.562198931999999</v>
      </c>
      <c r="H31" s="600">
        <v>-11.503496576</v>
      </c>
      <c r="I31" s="600">
        <v>-17.555942850000001</v>
      </c>
      <c r="J31" s="600">
        <v>-15.471208726</v>
      </c>
    </row>
    <row r="32" spans="1:10" ht="14.25" customHeight="1" x14ac:dyDescent="0.2">
      <c r="A32" s="323" t="s">
        <v>138</v>
      </c>
      <c r="B32" s="599">
        <v>9.1079070679999994</v>
      </c>
      <c r="C32" s="599">
        <v>1.8770889630000001</v>
      </c>
      <c r="D32" s="599">
        <v>-2.3844280549999999</v>
      </c>
      <c r="E32" s="599">
        <v>2.908196754</v>
      </c>
      <c r="F32" s="599">
        <v>28.955824545999999</v>
      </c>
      <c r="G32" s="599">
        <v>5.9987428170000001</v>
      </c>
      <c r="H32" s="600">
        <v>2.4575062349999999</v>
      </c>
      <c r="I32" s="600">
        <v>13.565058086000001</v>
      </c>
      <c r="J32" s="600">
        <v>9.687712415</v>
      </c>
    </row>
    <row r="33" spans="1:10" ht="14.25" customHeight="1" x14ac:dyDescent="0.2">
      <c r="A33" s="326" t="s">
        <v>139</v>
      </c>
      <c r="B33" s="601">
        <v>6.7822420430000001</v>
      </c>
      <c r="C33" s="601">
        <v>8.0395869389999994</v>
      </c>
      <c r="D33" s="601">
        <v>16.880704093999999</v>
      </c>
      <c r="E33" s="601">
        <v>66.090216980999998</v>
      </c>
      <c r="F33" s="601">
        <v>9.1361779480000003</v>
      </c>
      <c r="G33" s="601">
        <v>-13.080694104000001</v>
      </c>
      <c r="H33" s="602">
        <v>30.030645229000001</v>
      </c>
      <c r="I33" s="602">
        <v>-4.8509756529999999</v>
      </c>
      <c r="J33" s="602">
        <v>4.6045823950000004</v>
      </c>
    </row>
    <row r="34" spans="1:10" ht="14.25" customHeight="1" x14ac:dyDescent="0.25">
      <c r="A34" s="328" t="s">
        <v>140</v>
      </c>
      <c r="B34" s="597">
        <v>10.088908252</v>
      </c>
      <c r="C34" s="597">
        <v>6.2710937839999996</v>
      </c>
      <c r="D34" s="597">
        <v>5.4329031089999997</v>
      </c>
      <c r="E34" s="597">
        <v>8.0490118479999992</v>
      </c>
      <c r="F34" s="597">
        <v>5.870951561</v>
      </c>
      <c r="G34" s="597">
        <v>5.1748998879999997</v>
      </c>
      <c r="H34" s="598">
        <v>7.1810849689999996</v>
      </c>
      <c r="I34" s="598">
        <v>5.4607309089999996</v>
      </c>
      <c r="J34" s="598">
        <v>6.0951665940000002</v>
      </c>
    </row>
    <row r="35" spans="1:10" ht="14.25" customHeight="1" x14ac:dyDescent="0.25">
      <c r="A35" s="328" t="s">
        <v>141</v>
      </c>
      <c r="B35" s="597">
        <v>7.9568727470000002</v>
      </c>
      <c r="C35" s="597">
        <v>7.0734715120000002</v>
      </c>
      <c r="D35" s="597">
        <v>6.9867916059999997</v>
      </c>
      <c r="E35" s="597">
        <v>10.55214975</v>
      </c>
      <c r="F35" s="597">
        <v>6.5389166220000003</v>
      </c>
      <c r="G35" s="597">
        <v>3.717160689</v>
      </c>
      <c r="H35" s="598">
        <v>8.435539683</v>
      </c>
      <c r="I35" s="598">
        <v>4.8762079119999999</v>
      </c>
      <c r="J35" s="598">
        <v>6.2017385230000004</v>
      </c>
    </row>
    <row r="36" spans="1:10" ht="14.25" customHeight="1" x14ac:dyDescent="0.25">
      <c r="A36" s="327"/>
      <c r="B36" s="603"/>
      <c r="C36" s="603"/>
      <c r="D36" s="603"/>
      <c r="E36" s="603"/>
      <c r="F36" s="603"/>
      <c r="G36" s="603"/>
      <c r="H36" s="604"/>
      <c r="I36" s="604"/>
      <c r="J36" s="604"/>
    </row>
    <row r="37" spans="1:10" ht="14.25" customHeight="1" x14ac:dyDescent="0.2">
      <c r="A37" s="323" t="s">
        <v>143</v>
      </c>
      <c r="B37" s="599">
        <v>4.4471360029999998</v>
      </c>
      <c r="C37" s="599">
        <v>0.79426000100000005</v>
      </c>
      <c r="D37" s="599">
        <v>0.17461326399999999</v>
      </c>
      <c r="E37" s="599">
        <v>-4.203556893</v>
      </c>
      <c r="F37" s="599">
        <v>5.3814499810000003</v>
      </c>
      <c r="G37" s="599">
        <v>-0.128173063</v>
      </c>
      <c r="H37" s="600">
        <v>-0.84156003499999998</v>
      </c>
      <c r="I37" s="600">
        <v>1.8465155049999999</v>
      </c>
      <c r="J37" s="600">
        <v>1.1676830039999999</v>
      </c>
    </row>
    <row r="38" spans="1:10" ht="14.25" customHeight="1" x14ac:dyDescent="0.2">
      <c r="A38" s="323" t="s">
        <v>144</v>
      </c>
      <c r="B38" s="599">
        <v>22.642345225</v>
      </c>
      <c r="C38" s="599">
        <v>9.9257381579999997</v>
      </c>
      <c r="D38" s="599">
        <v>-8.2640878749999995</v>
      </c>
      <c r="E38" s="599">
        <v>-8.3288819600000004</v>
      </c>
      <c r="F38" s="599">
        <v>4.7308694400000002</v>
      </c>
      <c r="G38" s="599">
        <v>27.734126774</v>
      </c>
      <c r="H38" s="600">
        <v>-2.4207335E-2</v>
      </c>
      <c r="I38" s="600">
        <v>18.984499963000001</v>
      </c>
      <c r="J38" s="600">
        <v>13.663033038</v>
      </c>
    </row>
    <row r="39" spans="1:10" ht="14.25" customHeight="1" x14ac:dyDescent="0.2">
      <c r="A39" s="326"/>
      <c r="B39" s="601"/>
      <c r="C39" s="601"/>
      <c r="D39" s="601"/>
      <c r="E39" s="601"/>
      <c r="F39" s="601"/>
      <c r="G39" s="601"/>
      <c r="H39" s="602"/>
      <c r="I39" s="602"/>
      <c r="J39" s="602"/>
    </row>
    <row r="40" spans="1:10" ht="14.25" customHeight="1" x14ac:dyDescent="0.25">
      <c r="A40" s="328" t="s">
        <v>146</v>
      </c>
      <c r="B40" s="597">
        <v>9.8048912480000006</v>
      </c>
      <c r="C40" s="597">
        <v>6.0349538520000001</v>
      </c>
      <c r="D40" s="597">
        <v>5.199332268</v>
      </c>
      <c r="E40" s="597">
        <v>7.4493923930000001</v>
      </c>
      <c r="F40" s="597">
        <v>5.8374592769999998</v>
      </c>
      <c r="G40" s="597">
        <v>4.7298532460000002</v>
      </c>
      <c r="H40" s="598">
        <v>6.8087931910000004</v>
      </c>
      <c r="I40" s="598">
        <v>5.1801964260000002</v>
      </c>
      <c r="J40" s="598">
        <v>5.768232458</v>
      </c>
    </row>
    <row r="41" spans="1:10" ht="14.25" customHeight="1" x14ac:dyDescent="0.25">
      <c r="A41" s="328" t="s">
        <v>147</v>
      </c>
      <c r="B41" s="597">
        <v>8.7124819129999995</v>
      </c>
      <c r="C41" s="597">
        <v>7.2166233860000002</v>
      </c>
      <c r="D41" s="597">
        <v>6.1073085850000002</v>
      </c>
      <c r="E41" s="597">
        <v>9.4720854929999998</v>
      </c>
      <c r="F41" s="597">
        <v>6.4024970659999996</v>
      </c>
      <c r="G41" s="597">
        <v>5.7541349569999998</v>
      </c>
      <c r="H41" s="598">
        <v>7.9737262119999999</v>
      </c>
      <c r="I41" s="598">
        <v>6.0188564270000002</v>
      </c>
      <c r="J41" s="598">
        <v>6.7339759959999999</v>
      </c>
    </row>
    <row r="42" spans="1:10" ht="14.25" customHeight="1" x14ac:dyDescent="0.2">
      <c r="A42" s="326"/>
      <c r="B42" s="601"/>
      <c r="C42" s="601"/>
      <c r="D42" s="601"/>
      <c r="E42" s="601"/>
      <c r="F42" s="601"/>
      <c r="G42" s="601"/>
      <c r="H42" s="602"/>
      <c r="I42" s="602"/>
      <c r="J42" s="602"/>
    </row>
    <row r="43" spans="1:10" s="7" customFormat="1" ht="14.25" customHeight="1" x14ac:dyDescent="0.25">
      <c r="A43" s="329" t="s">
        <v>203</v>
      </c>
      <c r="B43" s="603">
        <v>3.3149815720000002</v>
      </c>
      <c r="C43" s="603">
        <v>3.702439483</v>
      </c>
      <c r="D43" s="603">
        <v>2.1035266400000001</v>
      </c>
      <c r="E43" s="603">
        <v>1.4776669790000001</v>
      </c>
      <c r="F43" s="603">
        <v>0.72890129400000003</v>
      </c>
      <c r="G43" s="603">
        <v>2.3541546790000001</v>
      </c>
      <c r="H43" s="604">
        <v>2.4376332039999999</v>
      </c>
      <c r="I43" s="604">
        <v>1.75180037</v>
      </c>
      <c r="J43" s="604">
        <v>1.92127374</v>
      </c>
    </row>
    <row r="44" spans="1:10" ht="14.25" customHeight="1" x14ac:dyDescent="0.25">
      <c r="A44" s="325" t="s">
        <v>149</v>
      </c>
      <c r="B44" s="599"/>
      <c r="C44" s="599"/>
      <c r="D44" s="599"/>
      <c r="E44" s="599"/>
      <c r="F44" s="599"/>
      <c r="G44" s="599"/>
      <c r="H44" s="600"/>
      <c r="I44" s="600"/>
      <c r="J44" s="600"/>
    </row>
    <row r="45" spans="1:10" ht="15.75" customHeight="1" x14ac:dyDescent="0.2">
      <c r="A45" s="323" t="s">
        <v>430</v>
      </c>
      <c r="B45" s="599">
        <v>-0.39182408699999999</v>
      </c>
      <c r="C45" s="599">
        <v>0.24174896900000001</v>
      </c>
      <c r="D45" s="599">
        <v>1.07293905</v>
      </c>
      <c r="E45" s="599">
        <v>2.577096343</v>
      </c>
      <c r="F45" s="599">
        <v>0.561812796</v>
      </c>
      <c r="G45" s="599">
        <v>1.002674732</v>
      </c>
      <c r="H45" s="600">
        <v>1.2377243389999999</v>
      </c>
      <c r="I45" s="600">
        <v>0.80780017299999995</v>
      </c>
      <c r="J45" s="600">
        <v>0.93827307599999998</v>
      </c>
    </row>
    <row r="46" spans="1:10" ht="15.75" customHeight="1" x14ac:dyDescent="0.2">
      <c r="A46" s="323" t="s">
        <v>431</v>
      </c>
      <c r="B46" s="599">
        <v>-0.18777977900000001</v>
      </c>
      <c r="C46" s="599">
        <v>0.58291511900000004</v>
      </c>
      <c r="D46" s="599">
        <v>1.4407325879999999</v>
      </c>
      <c r="E46" s="599">
        <v>3.329399419</v>
      </c>
      <c r="F46" s="599">
        <v>0.63213662900000001</v>
      </c>
      <c r="G46" s="599">
        <v>1.5052689909999999</v>
      </c>
      <c r="H46" s="600">
        <v>1.7224440190000001</v>
      </c>
      <c r="I46" s="600">
        <v>1.13623466</v>
      </c>
      <c r="J46" s="600">
        <v>1.3607001599999999</v>
      </c>
    </row>
    <row r="47" spans="1:10" ht="14.25" customHeight="1" x14ac:dyDescent="0.2">
      <c r="A47" s="323" t="s">
        <v>432</v>
      </c>
      <c r="B47" s="599">
        <v>-2.3571227499999998</v>
      </c>
      <c r="C47" s="599">
        <v>-2.2227253139999998</v>
      </c>
      <c r="D47" s="599">
        <v>-2.7609892450000002</v>
      </c>
      <c r="E47" s="599">
        <v>-4.7673197050000002</v>
      </c>
      <c r="F47" s="599">
        <v>-4.6851955590000003</v>
      </c>
      <c r="G47" s="599">
        <v>-2.5708606600000001</v>
      </c>
      <c r="H47" s="600">
        <v>-3.285936773</v>
      </c>
      <c r="I47" s="600">
        <v>-3.5285007039999998</v>
      </c>
      <c r="J47" s="600">
        <v>-3.800093655</v>
      </c>
    </row>
    <row r="48" spans="1:10" ht="14.25" customHeight="1" x14ac:dyDescent="0.2">
      <c r="A48" s="323" t="s">
        <v>535</v>
      </c>
      <c r="B48" s="599">
        <v>-6.6794819000000005E-2</v>
      </c>
      <c r="C48" s="599">
        <v>-0.187796826</v>
      </c>
      <c r="D48" s="599">
        <v>-0.39100405900000001</v>
      </c>
      <c r="E48" s="599">
        <v>-0.78889587999999999</v>
      </c>
      <c r="F48" s="599">
        <v>-0.38884033699999998</v>
      </c>
      <c r="G48" s="599">
        <v>-0.34926868999999999</v>
      </c>
      <c r="H48" s="600">
        <v>-0.45485366300000002</v>
      </c>
      <c r="I48" s="600">
        <v>-0.36431556999999998</v>
      </c>
      <c r="J48" s="600">
        <v>-0.41842778600000002</v>
      </c>
    </row>
    <row r="49" spans="1:10" ht="14.25" customHeight="1" x14ac:dyDescent="0.25">
      <c r="A49" s="323" t="s">
        <v>245</v>
      </c>
      <c r="B49" s="599">
        <v>8.873458136</v>
      </c>
      <c r="C49" s="599">
        <v>7.8861273680000004</v>
      </c>
      <c r="D49" s="599">
        <v>6.2024923080000001</v>
      </c>
      <c r="E49" s="599">
        <v>6.8389565360000004</v>
      </c>
      <c r="F49" s="599">
        <v>5.1882588729999997</v>
      </c>
      <c r="G49" s="599">
        <v>2.8059703329999999</v>
      </c>
      <c r="H49" s="600">
        <v>7.2307738180000003</v>
      </c>
      <c r="I49" s="600">
        <v>3.8228432460000001</v>
      </c>
      <c r="J49" s="600">
        <v>5.1743075379999999</v>
      </c>
    </row>
    <row r="50" spans="1:10" ht="14.25" customHeight="1" x14ac:dyDescent="0.25">
      <c r="A50" s="323" t="s">
        <v>249</v>
      </c>
      <c r="B50" s="599">
        <v>2.8030589450000001</v>
      </c>
      <c r="C50" s="599">
        <v>4.2155437500000001</v>
      </c>
      <c r="D50" s="599">
        <v>4.341205918</v>
      </c>
      <c r="E50" s="599">
        <v>3.8420366439999998</v>
      </c>
      <c r="F50" s="599">
        <v>2.4921799340000002</v>
      </c>
      <c r="G50" s="599">
        <v>1.902012112</v>
      </c>
      <c r="H50" s="600">
        <v>3.9481635979999998</v>
      </c>
      <c r="I50" s="600">
        <v>2.1412635720000002</v>
      </c>
      <c r="J50" s="600">
        <v>2.84228696</v>
      </c>
    </row>
    <row r="51" spans="1:10" ht="14.25" customHeight="1" x14ac:dyDescent="0.25">
      <c r="A51" s="323" t="s">
        <v>246</v>
      </c>
      <c r="B51" s="599">
        <v>6.1332760420000003</v>
      </c>
      <c r="C51" s="599">
        <v>10.619970443</v>
      </c>
      <c r="D51" s="599">
        <v>13.081499946999999</v>
      </c>
      <c r="E51" s="599">
        <v>13.536361617000001</v>
      </c>
      <c r="F51" s="599">
        <v>7.903992766</v>
      </c>
      <c r="G51" s="599">
        <v>7.5722951939999996</v>
      </c>
      <c r="H51" s="600">
        <v>11.207332437</v>
      </c>
      <c r="I51" s="600">
        <v>7.7174162019999999</v>
      </c>
      <c r="J51" s="600">
        <v>9.1102755700000007</v>
      </c>
    </row>
    <row r="52" spans="1:10" ht="14.25" customHeight="1" x14ac:dyDescent="0.25">
      <c r="A52" s="323" t="s">
        <v>247</v>
      </c>
      <c r="B52" s="599">
        <v>8.2994116180000006</v>
      </c>
      <c r="C52" s="599">
        <v>8.2241126740000006</v>
      </c>
      <c r="D52" s="599">
        <v>7.554389628</v>
      </c>
      <c r="E52" s="599">
        <v>10.174919103000001</v>
      </c>
      <c r="F52" s="599">
        <v>5.8752828790000002</v>
      </c>
      <c r="G52" s="599">
        <v>4.1233873699999997</v>
      </c>
      <c r="H52" s="600">
        <v>8.8116415260000007</v>
      </c>
      <c r="I52" s="600">
        <v>4.8608641920000002</v>
      </c>
      <c r="J52" s="600">
        <v>6.3786964189999997</v>
      </c>
    </row>
    <row r="53" spans="1:10" ht="14.25" customHeight="1" x14ac:dyDescent="0.25">
      <c r="A53" s="323" t="s">
        <v>472</v>
      </c>
      <c r="B53" s="599">
        <v>18.292215165000002</v>
      </c>
      <c r="C53" s="599">
        <v>4.7740685860000003</v>
      </c>
      <c r="D53" s="599">
        <v>4.4424606219999996</v>
      </c>
      <c r="E53" s="599">
        <v>3.07099579</v>
      </c>
      <c r="F53" s="599">
        <v>3.730983503</v>
      </c>
      <c r="G53" s="599">
        <v>5.4351969960000002</v>
      </c>
      <c r="H53" s="600">
        <v>5.8371208489999997</v>
      </c>
      <c r="I53" s="600">
        <v>4.8263005809999999</v>
      </c>
      <c r="J53" s="600">
        <v>5.2042371559999996</v>
      </c>
    </row>
    <row r="54" spans="1:10" ht="14.25" customHeight="1" x14ac:dyDescent="0.25">
      <c r="A54" s="323" t="s">
        <v>248</v>
      </c>
      <c r="B54" s="599">
        <v>3.4637019069999999</v>
      </c>
      <c r="C54" s="599">
        <v>3.6736373009999999</v>
      </c>
      <c r="D54" s="599">
        <v>1.7839209920000001</v>
      </c>
      <c r="E54" s="599">
        <v>1.1797793649999999</v>
      </c>
      <c r="F54" s="599">
        <v>0.34162902899999997</v>
      </c>
      <c r="G54" s="599">
        <v>1.6753271729999999</v>
      </c>
      <c r="H54" s="600">
        <v>2.2632678980000001</v>
      </c>
      <c r="I54" s="600">
        <v>1.201439127</v>
      </c>
      <c r="J54" s="600">
        <v>1.5390250750000001</v>
      </c>
    </row>
    <row r="55" spans="1:10" ht="14.25" customHeight="1" x14ac:dyDescent="0.25">
      <c r="A55" s="323" t="s">
        <v>250</v>
      </c>
      <c r="B55" s="599">
        <v>1.3948205010000001</v>
      </c>
      <c r="C55" s="599">
        <v>0.45312306499999999</v>
      </c>
      <c r="D55" s="599">
        <v>9.2767538999999996E-2</v>
      </c>
      <c r="E55" s="599">
        <v>-0.67450128300000001</v>
      </c>
      <c r="F55" s="599">
        <v>-1.7125807900000001</v>
      </c>
      <c r="G55" s="599">
        <v>-2.0955959370000001</v>
      </c>
      <c r="H55" s="600">
        <v>-2.8923701999999999E-2</v>
      </c>
      <c r="I55" s="600">
        <v>-1.9400521239999999</v>
      </c>
      <c r="J55" s="600">
        <v>-1.3720621609999999</v>
      </c>
    </row>
    <row r="56" spans="1:10" ht="14.25" customHeight="1" x14ac:dyDescent="0.25">
      <c r="A56" s="336" t="s">
        <v>438</v>
      </c>
      <c r="B56" s="605">
        <v>0.46488491300000001</v>
      </c>
      <c r="C56" s="605">
        <v>0.45067758800000002</v>
      </c>
      <c r="D56" s="605">
        <v>0.79031185400000004</v>
      </c>
      <c r="E56" s="605">
        <v>0.27939645400000002</v>
      </c>
      <c r="F56" s="605">
        <v>0.18937100300000001</v>
      </c>
      <c r="G56" s="605">
        <v>0.44123080999999997</v>
      </c>
      <c r="H56" s="606">
        <v>0.45956291100000002</v>
      </c>
      <c r="I56" s="606">
        <v>0.35760260900000002</v>
      </c>
      <c r="J56" s="606">
        <v>0.42878678100000001</v>
      </c>
    </row>
    <row r="57" spans="1:10" ht="14.25" customHeight="1" x14ac:dyDescent="0.25">
      <c r="A57" s="336" t="s">
        <v>439</v>
      </c>
      <c r="B57" s="605">
        <v>0.24548492199999999</v>
      </c>
      <c r="C57" s="605">
        <v>-0.60353764499999996</v>
      </c>
      <c r="D57" s="605">
        <v>-1.4318218</v>
      </c>
      <c r="E57" s="605">
        <v>-3.3029699199999998</v>
      </c>
      <c r="F57" s="605">
        <v>-0.59835423099999996</v>
      </c>
      <c r="G57" s="605">
        <v>-1.499648455</v>
      </c>
      <c r="H57" s="606">
        <v>-1.7098952140000001</v>
      </c>
      <c r="I57" s="606">
        <v>-1.119144878</v>
      </c>
      <c r="J57" s="606">
        <v>-1.345830149</v>
      </c>
    </row>
    <row r="58" spans="1:10" ht="14.25" customHeight="1" x14ac:dyDescent="0.25">
      <c r="A58" s="336" t="s">
        <v>473</v>
      </c>
      <c r="B58" s="605">
        <v>2.197677594</v>
      </c>
      <c r="C58" s="605">
        <v>-0.66066001900000004</v>
      </c>
      <c r="D58" s="605">
        <v>-0.59705831099999995</v>
      </c>
      <c r="E58" s="605">
        <v>-1.266390865</v>
      </c>
      <c r="F58" s="605">
        <v>-0.46030375400000001</v>
      </c>
      <c r="G58" s="605">
        <v>0.35030747299999998</v>
      </c>
      <c r="H58" s="606">
        <v>-0.56446088900000002</v>
      </c>
      <c r="I58" s="606">
        <v>-8.4653539999999996E-3</v>
      </c>
      <c r="J58" s="606">
        <v>-0.26253638000000001</v>
      </c>
    </row>
    <row r="59" spans="1:10" ht="12.75" customHeight="1" x14ac:dyDescent="0.2">
      <c r="A59" s="209" t="s">
        <v>434</v>
      </c>
      <c r="B59" s="324"/>
      <c r="C59" s="324"/>
      <c r="D59" s="324"/>
      <c r="E59" s="324"/>
      <c r="F59" s="324"/>
      <c r="G59" s="324"/>
      <c r="H59" s="331"/>
      <c r="I59" s="331"/>
      <c r="J59" s="331"/>
    </row>
    <row r="60" spans="1:10" ht="12.75" customHeight="1" x14ac:dyDescent="0.2">
      <c r="A60" s="209" t="s">
        <v>746</v>
      </c>
      <c r="B60" s="605"/>
      <c r="C60" s="605"/>
      <c r="D60" s="605"/>
      <c r="E60" s="605"/>
      <c r="F60" s="605"/>
      <c r="G60" s="605"/>
      <c r="H60" s="606"/>
      <c r="I60" s="606"/>
      <c r="J60" s="606"/>
    </row>
    <row r="61" spans="1:10" x14ac:dyDescent="0.2">
      <c r="A61" s="242" t="s">
        <v>745</v>
      </c>
      <c r="B61" s="196"/>
      <c r="C61" s="196"/>
      <c r="D61" s="211"/>
      <c r="E61" s="196"/>
      <c r="F61" s="196"/>
      <c r="G61" s="211"/>
      <c r="H61" s="196"/>
      <c r="I61" s="196"/>
      <c r="J61" s="196"/>
    </row>
    <row r="62" spans="1:10" x14ac:dyDescent="0.2">
      <c r="A62" s="242" t="s">
        <v>433</v>
      </c>
      <c r="B62" s="196"/>
      <c r="C62" s="196"/>
      <c r="D62" s="211"/>
      <c r="E62" s="196"/>
      <c r="F62" s="196"/>
      <c r="G62" s="211"/>
      <c r="H62" s="196"/>
      <c r="I62" s="196"/>
      <c r="J62" s="196"/>
    </row>
    <row r="63" spans="1:10" ht="15" customHeight="1" x14ac:dyDescent="0.2">
      <c r="A63" s="242" t="s">
        <v>216</v>
      </c>
      <c r="B63" s="196"/>
      <c r="C63" s="196"/>
      <c r="D63" s="211"/>
      <c r="E63" s="196"/>
      <c r="F63" s="196"/>
      <c r="G63" s="211"/>
      <c r="H63" s="196"/>
      <c r="I63" s="196"/>
      <c r="J63" s="196"/>
    </row>
    <row r="64" spans="1:10" x14ac:dyDescent="0.2">
      <c r="A64" s="242" t="s">
        <v>739</v>
      </c>
      <c r="B64" s="3"/>
      <c r="C64" s="3"/>
      <c r="D64" s="212"/>
      <c r="E64" s="3"/>
      <c r="F64" s="3"/>
      <c r="G64" s="212"/>
      <c r="H64" s="3"/>
      <c r="I64" s="3"/>
      <c r="J64" s="3"/>
    </row>
    <row r="65" spans="1:10" s="421" customFormat="1" ht="12.75" customHeight="1" x14ac:dyDescent="0.2">
      <c r="A65" s="210"/>
      <c r="B65" s="3"/>
      <c r="C65" s="3"/>
      <c r="D65" s="212"/>
      <c r="E65" s="3"/>
      <c r="F65" s="3"/>
      <c r="G65" s="212"/>
      <c r="H65" s="3"/>
      <c r="I65" s="3"/>
      <c r="J65" s="3"/>
    </row>
    <row r="66" spans="1:10" s="421" customFormat="1" ht="12.75" customHeight="1" x14ac:dyDescent="0.2">
      <c r="A66" s="731" t="s">
        <v>159</v>
      </c>
      <c r="B66" s="732"/>
      <c r="C66" s="732"/>
      <c r="D66" s="733"/>
      <c r="E66" s="733"/>
      <c r="F66" s="733"/>
      <c r="G66" s="733"/>
      <c r="H66" s="733"/>
      <c r="I66" s="733"/>
      <c r="J66" s="733"/>
    </row>
    <row r="67" spans="1:10" s="421" customFormat="1" ht="39" customHeight="1" x14ac:dyDescent="0.2">
      <c r="A67" s="810" t="s">
        <v>160</v>
      </c>
      <c r="B67" s="810"/>
      <c r="C67" s="810"/>
      <c r="D67" s="810"/>
      <c r="E67" s="810"/>
      <c r="F67" s="810"/>
      <c r="G67" s="810"/>
      <c r="H67" s="810"/>
      <c r="I67" s="810"/>
      <c r="J67" s="810"/>
    </row>
    <row r="68" spans="1:10" s="421" customFormat="1" ht="12.75" customHeight="1" x14ac:dyDescent="0.3">
      <c r="A68" s="467"/>
      <c r="B68" s="732"/>
      <c r="C68" s="732"/>
      <c r="D68" s="733"/>
      <c r="E68" s="733"/>
      <c r="F68" s="733"/>
      <c r="G68" s="733"/>
      <c r="H68" s="733"/>
      <c r="I68" s="733"/>
      <c r="J68" s="733"/>
    </row>
    <row r="69" spans="1:10" s="421" customFormat="1" ht="24.75" customHeight="1" x14ac:dyDescent="0.2">
      <c r="A69" s="811" t="s">
        <v>566</v>
      </c>
      <c r="B69" s="811"/>
      <c r="C69" s="811"/>
      <c r="D69" s="811"/>
      <c r="E69" s="811"/>
      <c r="F69" s="811"/>
      <c r="G69" s="811"/>
      <c r="H69" s="811"/>
      <c r="I69" s="811"/>
      <c r="J69" s="811"/>
    </row>
    <row r="70" spans="1:10" s="421" customFormat="1" ht="12.75" customHeight="1" x14ac:dyDescent="0.3">
      <c r="A70" s="467"/>
      <c r="B70" s="732"/>
      <c r="C70" s="732"/>
      <c r="D70" s="733"/>
      <c r="E70" s="733"/>
      <c r="F70" s="733"/>
      <c r="G70" s="733"/>
      <c r="H70" s="733"/>
      <c r="I70" s="733"/>
      <c r="J70" s="733"/>
    </row>
    <row r="71" spans="1:10" ht="26.25" customHeight="1" x14ac:dyDescent="0.2">
      <c r="A71" s="812" t="s">
        <v>567</v>
      </c>
      <c r="B71" s="812"/>
      <c r="C71" s="812"/>
      <c r="D71" s="812"/>
      <c r="E71" s="812"/>
      <c r="F71" s="812"/>
      <c r="G71" s="812"/>
      <c r="H71" s="812"/>
      <c r="I71" s="812"/>
      <c r="J71" s="812"/>
    </row>
    <row r="72" spans="1:10" ht="12.75" customHeight="1" x14ac:dyDescent="0.2">
      <c r="A72" s="734"/>
      <c r="B72" s="728"/>
      <c r="C72" s="728"/>
      <c r="D72" s="728"/>
      <c r="E72" s="728"/>
      <c r="F72" s="728"/>
      <c r="G72" s="47"/>
      <c r="H72" s="47"/>
      <c r="I72" s="47"/>
      <c r="J72" s="47"/>
    </row>
    <row r="73" spans="1:10" ht="12.75" customHeight="1" x14ac:dyDescent="0.2">
      <c r="A73" s="812" t="s">
        <v>568</v>
      </c>
      <c r="B73" s="812"/>
      <c r="C73" s="812"/>
      <c r="D73" s="812"/>
      <c r="E73" s="812"/>
      <c r="F73" s="812"/>
      <c r="G73" s="812"/>
      <c r="H73" s="812"/>
      <c r="I73" s="812"/>
      <c r="J73" s="812"/>
    </row>
    <row r="74" spans="1:10" ht="12.75" customHeight="1" x14ac:dyDescent="0.2">
      <c r="A74" s="729"/>
      <c r="B74" s="729"/>
      <c r="C74" s="729"/>
      <c r="D74" s="729"/>
      <c r="E74" s="729"/>
      <c r="F74" s="729"/>
      <c r="G74" s="47"/>
      <c r="H74" s="47"/>
      <c r="I74" s="47"/>
      <c r="J74" s="47"/>
    </row>
    <row r="75" spans="1:10" ht="24.75" customHeight="1" x14ac:dyDescent="0.2">
      <c r="A75" s="812" t="s">
        <v>569</v>
      </c>
      <c r="B75" s="812"/>
      <c r="C75" s="812"/>
      <c r="D75" s="812"/>
      <c r="E75" s="812"/>
      <c r="F75" s="812"/>
      <c r="G75" s="812"/>
      <c r="H75" s="812"/>
      <c r="I75" s="812"/>
      <c r="J75" s="812"/>
    </row>
    <row r="76" spans="1:10" ht="12.75" customHeight="1" x14ac:dyDescent="0.2">
      <c r="A76" s="728"/>
      <c r="B76" s="728"/>
      <c r="C76" s="728"/>
      <c r="D76" s="728"/>
      <c r="E76" s="728"/>
      <c r="F76" s="728"/>
      <c r="G76" s="47"/>
      <c r="H76" s="47"/>
      <c r="I76" s="47"/>
      <c r="J76" s="47"/>
    </row>
    <row r="77" spans="1:10" ht="21" customHeight="1" x14ac:dyDescent="0.2">
      <c r="A77" s="812" t="s">
        <v>570</v>
      </c>
      <c r="B77" s="812"/>
      <c r="C77" s="812"/>
      <c r="D77" s="812"/>
      <c r="E77" s="812"/>
      <c r="F77" s="812"/>
      <c r="G77" s="812"/>
      <c r="H77" s="812"/>
      <c r="I77" s="812"/>
      <c r="J77" s="812"/>
    </row>
    <row r="78" spans="1:10" ht="12.75" customHeight="1" x14ac:dyDescent="0.2">
      <c r="A78" s="728"/>
      <c r="B78" s="728"/>
      <c r="C78" s="728"/>
      <c r="D78" s="728"/>
      <c r="E78" s="728"/>
      <c r="F78" s="728"/>
      <c r="G78" s="47"/>
      <c r="H78" s="47"/>
      <c r="I78" s="47"/>
      <c r="J78" s="47"/>
    </row>
    <row r="79" spans="1:10" ht="48.75" customHeight="1" x14ac:dyDescent="0.2">
      <c r="A79" s="812" t="s">
        <v>592</v>
      </c>
      <c r="B79" s="812"/>
      <c r="C79" s="812"/>
      <c r="D79" s="812"/>
      <c r="E79" s="812"/>
      <c r="F79" s="812"/>
      <c r="G79" s="812"/>
      <c r="H79" s="812"/>
      <c r="I79" s="812"/>
      <c r="J79" s="812"/>
    </row>
    <row r="80" spans="1:10" ht="12.75" customHeight="1" x14ac:dyDescent="0.2">
      <c r="A80" s="734"/>
      <c r="B80" s="728"/>
      <c r="C80" s="728"/>
      <c r="D80" s="728"/>
      <c r="E80" s="728"/>
      <c r="F80" s="728"/>
      <c r="G80" s="47"/>
      <c r="H80" s="47"/>
      <c r="I80" s="47"/>
      <c r="J80" s="47"/>
    </row>
    <row r="81" spans="1:10" ht="27" customHeight="1" x14ac:dyDescent="0.2">
      <c r="A81" s="812" t="s">
        <v>571</v>
      </c>
      <c r="B81" s="812"/>
      <c r="C81" s="812"/>
      <c r="D81" s="812"/>
      <c r="E81" s="812"/>
      <c r="F81" s="812"/>
      <c r="G81" s="812"/>
      <c r="H81" s="812"/>
      <c r="I81" s="812"/>
      <c r="J81" s="812"/>
    </row>
    <row r="82" spans="1:10" ht="12.75" customHeight="1" x14ac:dyDescent="0.2">
      <c r="A82" s="735"/>
      <c r="B82" s="728"/>
      <c r="C82" s="728"/>
      <c r="D82" s="728"/>
      <c r="E82" s="728"/>
      <c r="F82" s="728"/>
      <c r="G82" s="47"/>
      <c r="H82" s="47"/>
      <c r="I82" s="47"/>
      <c r="J82" s="47"/>
    </row>
    <row r="83" spans="1:10" ht="19.5" customHeight="1" x14ac:dyDescent="0.2">
      <c r="A83" s="812" t="s">
        <v>572</v>
      </c>
      <c r="B83" s="812"/>
      <c r="C83" s="812"/>
      <c r="D83" s="812"/>
      <c r="E83" s="812"/>
      <c r="F83" s="812"/>
      <c r="G83" s="812"/>
      <c r="H83" s="812"/>
      <c r="I83" s="812"/>
      <c r="J83" s="812"/>
    </row>
    <row r="84" spans="1:10" ht="12.75" customHeight="1" x14ac:dyDescent="0.2">
      <c r="A84" s="735"/>
      <c r="B84" s="728"/>
      <c r="C84" s="728"/>
      <c r="D84" s="728"/>
      <c r="E84" s="728"/>
      <c r="F84" s="728"/>
      <c r="G84" s="47"/>
      <c r="H84" s="47"/>
      <c r="I84" s="47"/>
      <c r="J84" s="47"/>
    </row>
    <row r="85" spans="1:10" ht="22.5" customHeight="1" x14ac:dyDescent="0.2">
      <c r="A85" s="812" t="s">
        <v>573</v>
      </c>
      <c r="B85" s="812"/>
      <c r="C85" s="812"/>
      <c r="D85" s="812"/>
      <c r="E85" s="812"/>
      <c r="F85" s="812"/>
      <c r="G85" s="812"/>
      <c r="H85" s="812"/>
      <c r="I85" s="812"/>
      <c r="J85" s="812"/>
    </row>
    <row r="86" spans="1:10" ht="12" customHeight="1" x14ac:dyDescent="0.2">
      <c r="A86" s="729"/>
      <c r="B86" s="729"/>
      <c r="C86" s="729"/>
      <c r="D86" s="729"/>
      <c r="E86" s="729"/>
      <c r="F86" s="729"/>
      <c r="G86" s="47"/>
      <c r="H86" s="47"/>
      <c r="I86" s="47"/>
      <c r="J86" s="47"/>
    </row>
    <row r="87" spans="1:10" ht="39.75" customHeight="1" x14ac:dyDescent="0.2">
      <c r="A87" s="812" t="s">
        <v>574</v>
      </c>
      <c r="B87" s="812"/>
      <c r="C87" s="812"/>
      <c r="D87" s="812"/>
      <c r="E87" s="812"/>
      <c r="F87" s="812"/>
      <c r="G87" s="812"/>
      <c r="H87" s="812"/>
      <c r="I87" s="812"/>
      <c r="J87" s="812"/>
    </row>
    <row r="88" spans="1:10" ht="12.75" customHeight="1" x14ac:dyDescent="0.2">
      <c r="A88" s="735"/>
      <c r="B88" s="728"/>
      <c r="C88" s="728"/>
      <c r="D88" s="728"/>
      <c r="E88" s="728"/>
      <c r="F88" s="728"/>
      <c r="G88" s="47"/>
      <c r="H88" s="47"/>
      <c r="I88" s="47"/>
      <c r="J88" s="47"/>
    </row>
    <row r="89" spans="1:10" ht="33.75" customHeight="1" x14ac:dyDescent="0.2">
      <c r="A89" s="812" t="s">
        <v>575</v>
      </c>
      <c r="B89" s="812"/>
      <c r="C89" s="812"/>
      <c r="D89" s="812"/>
      <c r="E89" s="812"/>
      <c r="F89" s="812"/>
      <c r="G89" s="812"/>
      <c r="H89" s="812"/>
      <c r="I89" s="812"/>
      <c r="J89" s="812"/>
    </row>
    <row r="90" spans="1:10" ht="12.75" customHeight="1" x14ac:dyDescent="0.2">
      <c r="A90" s="735"/>
      <c r="B90" s="728"/>
      <c r="C90" s="728"/>
      <c r="D90" s="728"/>
      <c r="E90" s="728"/>
      <c r="F90" s="728"/>
      <c r="G90" s="47"/>
      <c r="H90" s="47"/>
      <c r="I90" s="47"/>
      <c r="J90" s="47"/>
    </row>
    <row r="91" spans="1:10" ht="21" customHeight="1" x14ac:dyDescent="0.2">
      <c r="A91" s="812" t="s">
        <v>576</v>
      </c>
      <c r="B91" s="812"/>
      <c r="C91" s="812"/>
      <c r="D91" s="812"/>
      <c r="E91" s="812"/>
      <c r="F91" s="812"/>
      <c r="G91" s="812"/>
      <c r="H91" s="812"/>
      <c r="I91" s="812"/>
      <c r="J91" s="812"/>
    </row>
    <row r="92" spans="1:10" s="421" customFormat="1" ht="12.75" customHeight="1" x14ac:dyDescent="0.2">
      <c r="A92" s="736"/>
      <c r="B92" s="732"/>
      <c r="C92" s="732"/>
      <c r="D92" s="733"/>
      <c r="E92" s="733"/>
      <c r="F92" s="733"/>
      <c r="G92" s="733"/>
      <c r="H92" s="733"/>
      <c r="I92" s="733"/>
      <c r="J92" s="733"/>
    </row>
    <row r="93" spans="1:10" s="421" customFormat="1" ht="14.25" customHeight="1" x14ac:dyDescent="0.2">
      <c r="A93" s="809" t="s">
        <v>161</v>
      </c>
      <c r="B93" s="809"/>
      <c r="C93" s="809"/>
      <c r="D93" s="809"/>
      <c r="E93" s="809"/>
      <c r="F93" s="809"/>
      <c r="G93" s="809"/>
      <c r="H93" s="809"/>
      <c r="I93" s="809"/>
      <c r="J93" s="809"/>
    </row>
    <row r="94" spans="1:10" s="421" customFormat="1" ht="12.75" customHeight="1" x14ac:dyDescent="0.2">
      <c r="A94" s="737" t="s">
        <v>162</v>
      </c>
      <c r="B94" s="732"/>
      <c r="C94" s="732"/>
      <c r="D94" s="733"/>
      <c r="E94" s="733"/>
      <c r="F94" s="733"/>
      <c r="G94" s="733"/>
      <c r="H94" s="733"/>
      <c r="I94" s="733"/>
      <c r="J94" s="733"/>
    </row>
  </sheetData>
  <mergeCells count="14">
    <mergeCell ref="A67:J67"/>
    <mergeCell ref="A69:J69"/>
    <mergeCell ref="A71:J71"/>
    <mergeCell ref="A73:J73"/>
    <mergeCell ref="A75:J75"/>
    <mergeCell ref="A87:J87"/>
    <mergeCell ref="A89:J89"/>
    <mergeCell ref="A91:J91"/>
    <mergeCell ref="A93:J93"/>
    <mergeCell ref="A77:J77"/>
    <mergeCell ref="A79:J79"/>
    <mergeCell ref="A81:J81"/>
    <mergeCell ref="A83:J83"/>
    <mergeCell ref="A85:J85"/>
  </mergeCells>
  <phoneticPr fontId="3" type="noConversion"/>
  <pageMargins left="0.59055118110236227" right="0.59055118110236227" top="0.78740157480314965" bottom="0.78740157480314965" header="0.39370078740157483" footer="0.39370078740157483"/>
  <pageSetup paperSize="9" scale="54" firstPageNumber="13" fitToHeight="2" orientation="landscape" useFirstPageNumber="1" r:id="rId1"/>
  <headerFooter alignWithMargins="0">
    <oddHeader>&amp;R&amp;12Les finances des groupements à fiscalité propre en 2022</oddHeader>
    <oddFooter>&amp;L&amp;12Direction Générale des Collectivités Locales / DESL&amp;C&amp;12&amp;P&amp;R&amp;12Mise en ligne : janvier 2024</oddFooter>
    <evenHeader>&amp;RLes finances des groupements à fiscalité propre en 2019</evenHeader>
    <evenFooter>&amp;L&amp;12Direction Générale des Collectivités Locales / DESL&amp;C&amp;12 14&amp;R&amp;12Mise en ligne : mai 2021</evenFooter>
    <firstHeader>&amp;R&amp;12Les finances des groupements à fiscalité propre en 2019</firstHeader>
    <firstFooter>&amp;L&amp;12Direction Générale des collectivités locales / DESL&amp;C&amp;12 13&amp;R&amp;12Mise en ligne : mai 2021</firstFooter>
  </headerFooter>
  <rowBreaks count="1" manualBreakCount="1">
    <brk id="64" max="9"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0"/>
  <sheetViews>
    <sheetView zoomScaleNormal="100" workbookViewId="0"/>
  </sheetViews>
  <sheetFormatPr baseColWidth="10" defaultColWidth="11.42578125" defaultRowHeight="12.75" x14ac:dyDescent="0.2"/>
  <cols>
    <col min="1" max="1" width="73.285156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747</v>
      </c>
    </row>
    <row r="2" spans="1:12" ht="12.75" customHeight="1" thickBot="1" x14ac:dyDescent="0.25">
      <c r="J2" s="435" t="s">
        <v>64</v>
      </c>
    </row>
    <row r="3" spans="1:12" ht="14.25" customHeight="1" x14ac:dyDescent="0.2">
      <c r="A3" s="436" t="s">
        <v>734</v>
      </c>
      <c r="B3" s="480" t="s">
        <v>34</v>
      </c>
      <c r="C3" s="480" t="s">
        <v>458</v>
      </c>
      <c r="D3" s="480" t="s">
        <v>460</v>
      </c>
      <c r="E3" s="480" t="s">
        <v>97</v>
      </c>
      <c r="F3" s="480" t="s">
        <v>269</v>
      </c>
      <c r="G3" s="481">
        <v>300000</v>
      </c>
      <c r="H3" s="482" t="s">
        <v>285</v>
      </c>
      <c r="I3" s="482" t="s">
        <v>285</v>
      </c>
      <c r="J3" s="482" t="s">
        <v>61</v>
      </c>
    </row>
    <row r="4" spans="1:12" ht="14.25" customHeight="1" x14ac:dyDescent="0.2">
      <c r="A4" s="437" t="s">
        <v>153</v>
      </c>
      <c r="B4" s="483" t="s">
        <v>457</v>
      </c>
      <c r="C4" s="483" t="s">
        <v>35</v>
      </c>
      <c r="D4" s="483" t="s">
        <v>35</v>
      </c>
      <c r="E4" s="483" t="s">
        <v>35</v>
      </c>
      <c r="F4" s="483" t="s">
        <v>35</v>
      </c>
      <c r="G4" s="483" t="s">
        <v>36</v>
      </c>
      <c r="H4" s="484" t="s">
        <v>283</v>
      </c>
      <c r="I4" s="484" t="s">
        <v>284</v>
      </c>
      <c r="J4" s="484" t="s">
        <v>106</v>
      </c>
    </row>
    <row r="5" spans="1:12" ht="14.25" customHeight="1" thickBot="1" x14ac:dyDescent="0.25">
      <c r="A5" s="438" t="s">
        <v>65</v>
      </c>
      <c r="B5" s="485" t="s">
        <v>36</v>
      </c>
      <c r="C5" s="485" t="s">
        <v>459</v>
      </c>
      <c r="D5" s="485" t="s">
        <v>99</v>
      </c>
      <c r="E5" s="485" t="s">
        <v>100</v>
      </c>
      <c r="F5" s="485" t="s">
        <v>270</v>
      </c>
      <c r="G5" s="485" t="s">
        <v>101</v>
      </c>
      <c r="H5" s="486" t="s">
        <v>100</v>
      </c>
      <c r="I5" s="486" t="s">
        <v>101</v>
      </c>
      <c r="J5" s="486" t="s">
        <v>267</v>
      </c>
    </row>
    <row r="6" spans="1:12" ht="12.75" customHeight="1" x14ac:dyDescent="0.2">
      <c r="B6" s="422"/>
      <c r="C6" s="422"/>
      <c r="D6" s="422"/>
      <c r="E6" s="422"/>
      <c r="F6" s="422"/>
      <c r="G6" s="422"/>
      <c r="H6" s="422"/>
      <c r="I6" s="422"/>
      <c r="J6" s="422"/>
    </row>
    <row r="7" spans="1:12" ht="14.1" customHeight="1" x14ac:dyDescent="0.25">
      <c r="A7" s="332" t="s">
        <v>115</v>
      </c>
      <c r="B7" s="468" t="s">
        <v>84</v>
      </c>
      <c r="C7" s="468" t="s">
        <v>84</v>
      </c>
      <c r="D7" s="468" t="s">
        <v>84</v>
      </c>
      <c r="E7" s="468">
        <v>100.0009962</v>
      </c>
      <c r="F7" s="468">
        <v>1871.1528908099999</v>
      </c>
      <c r="G7" s="468">
        <v>9357.3012135499994</v>
      </c>
      <c r="H7" s="469">
        <v>100.0009962</v>
      </c>
      <c r="I7" s="469">
        <v>11228.45410436</v>
      </c>
      <c r="J7" s="469">
        <v>11328.455100560001</v>
      </c>
      <c r="L7" s="510"/>
    </row>
    <row r="8" spans="1:12" ht="14.1" customHeight="1" x14ac:dyDescent="0.2">
      <c r="A8" s="333" t="s">
        <v>116</v>
      </c>
      <c r="B8" s="470" t="s">
        <v>84</v>
      </c>
      <c r="C8" s="470" t="s">
        <v>84</v>
      </c>
      <c r="D8" s="470" t="s">
        <v>84</v>
      </c>
      <c r="E8" s="470">
        <v>40.206413980000001</v>
      </c>
      <c r="F8" s="470">
        <v>440.91747347</v>
      </c>
      <c r="G8" s="470">
        <v>2280.1103001900001</v>
      </c>
      <c r="H8" s="330">
        <v>40.206413980000001</v>
      </c>
      <c r="I8" s="330">
        <v>2721.0277736600001</v>
      </c>
      <c r="J8" s="330">
        <v>2761.2341876400001</v>
      </c>
    </row>
    <row r="9" spans="1:12" ht="14.1" customHeight="1" x14ac:dyDescent="0.2">
      <c r="A9" s="334" t="s">
        <v>117</v>
      </c>
      <c r="B9" s="471" t="s">
        <v>84</v>
      </c>
      <c r="C9" s="471" t="s">
        <v>84</v>
      </c>
      <c r="D9" s="471" t="s">
        <v>84</v>
      </c>
      <c r="E9" s="471">
        <v>44.752859960000002</v>
      </c>
      <c r="F9" s="471">
        <v>818.73128217999999</v>
      </c>
      <c r="G9" s="471">
        <v>3221.37274235</v>
      </c>
      <c r="H9" s="472">
        <v>44.752859960000002</v>
      </c>
      <c r="I9" s="472">
        <v>4040.1040245300001</v>
      </c>
      <c r="J9" s="472">
        <v>4084.8568844900001</v>
      </c>
    </row>
    <row r="10" spans="1:12" ht="14.1" customHeight="1" x14ac:dyDescent="0.2">
      <c r="A10" s="333" t="s">
        <v>118</v>
      </c>
      <c r="B10" s="470" t="s">
        <v>84</v>
      </c>
      <c r="C10" s="470" t="s">
        <v>84</v>
      </c>
      <c r="D10" s="470" t="s">
        <v>84</v>
      </c>
      <c r="E10" s="470">
        <v>2.2553553700000002</v>
      </c>
      <c r="F10" s="470">
        <v>42.463700430000003</v>
      </c>
      <c r="G10" s="470">
        <v>219.41869840999999</v>
      </c>
      <c r="H10" s="330">
        <v>2.2553553700000002</v>
      </c>
      <c r="I10" s="330">
        <v>261.88239884000001</v>
      </c>
      <c r="J10" s="330">
        <v>264.13775421000003</v>
      </c>
    </row>
    <row r="11" spans="1:12" ht="14.1" customHeight="1" x14ac:dyDescent="0.2">
      <c r="A11" s="334" t="s">
        <v>119</v>
      </c>
      <c r="B11" s="471" t="s">
        <v>84</v>
      </c>
      <c r="C11" s="471" t="s">
        <v>84</v>
      </c>
      <c r="D11" s="471" t="s">
        <v>84</v>
      </c>
      <c r="E11" s="471">
        <v>10.70263608</v>
      </c>
      <c r="F11" s="471">
        <v>440.52352214000001</v>
      </c>
      <c r="G11" s="471">
        <v>3312.26542982</v>
      </c>
      <c r="H11" s="472">
        <v>10.70263608</v>
      </c>
      <c r="I11" s="472">
        <v>3752.7889519599998</v>
      </c>
      <c r="J11" s="472">
        <v>3763.4915880399999</v>
      </c>
    </row>
    <row r="12" spans="1:12" ht="14.1" customHeight="1" x14ac:dyDescent="0.2">
      <c r="A12" s="333" t="s">
        <v>120</v>
      </c>
      <c r="B12" s="470" t="s">
        <v>84</v>
      </c>
      <c r="C12" s="470" t="s">
        <v>84</v>
      </c>
      <c r="D12" s="470" t="s">
        <v>84</v>
      </c>
      <c r="E12" s="470">
        <v>2.08373081</v>
      </c>
      <c r="F12" s="470">
        <v>128.51691259</v>
      </c>
      <c r="G12" s="470">
        <v>324.13404278000002</v>
      </c>
      <c r="H12" s="330">
        <v>2.08373081</v>
      </c>
      <c r="I12" s="330">
        <v>452.65095537000002</v>
      </c>
      <c r="J12" s="330">
        <v>454.73468617999998</v>
      </c>
    </row>
    <row r="13" spans="1:12" ht="14.1" customHeight="1" x14ac:dyDescent="0.25">
      <c r="A13" s="335" t="s">
        <v>121</v>
      </c>
      <c r="B13" s="473" t="s">
        <v>84</v>
      </c>
      <c r="C13" s="473" t="s">
        <v>84</v>
      </c>
      <c r="D13" s="473" t="s">
        <v>84</v>
      </c>
      <c r="E13" s="473">
        <v>121.74405283999999</v>
      </c>
      <c r="F13" s="473">
        <v>2389.4718158999999</v>
      </c>
      <c r="G13" s="473">
        <v>12014.442438710001</v>
      </c>
      <c r="H13" s="474">
        <v>121.74405283999999</v>
      </c>
      <c r="I13" s="474">
        <v>14403.914254609999</v>
      </c>
      <c r="J13" s="474">
        <v>14525.658307449999</v>
      </c>
    </row>
    <row r="14" spans="1:12" ht="14.1" customHeight="1" x14ac:dyDescent="0.2">
      <c r="A14" s="333" t="s">
        <v>63</v>
      </c>
      <c r="B14" s="470" t="s">
        <v>84</v>
      </c>
      <c r="C14" s="470" t="s">
        <v>84</v>
      </c>
      <c r="D14" s="470" t="s">
        <v>84</v>
      </c>
      <c r="E14" s="470">
        <v>66.234978339999998</v>
      </c>
      <c r="F14" s="470">
        <v>1383.4075110900001</v>
      </c>
      <c r="G14" s="470">
        <v>6174.4544647499997</v>
      </c>
      <c r="H14" s="330">
        <v>66.234978339999998</v>
      </c>
      <c r="I14" s="330">
        <v>7557.86197584</v>
      </c>
      <c r="J14" s="330">
        <v>7624.0969541799996</v>
      </c>
    </row>
    <row r="15" spans="1:12" ht="14.1" customHeight="1" x14ac:dyDescent="0.2">
      <c r="A15" s="334" t="s">
        <v>122</v>
      </c>
      <c r="B15" s="471" t="s">
        <v>84</v>
      </c>
      <c r="C15" s="471" t="s">
        <v>84</v>
      </c>
      <c r="D15" s="471" t="s">
        <v>84</v>
      </c>
      <c r="E15" s="471">
        <v>29.463144830000001</v>
      </c>
      <c r="F15" s="471">
        <v>637.95602922</v>
      </c>
      <c r="G15" s="471">
        <v>2010.3885073199999</v>
      </c>
      <c r="H15" s="472">
        <v>29.463144830000001</v>
      </c>
      <c r="I15" s="472">
        <v>2648.3445365399998</v>
      </c>
      <c r="J15" s="472">
        <v>2677.80768137</v>
      </c>
    </row>
    <row r="16" spans="1:12" ht="14.25" x14ac:dyDescent="0.2">
      <c r="A16" s="539" t="s">
        <v>123</v>
      </c>
      <c r="B16" s="540" t="s">
        <v>84</v>
      </c>
      <c r="C16" s="540" t="s">
        <v>84</v>
      </c>
      <c r="D16" s="540" t="s">
        <v>84</v>
      </c>
      <c r="E16" s="540">
        <v>36.77183351</v>
      </c>
      <c r="F16" s="540">
        <v>745.26352040999996</v>
      </c>
      <c r="G16" s="540">
        <v>4202.56751953</v>
      </c>
      <c r="H16" s="370">
        <v>36.77183351</v>
      </c>
      <c r="I16" s="370">
        <v>4947.8310399399998</v>
      </c>
      <c r="J16" s="370">
        <v>4984.6028734499996</v>
      </c>
    </row>
    <row r="17" spans="1:10" ht="14.25" x14ac:dyDescent="0.2">
      <c r="A17" s="541" t="s">
        <v>124</v>
      </c>
      <c r="B17" s="542" t="s">
        <v>84</v>
      </c>
      <c r="C17" s="542" t="s">
        <v>84</v>
      </c>
      <c r="D17" s="542" t="s">
        <v>84</v>
      </c>
      <c r="E17" s="542">
        <v>30.804970189999999</v>
      </c>
      <c r="F17" s="542">
        <v>599.67830519999995</v>
      </c>
      <c r="G17" s="542">
        <v>3970.8033962499999</v>
      </c>
      <c r="H17" s="543">
        <v>30.804970189999999</v>
      </c>
      <c r="I17" s="543">
        <v>4570.4817014500004</v>
      </c>
      <c r="J17" s="543">
        <v>4601.2866716400003</v>
      </c>
    </row>
    <row r="18" spans="1:10" ht="14.25" x14ac:dyDescent="0.2">
      <c r="A18" s="539" t="s">
        <v>125</v>
      </c>
      <c r="B18" s="540" t="s">
        <v>84</v>
      </c>
      <c r="C18" s="540" t="s">
        <v>84</v>
      </c>
      <c r="D18" s="540" t="s">
        <v>84</v>
      </c>
      <c r="E18" s="540">
        <v>21.497202999999999</v>
      </c>
      <c r="F18" s="540">
        <v>369.96902755000002</v>
      </c>
      <c r="G18" s="540">
        <v>3021.2235809899998</v>
      </c>
      <c r="H18" s="370">
        <v>21.497202999999999</v>
      </c>
      <c r="I18" s="370">
        <v>3391.19260854</v>
      </c>
      <c r="J18" s="370">
        <v>3412.6898115399999</v>
      </c>
    </row>
    <row r="19" spans="1:10" ht="14.25" x14ac:dyDescent="0.2">
      <c r="A19" s="560" t="s">
        <v>126</v>
      </c>
      <c r="B19" s="561" t="s">
        <v>84</v>
      </c>
      <c r="C19" s="561" t="s">
        <v>84</v>
      </c>
      <c r="D19" s="561" t="s">
        <v>84</v>
      </c>
      <c r="E19" s="561">
        <v>1.51918478</v>
      </c>
      <c r="F19" s="561">
        <v>7.07639847</v>
      </c>
      <c r="G19" s="561">
        <v>44.20357053</v>
      </c>
      <c r="H19" s="562">
        <v>1.51918478</v>
      </c>
      <c r="I19" s="562">
        <v>51.279969000000001</v>
      </c>
      <c r="J19" s="562">
        <v>52.799153779999997</v>
      </c>
    </row>
    <row r="20" spans="1:10" ht="14.25" x14ac:dyDescent="0.2">
      <c r="A20" s="676" t="s">
        <v>469</v>
      </c>
      <c r="B20" s="540" t="s">
        <v>84</v>
      </c>
      <c r="C20" s="540" t="s">
        <v>84</v>
      </c>
      <c r="D20" s="540" t="s">
        <v>84</v>
      </c>
      <c r="E20" s="540">
        <v>7.7885824100000001</v>
      </c>
      <c r="F20" s="540">
        <v>222.63287918</v>
      </c>
      <c r="G20" s="540">
        <v>905.37624473000005</v>
      </c>
      <c r="H20" s="370">
        <v>7.7885824100000001</v>
      </c>
      <c r="I20" s="370">
        <v>1128.00912391</v>
      </c>
      <c r="J20" s="370">
        <v>1135.7977063200001</v>
      </c>
    </row>
    <row r="21" spans="1:10" ht="14.25" x14ac:dyDescent="0.2">
      <c r="A21" s="560" t="s">
        <v>127</v>
      </c>
      <c r="B21" s="561" t="s">
        <v>84</v>
      </c>
      <c r="C21" s="561" t="s">
        <v>84</v>
      </c>
      <c r="D21" s="561" t="s">
        <v>84</v>
      </c>
      <c r="E21" s="561">
        <v>4.1721715899999996</v>
      </c>
      <c r="F21" s="561">
        <v>61.979708670000001</v>
      </c>
      <c r="G21" s="561">
        <v>319.48677283000001</v>
      </c>
      <c r="H21" s="562">
        <v>4.1721715899999996</v>
      </c>
      <c r="I21" s="562">
        <v>381.46648149999999</v>
      </c>
      <c r="J21" s="562">
        <v>385.63865308999999</v>
      </c>
    </row>
    <row r="22" spans="1:10" ht="14.25" x14ac:dyDescent="0.2">
      <c r="A22" s="539" t="s">
        <v>128</v>
      </c>
      <c r="B22" s="540" t="s">
        <v>84</v>
      </c>
      <c r="C22" s="540" t="s">
        <v>84</v>
      </c>
      <c r="D22" s="540" t="s">
        <v>84</v>
      </c>
      <c r="E22" s="540">
        <v>15.134972790000001</v>
      </c>
      <c r="F22" s="540">
        <v>272.65952041999998</v>
      </c>
      <c r="G22" s="540">
        <v>1121.0007432100001</v>
      </c>
      <c r="H22" s="370">
        <v>15.134972790000001</v>
      </c>
      <c r="I22" s="370">
        <v>1393.6602636299999</v>
      </c>
      <c r="J22" s="370">
        <v>1408.79523642</v>
      </c>
    </row>
    <row r="23" spans="1:10" ht="14.25" x14ac:dyDescent="0.2">
      <c r="A23" s="563" t="s">
        <v>129</v>
      </c>
      <c r="B23" s="564" t="s">
        <v>84</v>
      </c>
      <c r="C23" s="564" t="s">
        <v>84</v>
      </c>
      <c r="D23" s="564" t="s">
        <v>84</v>
      </c>
      <c r="E23" s="564">
        <v>5.3969599300000004</v>
      </c>
      <c r="F23" s="564">
        <v>71.746770519999998</v>
      </c>
      <c r="G23" s="564">
        <v>428.69706166999998</v>
      </c>
      <c r="H23" s="565">
        <v>5.3969599300000004</v>
      </c>
      <c r="I23" s="565">
        <v>500.44383219000002</v>
      </c>
      <c r="J23" s="565">
        <v>505.84079212</v>
      </c>
    </row>
    <row r="24" spans="1:10" ht="15" x14ac:dyDescent="0.25">
      <c r="A24" s="547" t="s">
        <v>130</v>
      </c>
      <c r="B24" s="548" t="s">
        <v>84</v>
      </c>
      <c r="C24" s="548" t="s">
        <v>84</v>
      </c>
      <c r="D24" s="548" t="s">
        <v>84</v>
      </c>
      <c r="E24" s="548">
        <v>21.743056639999999</v>
      </c>
      <c r="F24" s="548">
        <v>518.31892508999999</v>
      </c>
      <c r="G24" s="548">
        <v>2657.14122516</v>
      </c>
      <c r="H24" s="354">
        <v>21.743056639999999</v>
      </c>
      <c r="I24" s="354">
        <v>3175.46015025</v>
      </c>
      <c r="J24" s="354">
        <v>3197.2032068899998</v>
      </c>
    </row>
    <row r="25" spans="1:10" ht="15" x14ac:dyDescent="0.25">
      <c r="A25" s="566" t="s">
        <v>131</v>
      </c>
      <c r="B25" s="567" t="s">
        <v>84</v>
      </c>
      <c r="C25" s="567" t="s">
        <v>84</v>
      </c>
      <c r="D25" s="567" t="s">
        <v>84</v>
      </c>
      <c r="E25" s="567">
        <v>13.865929250000001</v>
      </c>
      <c r="F25" s="567">
        <v>297.40561578000001</v>
      </c>
      <c r="G25" s="567">
        <v>1443.7714389299999</v>
      </c>
      <c r="H25" s="568">
        <v>13.865929250000001</v>
      </c>
      <c r="I25" s="568">
        <v>1741.17705471</v>
      </c>
      <c r="J25" s="568">
        <v>1755.0429839599999</v>
      </c>
    </row>
    <row r="26" spans="1:10" ht="15" x14ac:dyDescent="0.25">
      <c r="A26" s="547" t="s">
        <v>132</v>
      </c>
      <c r="B26" s="548" t="s">
        <v>84</v>
      </c>
      <c r="C26" s="548" t="s">
        <v>84</v>
      </c>
      <c r="D26" s="548" t="s">
        <v>84</v>
      </c>
      <c r="E26" s="548">
        <v>26.083311210000002</v>
      </c>
      <c r="F26" s="548">
        <v>943.44033178999996</v>
      </c>
      <c r="G26" s="548">
        <v>4728.2872868100003</v>
      </c>
      <c r="H26" s="354">
        <v>26.083311210000002</v>
      </c>
      <c r="I26" s="354">
        <v>5671.7276185999999</v>
      </c>
      <c r="J26" s="354">
        <v>5697.8109298099998</v>
      </c>
    </row>
    <row r="27" spans="1:10" ht="14.25" x14ac:dyDescent="0.2">
      <c r="A27" s="560" t="s">
        <v>133</v>
      </c>
      <c r="B27" s="561" t="s">
        <v>84</v>
      </c>
      <c r="C27" s="561" t="s">
        <v>84</v>
      </c>
      <c r="D27" s="561" t="s">
        <v>84</v>
      </c>
      <c r="E27" s="561">
        <v>21.90808848</v>
      </c>
      <c r="F27" s="561">
        <v>673.13617159</v>
      </c>
      <c r="G27" s="561">
        <v>3301.31939788</v>
      </c>
      <c r="H27" s="562">
        <v>21.90808848</v>
      </c>
      <c r="I27" s="562">
        <v>3974.4555694699998</v>
      </c>
      <c r="J27" s="562">
        <v>3996.3636579499998</v>
      </c>
    </row>
    <row r="28" spans="1:10" ht="14.25" x14ac:dyDescent="0.2">
      <c r="A28" s="539" t="s">
        <v>134</v>
      </c>
      <c r="B28" s="540" t="s">
        <v>84</v>
      </c>
      <c r="C28" s="540" t="s">
        <v>84</v>
      </c>
      <c r="D28" s="540" t="s">
        <v>84</v>
      </c>
      <c r="E28" s="540">
        <v>3.94965046</v>
      </c>
      <c r="F28" s="540">
        <v>150.64509960999999</v>
      </c>
      <c r="G28" s="540">
        <v>1019.2842550300001</v>
      </c>
      <c r="H28" s="370">
        <v>3.94965046</v>
      </c>
      <c r="I28" s="370">
        <v>1169.9293546399999</v>
      </c>
      <c r="J28" s="370">
        <v>1173.8790051000001</v>
      </c>
    </row>
    <row r="29" spans="1:10" ht="14.25" x14ac:dyDescent="0.2">
      <c r="A29" s="560" t="s">
        <v>135</v>
      </c>
      <c r="B29" s="561" t="s">
        <v>84</v>
      </c>
      <c r="C29" s="561" t="s">
        <v>84</v>
      </c>
      <c r="D29" s="561" t="s">
        <v>84</v>
      </c>
      <c r="E29" s="561">
        <v>0.22557226999999999</v>
      </c>
      <c r="F29" s="561">
        <v>119.65906059</v>
      </c>
      <c r="G29" s="561">
        <v>407.68363390000002</v>
      </c>
      <c r="H29" s="562">
        <v>0.22557226999999999</v>
      </c>
      <c r="I29" s="562">
        <v>527.34269448999999</v>
      </c>
      <c r="J29" s="562">
        <v>527.56826676000003</v>
      </c>
    </row>
    <row r="30" spans="1:10" ht="15" x14ac:dyDescent="0.25">
      <c r="A30" s="547" t="s">
        <v>136</v>
      </c>
      <c r="B30" s="548" t="s">
        <v>84</v>
      </c>
      <c r="C30" s="548" t="s">
        <v>84</v>
      </c>
      <c r="D30" s="548" t="s">
        <v>84</v>
      </c>
      <c r="E30" s="548">
        <v>11.066950139999999</v>
      </c>
      <c r="F30" s="548">
        <v>360.76366820999999</v>
      </c>
      <c r="G30" s="548">
        <v>1783.2937155100001</v>
      </c>
      <c r="H30" s="354">
        <v>11.066950139999999</v>
      </c>
      <c r="I30" s="354">
        <v>2144.05738372</v>
      </c>
      <c r="J30" s="354">
        <v>2155.1243338600002</v>
      </c>
    </row>
    <row r="31" spans="1:10" ht="14.25" x14ac:dyDescent="0.2">
      <c r="A31" s="560" t="s">
        <v>137</v>
      </c>
      <c r="B31" s="561" t="s">
        <v>84</v>
      </c>
      <c r="C31" s="561" t="s">
        <v>84</v>
      </c>
      <c r="D31" s="561" t="s">
        <v>84</v>
      </c>
      <c r="E31" s="561">
        <v>3.6827505500000002</v>
      </c>
      <c r="F31" s="561">
        <v>79.346537339999998</v>
      </c>
      <c r="G31" s="561">
        <v>376.78742</v>
      </c>
      <c r="H31" s="562">
        <v>3.6827505500000002</v>
      </c>
      <c r="I31" s="562">
        <v>456.13395733999999</v>
      </c>
      <c r="J31" s="562">
        <v>459.81670788999998</v>
      </c>
    </row>
    <row r="32" spans="1:10" ht="14.25" x14ac:dyDescent="0.2">
      <c r="A32" s="539" t="s">
        <v>138</v>
      </c>
      <c r="B32" s="540" t="s">
        <v>84</v>
      </c>
      <c r="C32" s="540" t="s">
        <v>84</v>
      </c>
      <c r="D32" s="540" t="s">
        <v>84</v>
      </c>
      <c r="E32" s="540">
        <v>5.84229778</v>
      </c>
      <c r="F32" s="540">
        <v>210.50733144</v>
      </c>
      <c r="G32" s="540">
        <v>1039.7814478</v>
      </c>
      <c r="H32" s="370">
        <v>5.84229778</v>
      </c>
      <c r="I32" s="370">
        <v>1250.2887792399999</v>
      </c>
      <c r="J32" s="370">
        <v>1256.13107702</v>
      </c>
    </row>
    <row r="33" spans="1:10" ht="14.25" x14ac:dyDescent="0.2">
      <c r="A33" s="563" t="s">
        <v>139</v>
      </c>
      <c r="B33" s="564" t="s">
        <v>84</v>
      </c>
      <c r="C33" s="564" t="s">
        <v>84</v>
      </c>
      <c r="D33" s="564" t="s">
        <v>84</v>
      </c>
      <c r="E33" s="564">
        <v>1.5419018099999999</v>
      </c>
      <c r="F33" s="564">
        <v>70.909799430000007</v>
      </c>
      <c r="G33" s="564">
        <v>366.72484771000001</v>
      </c>
      <c r="H33" s="565">
        <v>1.5419018099999999</v>
      </c>
      <c r="I33" s="565">
        <v>437.63464714000003</v>
      </c>
      <c r="J33" s="565">
        <v>439.17654894999998</v>
      </c>
    </row>
    <row r="34" spans="1:10" ht="15" x14ac:dyDescent="0.25">
      <c r="A34" s="552" t="s">
        <v>140</v>
      </c>
      <c r="B34" s="548" t="s">
        <v>84</v>
      </c>
      <c r="C34" s="548" t="s">
        <v>84</v>
      </c>
      <c r="D34" s="548" t="s">
        <v>84</v>
      </c>
      <c r="E34" s="548">
        <v>126.08430740999999</v>
      </c>
      <c r="F34" s="548">
        <v>2814.5932226</v>
      </c>
      <c r="G34" s="548">
        <v>14085.58850036</v>
      </c>
      <c r="H34" s="354">
        <v>126.08430740999999</v>
      </c>
      <c r="I34" s="354">
        <v>16900.181722959998</v>
      </c>
      <c r="J34" s="354">
        <v>17026.266030369999</v>
      </c>
    </row>
    <row r="35" spans="1:10" ht="15" x14ac:dyDescent="0.25">
      <c r="A35" s="569" t="s">
        <v>141</v>
      </c>
      <c r="B35" s="570" t="s">
        <v>84</v>
      </c>
      <c r="C35" s="570" t="s">
        <v>84</v>
      </c>
      <c r="D35" s="570" t="s">
        <v>84</v>
      </c>
      <c r="E35" s="570">
        <v>132.81100298000001</v>
      </c>
      <c r="F35" s="570">
        <v>2750.23548411</v>
      </c>
      <c r="G35" s="570">
        <v>13797.73615422</v>
      </c>
      <c r="H35" s="571">
        <v>132.81100298000001</v>
      </c>
      <c r="I35" s="571">
        <v>16547.97163833</v>
      </c>
      <c r="J35" s="571">
        <v>16680.782641310001</v>
      </c>
    </row>
    <row r="36" spans="1:10" ht="15" x14ac:dyDescent="0.25">
      <c r="A36" s="549" t="s">
        <v>142</v>
      </c>
      <c r="B36" s="550" t="s">
        <v>84</v>
      </c>
      <c r="C36" s="550" t="s">
        <v>84</v>
      </c>
      <c r="D36" s="550" t="s">
        <v>84</v>
      </c>
      <c r="E36" s="550">
        <v>6.7266955700000004</v>
      </c>
      <c r="F36" s="550">
        <v>-64.357738490000003</v>
      </c>
      <c r="G36" s="550">
        <v>-287.85234614000001</v>
      </c>
      <c r="H36" s="551">
        <v>6.7266955700000004</v>
      </c>
      <c r="I36" s="551">
        <v>-352.21008462999998</v>
      </c>
      <c r="J36" s="551">
        <v>-345.48338905999998</v>
      </c>
    </row>
    <row r="37" spans="1:10" ht="14.25" x14ac:dyDescent="0.2">
      <c r="A37" s="560" t="s">
        <v>143</v>
      </c>
      <c r="B37" s="561" t="s">
        <v>84</v>
      </c>
      <c r="C37" s="561" t="s">
        <v>84</v>
      </c>
      <c r="D37" s="561" t="s">
        <v>84</v>
      </c>
      <c r="E37" s="561">
        <v>7.8771273900000001</v>
      </c>
      <c r="F37" s="561">
        <v>220.91330930999999</v>
      </c>
      <c r="G37" s="561">
        <v>1213.36978623</v>
      </c>
      <c r="H37" s="562">
        <v>7.8771273900000001</v>
      </c>
      <c r="I37" s="562">
        <v>1434.28309554</v>
      </c>
      <c r="J37" s="562">
        <v>1442.1602229299999</v>
      </c>
    </row>
    <row r="38" spans="1:10" ht="14.25" x14ac:dyDescent="0.2">
      <c r="A38" s="539" t="s">
        <v>144</v>
      </c>
      <c r="B38" s="540" t="s">
        <v>84</v>
      </c>
      <c r="C38" s="540" t="s">
        <v>84</v>
      </c>
      <c r="D38" s="540" t="s">
        <v>84</v>
      </c>
      <c r="E38" s="540">
        <v>6.0001319999999998</v>
      </c>
      <c r="F38" s="540">
        <v>284.99952809000001</v>
      </c>
      <c r="G38" s="540">
        <v>1565.4239081600001</v>
      </c>
      <c r="H38" s="370">
        <v>6.0001319999999998</v>
      </c>
      <c r="I38" s="370">
        <v>1850.4234362499999</v>
      </c>
      <c r="J38" s="370">
        <v>1856.42356825</v>
      </c>
    </row>
    <row r="39" spans="1:10" ht="14.25" x14ac:dyDescent="0.2">
      <c r="A39" s="563" t="s">
        <v>145</v>
      </c>
      <c r="B39" s="564" t="s">
        <v>84</v>
      </c>
      <c r="C39" s="564" t="s">
        <v>84</v>
      </c>
      <c r="D39" s="564" t="s">
        <v>84</v>
      </c>
      <c r="E39" s="564">
        <v>-1.87699539</v>
      </c>
      <c r="F39" s="564">
        <v>64.086218779999996</v>
      </c>
      <c r="G39" s="564">
        <v>352.05412193000001</v>
      </c>
      <c r="H39" s="565">
        <v>-1.87699539</v>
      </c>
      <c r="I39" s="565">
        <v>416.14034070999998</v>
      </c>
      <c r="J39" s="565">
        <v>414.26334531999998</v>
      </c>
    </row>
    <row r="40" spans="1:10" ht="15" x14ac:dyDescent="0.25">
      <c r="A40" s="552" t="s">
        <v>146</v>
      </c>
      <c r="B40" s="548" t="s">
        <v>84</v>
      </c>
      <c r="C40" s="548" t="s">
        <v>84</v>
      </c>
      <c r="D40" s="548" t="s">
        <v>84</v>
      </c>
      <c r="E40" s="548">
        <v>133.96143480000001</v>
      </c>
      <c r="F40" s="548">
        <v>3035.5065319099999</v>
      </c>
      <c r="G40" s="548">
        <v>15298.958286589999</v>
      </c>
      <c r="H40" s="354">
        <v>133.96143480000001</v>
      </c>
      <c r="I40" s="354">
        <v>18334.464818500001</v>
      </c>
      <c r="J40" s="354">
        <v>18468.4262533</v>
      </c>
    </row>
    <row r="41" spans="1:10" ht="15" x14ac:dyDescent="0.25">
      <c r="A41" s="569" t="s">
        <v>147</v>
      </c>
      <c r="B41" s="570" t="s">
        <v>84</v>
      </c>
      <c r="C41" s="570" t="s">
        <v>84</v>
      </c>
      <c r="D41" s="570" t="s">
        <v>84</v>
      </c>
      <c r="E41" s="570">
        <v>138.81113497999999</v>
      </c>
      <c r="F41" s="570">
        <v>3035.2350121999998</v>
      </c>
      <c r="G41" s="570">
        <v>15363.16006238</v>
      </c>
      <c r="H41" s="571">
        <v>138.81113497999999</v>
      </c>
      <c r="I41" s="571">
        <v>18398.395074579999</v>
      </c>
      <c r="J41" s="571">
        <v>18537.206209560001</v>
      </c>
    </row>
    <row r="42" spans="1:10" ht="14.25" x14ac:dyDescent="0.2">
      <c r="A42" s="544" t="s">
        <v>148</v>
      </c>
      <c r="B42" s="545" t="s">
        <v>84</v>
      </c>
      <c r="C42" s="545" t="s">
        <v>84</v>
      </c>
      <c r="D42" s="545" t="s">
        <v>84</v>
      </c>
      <c r="E42" s="545">
        <v>4.8497001800000001</v>
      </c>
      <c r="F42" s="545">
        <v>-0.27151971000000003</v>
      </c>
      <c r="G42" s="545">
        <v>64.201775789999999</v>
      </c>
      <c r="H42" s="546">
        <v>4.8497001800000001</v>
      </c>
      <c r="I42" s="546">
        <v>63.930256079999999</v>
      </c>
      <c r="J42" s="546">
        <v>68.779956260000006</v>
      </c>
    </row>
    <row r="43" spans="1:10" s="439" customFormat="1" ht="15" x14ac:dyDescent="0.25">
      <c r="A43" s="572" t="s">
        <v>253</v>
      </c>
      <c r="B43" s="567" t="s">
        <v>84</v>
      </c>
      <c r="C43" s="567" t="s">
        <v>84</v>
      </c>
      <c r="D43" s="567" t="s">
        <v>84</v>
      </c>
      <c r="E43" s="567">
        <v>99.848645110000007</v>
      </c>
      <c r="F43" s="567">
        <v>2450.8326992100001</v>
      </c>
      <c r="G43" s="567">
        <v>12708.035613460001</v>
      </c>
      <c r="H43" s="568">
        <v>99.848645110000007</v>
      </c>
      <c r="I43" s="568">
        <v>15158.86831267</v>
      </c>
      <c r="J43" s="568">
        <v>15258.71695778</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t="s">
        <v>84</v>
      </c>
      <c r="D45" s="574" t="s">
        <v>84</v>
      </c>
      <c r="E45" s="574">
        <v>0.17859645800000001</v>
      </c>
      <c r="F45" s="574">
        <v>0.216917781</v>
      </c>
      <c r="G45" s="574">
        <v>0.221162259</v>
      </c>
      <c r="H45" s="575">
        <v>0.17859645800000001</v>
      </c>
      <c r="I45" s="575">
        <v>0.22045814</v>
      </c>
      <c r="J45" s="575">
        <v>0.22010728500000001</v>
      </c>
    </row>
    <row r="46" spans="1:10" ht="14.25" x14ac:dyDescent="0.2">
      <c r="A46" s="555" t="s">
        <v>151</v>
      </c>
      <c r="B46" s="556" t="s">
        <v>84</v>
      </c>
      <c r="C46" s="556" t="s">
        <v>84</v>
      </c>
      <c r="D46" s="556" t="s">
        <v>84</v>
      </c>
      <c r="E46" s="556">
        <v>0.113894099</v>
      </c>
      <c r="F46" s="556">
        <v>0.124465003</v>
      </c>
      <c r="G46" s="556">
        <v>0.120169658</v>
      </c>
      <c r="H46" s="557">
        <v>0.113894099</v>
      </c>
      <c r="I46" s="557">
        <v>0.120882215</v>
      </c>
      <c r="J46" s="557">
        <v>0.12082364499999999</v>
      </c>
    </row>
    <row r="47" spans="1:10" ht="14.25" x14ac:dyDescent="0.2">
      <c r="A47" s="573" t="s">
        <v>152</v>
      </c>
      <c r="B47" s="574" t="s">
        <v>84</v>
      </c>
      <c r="C47" s="574" t="s">
        <v>84</v>
      </c>
      <c r="D47" s="574" t="s">
        <v>84</v>
      </c>
      <c r="E47" s="574">
        <v>0.820152137</v>
      </c>
      <c r="F47" s="574">
        <v>1.0256796850000001</v>
      </c>
      <c r="G47" s="574">
        <v>1.057729951</v>
      </c>
      <c r="H47" s="575">
        <v>0.820152137</v>
      </c>
      <c r="I47" s="575">
        <v>1.052413118</v>
      </c>
      <c r="J47" s="575">
        <v>1.0504664669999999</v>
      </c>
    </row>
    <row r="48" spans="1:10" ht="14.25" x14ac:dyDescent="0.2">
      <c r="A48" s="531" t="s">
        <v>534</v>
      </c>
      <c r="B48" s="558" t="s">
        <v>84</v>
      </c>
      <c r="C48" s="558" t="s">
        <v>84</v>
      </c>
      <c r="D48" s="558" t="s">
        <v>84</v>
      </c>
      <c r="E48" s="558">
        <v>4.592208297</v>
      </c>
      <c r="F48" s="558">
        <v>4.7284260339999999</v>
      </c>
      <c r="G48" s="558">
        <v>4.7825969849999996</v>
      </c>
      <c r="H48" s="559">
        <v>4.592208297</v>
      </c>
      <c r="I48" s="559">
        <v>4.773754856</v>
      </c>
      <c r="J48" s="559">
        <v>4.7725202219999998</v>
      </c>
    </row>
    <row r="49" spans="1:10" ht="14.25" x14ac:dyDescent="0.2">
      <c r="A49" s="576" t="s">
        <v>277</v>
      </c>
      <c r="B49" s="577" t="s">
        <v>84</v>
      </c>
      <c r="C49" s="577" t="s">
        <v>84</v>
      </c>
      <c r="D49" s="577" t="s">
        <v>84</v>
      </c>
      <c r="E49" s="577">
        <v>0.44752414099999999</v>
      </c>
      <c r="F49" s="577">
        <v>0.43755445399999998</v>
      </c>
      <c r="G49" s="577">
        <v>0.344263017</v>
      </c>
      <c r="H49" s="578">
        <v>0.44752414099999999</v>
      </c>
      <c r="I49" s="578">
        <v>0.359809461</v>
      </c>
      <c r="J49" s="578">
        <v>0.36058375599999998</v>
      </c>
    </row>
    <row r="50" spans="1:10" ht="14.25" x14ac:dyDescent="0.2">
      <c r="A50" s="531" t="s">
        <v>278</v>
      </c>
      <c r="B50" s="349" t="s">
        <v>84</v>
      </c>
      <c r="C50" s="349" t="s">
        <v>84</v>
      </c>
      <c r="D50" s="349" t="s">
        <v>84</v>
      </c>
      <c r="E50" s="349">
        <v>0.88508133300000003</v>
      </c>
      <c r="F50" s="349">
        <v>0.87302128599999995</v>
      </c>
      <c r="G50" s="349">
        <v>0.87970636000000002</v>
      </c>
      <c r="H50" s="350">
        <v>0.88508133300000003</v>
      </c>
      <c r="I50" s="350">
        <v>0.87859737000000004</v>
      </c>
      <c r="J50" s="350">
        <v>0.87865171399999997</v>
      </c>
    </row>
    <row r="51" spans="1:10" ht="14.25" x14ac:dyDescent="0.2">
      <c r="A51" s="579" t="s">
        <v>507</v>
      </c>
      <c r="B51" s="580" t="s">
        <v>84</v>
      </c>
      <c r="C51" s="580" t="s">
        <v>84</v>
      </c>
      <c r="D51" s="580" t="s">
        <v>84</v>
      </c>
      <c r="E51" s="580">
        <v>0.18097658999999999</v>
      </c>
      <c r="F51" s="580">
        <v>0.29448170299999998</v>
      </c>
      <c r="G51" s="580">
        <v>0.28411821500000001</v>
      </c>
      <c r="H51" s="581">
        <v>0.18097658999999999</v>
      </c>
      <c r="I51" s="581">
        <v>0.28583741899999998</v>
      </c>
      <c r="J51" s="581">
        <v>0.28495854799999998</v>
      </c>
    </row>
    <row r="52" spans="1:10" x14ac:dyDescent="0.2">
      <c r="A52" s="217" t="s">
        <v>435</v>
      </c>
    </row>
    <row r="53" spans="1:10" x14ac:dyDescent="0.2">
      <c r="A53" s="217" t="s">
        <v>344</v>
      </c>
    </row>
    <row r="54" spans="1:10" x14ac:dyDescent="0.2">
      <c r="A54" s="242" t="s">
        <v>216</v>
      </c>
    </row>
    <row r="55" spans="1:10" x14ac:dyDescent="0.2">
      <c r="A55" s="442" t="s">
        <v>749</v>
      </c>
    </row>
    <row r="56" spans="1:10" x14ac:dyDescent="0.2">
      <c r="A56" s="443" t="s">
        <v>736</v>
      </c>
      <c r="B56" s="441"/>
      <c r="D56" s="444"/>
    </row>
    <row r="58" spans="1:10" ht="21" x14ac:dyDescent="0.25">
      <c r="A58" s="434" t="s">
        <v>748</v>
      </c>
    </row>
    <row r="59" spans="1:10" ht="13.5" thickBot="1" x14ac:dyDescent="0.25">
      <c r="J59" s="435" t="s">
        <v>81</v>
      </c>
    </row>
    <row r="60" spans="1:10" x14ac:dyDescent="0.2">
      <c r="A60" s="436" t="s">
        <v>734</v>
      </c>
      <c r="B60" s="480" t="s">
        <v>34</v>
      </c>
      <c r="C60" s="480" t="s">
        <v>458</v>
      </c>
      <c r="D60" s="480" t="s">
        <v>460</v>
      </c>
      <c r="E60" s="480" t="s">
        <v>97</v>
      </c>
      <c r="F60" s="480" t="s">
        <v>269</v>
      </c>
      <c r="G60" s="481">
        <v>300000</v>
      </c>
      <c r="H60" s="482" t="s">
        <v>285</v>
      </c>
      <c r="I60" s="482" t="s">
        <v>285</v>
      </c>
      <c r="J60" s="482" t="s">
        <v>61</v>
      </c>
    </row>
    <row r="61" spans="1:10" x14ac:dyDescent="0.2">
      <c r="A61" s="437" t="s">
        <v>153</v>
      </c>
      <c r="B61" s="483" t="s">
        <v>457</v>
      </c>
      <c r="C61" s="483" t="s">
        <v>35</v>
      </c>
      <c r="D61" s="483" t="s">
        <v>35</v>
      </c>
      <c r="E61" s="483" t="s">
        <v>35</v>
      </c>
      <c r="F61" s="483" t="s">
        <v>35</v>
      </c>
      <c r="G61" s="483" t="s">
        <v>36</v>
      </c>
      <c r="H61" s="484" t="s">
        <v>283</v>
      </c>
      <c r="I61" s="484" t="s">
        <v>284</v>
      </c>
      <c r="J61" s="484" t="s">
        <v>106</v>
      </c>
    </row>
    <row r="62" spans="1:10" ht="13.5" thickBot="1" x14ac:dyDescent="0.25">
      <c r="A62" s="438" t="s">
        <v>65</v>
      </c>
      <c r="B62" s="485" t="s">
        <v>36</v>
      </c>
      <c r="C62" s="485" t="s">
        <v>459</v>
      </c>
      <c r="D62" s="485" t="s">
        <v>99</v>
      </c>
      <c r="E62" s="485" t="s">
        <v>100</v>
      </c>
      <c r="F62" s="485" t="s">
        <v>270</v>
      </c>
      <c r="G62" s="485" t="s">
        <v>101</v>
      </c>
      <c r="H62" s="486" t="s">
        <v>100</v>
      </c>
      <c r="I62" s="486" t="s">
        <v>101</v>
      </c>
      <c r="J62" s="486" t="s">
        <v>267</v>
      </c>
    </row>
    <row r="63" spans="1:10" x14ac:dyDescent="0.2">
      <c r="A63" s="445" t="s">
        <v>154</v>
      </c>
      <c r="B63" s="423"/>
      <c r="C63" s="423"/>
      <c r="D63" s="423"/>
      <c r="E63" s="423"/>
      <c r="F63" s="423"/>
      <c r="G63" s="423"/>
      <c r="H63" s="423"/>
      <c r="I63" s="423"/>
      <c r="J63" s="423"/>
    </row>
    <row r="64" spans="1:10" ht="15" x14ac:dyDescent="0.25">
      <c r="A64" s="446" t="s">
        <v>115</v>
      </c>
      <c r="B64" s="424" t="s">
        <v>84</v>
      </c>
      <c r="C64" s="424" t="s">
        <v>84</v>
      </c>
      <c r="D64" s="424" t="s">
        <v>84</v>
      </c>
      <c r="E64" s="424">
        <f t="shared" ref="E64:J69" si="0">E7/E$7</f>
        <v>1</v>
      </c>
      <c r="F64" s="424">
        <f t="shared" si="0"/>
        <v>1</v>
      </c>
      <c r="G64" s="424">
        <f t="shared" si="0"/>
        <v>1</v>
      </c>
      <c r="H64" s="447">
        <f t="shared" si="0"/>
        <v>1</v>
      </c>
      <c r="I64" s="447">
        <f t="shared" si="0"/>
        <v>1</v>
      </c>
      <c r="J64" s="447">
        <f t="shared" si="0"/>
        <v>1</v>
      </c>
    </row>
    <row r="65" spans="1:11" ht="14.25" x14ac:dyDescent="0.2">
      <c r="A65" s="448" t="s">
        <v>116</v>
      </c>
      <c r="B65" s="425" t="s">
        <v>84</v>
      </c>
      <c r="C65" s="425" t="s">
        <v>84</v>
      </c>
      <c r="D65" s="425" t="s">
        <v>84</v>
      </c>
      <c r="E65" s="425">
        <f t="shared" si="0"/>
        <v>0.40206013447694033</v>
      </c>
      <c r="F65" s="425">
        <f t="shared" si="0"/>
        <v>0.23563946892609725</v>
      </c>
      <c r="G65" s="425">
        <f t="shared" si="0"/>
        <v>0.24367178614366369</v>
      </c>
      <c r="H65" s="440">
        <f t="shared" si="0"/>
        <v>0.40206013447694033</v>
      </c>
      <c r="I65" s="440">
        <f t="shared" si="0"/>
        <v>0.24233324982852511</v>
      </c>
      <c r="J65" s="440">
        <f t="shared" si="0"/>
        <v>0.24374322563219619</v>
      </c>
      <c r="K65" s="449"/>
    </row>
    <row r="66" spans="1:11" ht="14.25" x14ac:dyDescent="0.2">
      <c r="A66" s="450" t="s">
        <v>117</v>
      </c>
      <c r="B66" s="426" t="s">
        <v>84</v>
      </c>
      <c r="C66" s="426" t="s">
        <v>84</v>
      </c>
      <c r="D66" s="426" t="s">
        <v>84</v>
      </c>
      <c r="E66" s="426">
        <f t="shared" si="0"/>
        <v>0.44752414136450375</v>
      </c>
      <c r="F66" s="426">
        <f t="shared" si="0"/>
        <v>0.4375544543693492</v>
      </c>
      <c r="G66" s="426">
        <f t="shared" si="0"/>
        <v>0.34426301652929975</v>
      </c>
      <c r="H66" s="451">
        <f t="shared" si="0"/>
        <v>0.44752414136450375</v>
      </c>
      <c r="I66" s="451">
        <f t="shared" si="0"/>
        <v>0.35980946147887183</v>
      </c>
      <c r="J66" s="451">
        <f t="shared" si="0"/>
        <v>0.36058375552797778</v>
      </c>
    </row>
    <row r="67" spans="1:11" ht="14.25" x14ac:dyDescent="0.2">
      <c r="A67" s="448" t="s">
        <v>118</v>
      </c>
      <c r="B67" s="425" t="s">
        <v>84</v>
      </c>
      <c r="C67" s="425" t="s">
        <v>84</v>
      </c>
      <c r="D67" s="425" t="s">
        <v>84</v>
      </c>
      <c r="E67" s="425">
        <f t="shared" si="0"/>
        <v>2.2553329023736267E-2</v>
      </c>
      <c r="F67" s="425">
        <f t="shared" si="0"/>
        <v>2.2693869987084791E-2</v>
      </c>
      <c r="G67" s="425">
        <f t="shared" si="0"/>
        <v>2.3448929707666887E-2</v>
      </c>
      <c r="H67" s="440">
        <f t="shared" si="0"/>
        <v>2.2553329023736267E-2</v>
      </c>
      <c r="I67" s="440">
        <f t="shared" si="0"/>
        <v>2.3323103644188319E-2</v>
      </c>
      <c r="J67" s="440">
        <f t="shared" si="0"/>
        <v>2.331630852268134E-2</v>
      </c>
    </row>
    <row r="68" spans="1:11" ht="14.25" x14ac:dyDescent="0.2">
      <c r="A68" s="450" t="s">
        <v>119</v>
      </c>
      <c r="B68" s="426" t="s">
        <v>84</v>
      </c>
      <c r="C68" s="426" t="s">
        <v>84</v>
      </c>
      <c r="D68" s="426" t="s">
        <v>84</v>
      </c>
      <c r="E68" s="426">
        <f t="shared" si="0"/>
        <v>0.10702529461401505</v>
      </c>
      <c r="F68" s="426">
        <f t="shared" si="0"/>
        <v>0.23542892956721595</v>
      </c>
      <c r="G68" s="426">
        <f t="shared" si="0"/>
        <v>0.35397657446610969</v>
      </c>
      <c r="H68" s="451">
        <f t="shared" si="0"/>
        <v>0.10702529461401505</v>
      </c>
      <c r="I68" s="451">
        <f t="shared" si="0"/>
        <v>0.33422133777995272</v>
      </c>
      <c r="J68" s="451">
        <f t="shared" si="0"/>
        <v>0.33221578358499732</v>
      </c>
    </row>
    <row r="69" spans="1:11" ht="14.25" x14ac:dyDescent="0.2">
      <c r="A69" s="452" t="s">
        <v>120</v>
      </c>
      <c r="B69" s="427" t="s">
        <v>84</v>
      </c>
      <c r="C69" s="427" t="s">
        <v>84</v>
      </c>
      <c r="D69" s="427" t="s">
        <v>84</v>
      </c>
      <c r="E69" s="427">
        <f t="shared" si="0"/>
        <v>2.0837100520804612E-2</v>
      </c>
      <c r="F69" s="427">
        <f t="shared" si="0"/>
        <v>6.8683277150252839E-2</v>
      </c>
      <c r="G69" s="427">
        <f t="shared" si="0"/>
        <v>3.4639693153260064E-2</v>
      </c>
      <c r="H69" s="453">
        <f t="shared" si="0"/>
        <v>2.0837100520804612E-2</v>
      </c>
      <c r="I69" s="453">
        <f t="shared" si="0"/>
        <v>4.0312847268462002E-2</v>
      </c>
      <c r="J69" s="453">
        <f t="shared" si="0"/>
        <v>4.0140926732147357E-2</v>
      </c>
    </row>
    <row r="70" spans="1:11" ht="15" x14ac:dyDescent="0.25">
      <c r="A70" s="454" t="s">
        <v>121</v>
      </c>
      <c r="B70" s="428" t="s">
        <v>84</v>
      </c>
      <c r="C70" s="428" t="s">
        <v>84</v>
      </c>
      <c r="D70" s="428" t="s">
        <v>84</v>
      </c>
      <c r="E70" s="428">
        <f t="shared" ref="E70:J72" si="1">E13/E$13</f>
        <v>1</v>
      </c>
      <c r="F70" s="428">
        <f t="shared" si="1"/>
        <v>1</v>
      </c>
      <c r="G70" s="428">
        <f t="shared" si="1"/>
        <v>1</v>
      </c>
      <c r="H70" s="455">
        <f t="shared" si="1"/>
        <v>1</v>
      </c>
      <c r="I70" s="455">
        <f t="shared" si="1"/>
        <v>1</v>
      </c>
      <c r="J70" s="455">
        <f t="shared" si="1"/>
        <v>1</v>
      </c>
    </row>
    <row r="71" spans="1:11" ht="14.25" x14ac:dyDescent="0.2">
      <c r="A71" s="448" t="s">
        <v>63</v>
      </c>
      <c r="B71" s="425" t="s">
        <v>84</v>
      </c>
      <c r="C71" s="425" t="s">
        <v>84</v>
      </c>
      <c r="D71" s="425" t="s">
        <v>84</v>
      </c>
      <c r="E71" s="425">
        <f t="shared" si="1"/>
        <v>0.54405103818129141</v>
      </c>
      <c r="F71" s="425">
        <f t="shared" si="1"/>
        <v>0.57895954322814913</v>
      </c>
      <c r="G71" s="425">
        <f t="shared" si="1"/>
        <v>0.51391935133470545</v>
      </c>
      <c r="H71" s="440">
        <f t="shared" si="1"/>
        <v>0.54405103818129141</v>
      </c>
      <c r="I71" s="440">
        <f t="shared" si="1"/>
        <v>0.52470889802895715</v>
      </c>
      <c r="J71" s="440">
        <f t="shared" si="1"/>
        <v>0.52487101051177221</v>
      </c>
    </row>
    <row r="72" spans="1:11" ht="14.25" x14ac:dyDescent="0.2">
      <c r="A72" s="450" t="s">
        <v>122</v>
      </c>
      <c r="B72" s="426" t="s">
        <v>84</v>
      </c>
      <c r="C72" s="426" t="s">
        <v>84</v>
      </c>
      <c r="D72" s="426" t="s">
        <v>84</v>
      </c>
      <c r="E72" s="426">
        <f t="shared" si="1"/>
        <v>0.24200890427659269</v>
      </c>
      <c r="F72" s="426">
        <f t="shared" si="1"/>
        <v>0.26698621217246393</v>
      </c>
      <c r="G72" s="426">
        <f t="shared" si="1"/>
        <v>0.16733098665008517</v>
      </c>
      <c r="H72" s="451">
        <f t="shared" si="1"/>
        <v>0.24200890427659269</v>
      </c>
      <c r="I72" s="451">
        <f t="shared" si="1"/>
        <v>0.18386283684606025</v>
      </c>
      <c r="J72" s="451">
        <f t="shared" si="1"/>
        <v>0.18435017709294396</v>
      </c>
    </row>
    <row r="73" spans="1:11" ht="14.25" x14ac:dyDescent="0.2">
      <c r="A73" s="582" t="s">
        <v>123</v>
      </c>
      <c r="B73" s="583" t="s">
        <v>84</v>
      </c>
      <c r="C73" s="583" t="s">
        <v>84</v>
      </c>
      <c r="D73" s="583" t="s">
        <v>84</v>
      </c>
      <c r="E73" s="583">
        <f t="shared" ref="E73:J80" si="2">E16/E$13</f>
        <v>0.30204213390469875</v>
      </c>
      <c r="F73" s="583">
        <f t="shared" si="2"/>
        <v>0.31189466870915772</v>
      </c>
      <c r="G73" s="583">
        <f t="shared" si="2"/>
        <v>0.34979297133169607</v>
      </c>
      <c r="H73" s="584">
        <f t="shared" si="2"/>
        <v>0.30204213390469875</v>
      </c>
      <c r="I73" s="584">
        <f t="shared" si="2"/>
        <v>0.34350600485950805</v>
      </c>
      <c r="J73" s="584">
        <f t="shared" si="2"/>
        <v>0.34315848328150944</v>
      </c>
    </row>
    <row r="74" spans="1:11" ht="14.25" x14ac:dyDescent="0.2">
      <c r="A74" s="585" t="s">
        <v>124</v>
      </c>
      <c r="B74" s="586" t="s">
        <v>84</v>
      </c>
      <c r="C74" s="586" t="s">
        <v>84</v>
      </c>
      <c r="D74" s="586" t="s">
        <v>84</v>
      </c>
      <c r="E74" s="586">
        <f t="shared" si="2"/>
        <v>0.25303059551077123</v>
      </c>
      <c r="F74" s="586">
        <f t="shared" si="2"/>
        <v>0.25096688783254378</v>
      </c>
      <c r="G74" s="586">
        <f t="shared" si="2"/>
        <v>0.33050251116574891</v>
      </c>
      <c r="H74" s="587">
        <f t="shared" si="2"/>
        <v>0.25303059551077123</v>
      </c>
      <c r="I74" s="587">
        <f t="shared" si="2"/>
        <v>0.31730831082857974</v>
      </c>
      <c r="J74" s="587">
        <f t="shared" si="2"/>
        <v>0.31676957933672906</v>
      </c>
    </row>
    <row r="75" spans="1:11" ht="14.25" x14ac:dyDescent="0.2">
      <c r="A75" s="582" t="s">
        <v>125</v>
      </c>
      <c r="B75" s="583" t="s">
        <v>84</v>
      </c>
      <c r="C75" s="583" t="s">
        <v>84</v>
      </c>
      <c r="D75" s="583" t="s">
        <v>84</v>
      </c>
      <c r="E75" s="583">
        <f t="shared" si="2"/>
        <v>0.17657702777689127</v>
      </c>
      <c r="F75" s="583">
        <f t="shared" si="2"/>
        <v>0.15483297400210194</v>
      </c>
      <c r="G75" s="583">
        <f t="shared" si="2"/>
        <v>0.25146598324494457</v>
      </c>
      <c r="H75" s="584">
        <f t="shared" si="2"/>
        <v>0.17657702777689127</v>
      </c>
      <c r="I75" s="584">
        <f t="shared" si="2"/>
        <v>0.23543548986725207</v>
      </c>
      <c r="J75" s="584">
        <f t="shared" si="2"/>
        <v>0.23494217881950871</v>
      </c>
    </row>
    <row r="76" spans="1:11" ht="14.25" x14ac:dyDescent="0.2">
      <c r="A76" s="585" t="s">
        <v>126</v>
      </c>
      <c r="B76" s="586" t="s">
        <v>84</v>
      </c>
      <c r="C76" s="586" t="s">
        <v>84</v>
      </c>
      <c r="D76" s="586" t="s">
        <v>84</v>
      </c>
      <c r="E76" s="586">
        <f t="shared" si="2"/>
        <v>1.247851327897357E-2</v>
      </c>
      <c r="F76" s="586">
        <f t="shared" si="2"/>
        <v>2.9614906620418365E-3</v>
      </c>
      <c r="G76" s="586">
        <f t="shared" si="2"/>
        <v>3.6792028223946588E-3</v>
      </c>
      <c r="H76" s="587">
        <f t="shared" si="2"/>
        <v>1.247851327897357E-2</v>
      </c>
      <c r="I76" s="587">
        <f t="shared" si="2"/>
        <v>3.5601412292209219E-3</v>
      </c>
      <c r="J76" s="587">
        <f t="shared" si="2"/>
        <v>3.6348888747383019E-3</v>
      </c>
    </row>
    <row r="77" spans="1:11" ht="14.25" x14ac:dyDescent="0.2">
      <c r="A77" s="676" t="s">
        <v>469</v>
      </c>
      <c r="B77" s="583" t="s">
        <v>84</v>
      </c>
      <c r="C77" s="583" t="s">
        <v>84</v>
      </c>
      <c r="D77" s="583" t="s">
        <v>84</v>
      </c>
      <c r="E77" s="583">
        <f t="shared" si="2"/>
        <v>6.397505445490638E-2</v>
      </c>
      <c r="F77" s="583">
        <f t="shared" si="2"/>
        <v>9.317242316840002E-2</v>
      </c>
      <c r="G77" s="583">
        <f t="shared" si="2"/>
        <v>7.5357325098409728E-2</v>
      </c>
      <c r="H77" s="584">
        <f t="shared" si="2"/>
        <v>6.397505445490638E-2</v>
      </c>
      <c r="I77" s="584">
        <f t="shared" si="2"/>
        <v>7.8312679732106746E-2</v>
      </c>
      <c r="J77" s="584">
        <f t="shared" si="2"/>
        <v>7.8192511642482046E-2</v>
      </c>
    </row>
    <row r="78" spans="1:11" ht="14.25" x14ac:dyDescent="0.2">
      <c r="A78" s="585" t="s">
        <v>127</v>
      </c>
      <c r="B78" s="586" t="s">
        <v>84</v>
      </c>
      <c r="C78" s="586" t="s">
        <v>84</v>
      </c>
      <c r="D78" s="586" t="s">
        <v>84</v>
      </c>
      <c r="E78" s="586">
        <f t="shared" si="2"/>
        <v>3.4270023813674118E-2</v>
      </c>
      <c r="F78" s="586">
        <f t="shared" si="2"/>
        <v>2.593866487881348E-2</v>
      </c>
      <c r="G78" s="586">
        <f t="shared" si="2"/>
        <v>2.6591893419924989E-2</v>
      </c>
      <c r="H78" s="587">
        <f t="shared" si="2"/>
        <v>3.4270023813674118E-2</v>
      </c>
      <c r="I78" s="587">
        <f t="shared" si="2"/>
        <v>2.6483529043357844E-2</v>
      </c>
      <c r="J78" s="587">
        <f t="shared" si="2"/>
        <v>2.6548790073921229E-2</v>
      </c>
    </row>
    <row r="79" spans="1:11" ht="14.25" x14ac:dyDescent="0.2">
      <c r="A79" s="582" t="s">
        <v>128</v>
      </c>
      <c r="B79" s="583" t="s">
        <v>84</v>
      </c>
      <c r="C79" s="583" t="s">
        <v>84</v>
      </c>
      <c r="D79" s="583" t="s">
        <v>84</v>
      </c>
      <c r="E79" s="583">
        <f t="shared" si="2"/>
        <v>0.12431796409711179</v>
      </c>
      <c r="F79" s="583">
        <f t="shared" si="2"/>
        <v>0.11410869908808786</v>
      </c>
      <c r="G79" s="583">
        <f t="shared" si="2"/>
        <v>9.3304433304219378E-2</v>
      </c>
      <c r="H79" s="584">
        <f t="shared" si="2"/>
        <v>0.12431796409711179</v>
      </c>
      <c r="I79" s="584">
        <f t="shared" si="2"/>
        <v>9.6755662314773672E-2</v>
      </c>
      <c r="J79" s="584">
        <f t="shared" si="2"/>
        <v>9.6986670524767157E-2</v>
      </c>
    </row>
    <row r="80" spans="1:11" ht="14.25" x14ac:dyDescent="0.2">
      <c r="A80" s="588" t="s">
        <v>129</v>
      </c>
      <c r="B80" s="589" t="s">
        <v>84</v>
      </c>
      <c r="C80" s="589" t="s">
        <v>84</v>
      </c>
      <c r="D80" s="589" t="s">
        <v>84</v>
      </c>
      <c r="E80" s="589">
        <f t="shared" si="2"/>
        <v>4.4330378397151447E-2</v>
      </c>
      <c r="F80" s="589">
        <f t="shared" si="2"/>
        <v>3.0026204972405761E-2</v>
      </c>
      <c r="G80" s="589">
        <f t="shared" si="2"/>
        <v>3.5681810775401203E-2</v>
      </c>
      <c r="H80" s="590">
        <f t="shared" si="2"/>
        <v>4.4330378397151447E-2</v>
      </c>
      <c r="I80" s="590">
        <f t="shared" si="2"/>
        <v>3.4743599784331683E-2</v>
      </c>
      <c r="J80" s="590">
        <f t="shared" si="2"/>
        <v>3.4823949552810395E-2</v>
      </c>
    </row>
    <row r="81" spans="1:10" ht="15" x14ac:dyDescent="0.25">
      <c r="A81" s="456" t="s">
        <v>155</v>
      </c>
      <c r="B81" s="429"/>
      <c r="C81" s="429"/>
      <c r="D81" s="429"/>
      <c r="E81" s="429"/>
      <c r="F81" s="429"/>
      <c r="G81" s="429"/>
      <c r="H81" s="457"/>
      <c r="I81" s="457"/>
      <c r="J81" s="457"/>
    </row>
    <row r="82" spans="1:10" ht="15" x14ac:dyDescent="0.25">
      <c r="A82" s="458" t="s">
        <v>132</v>
      </c>
      <c r="B82" s="430" t="s">
        <v>84</v>
      </c>
      <c r="C82" s="430" t="s">
        <v>84</v>
      </c>
      <c r="D82" s="430" t="s">
        <v>84</v>
      </c>
      <c r="E82" s="430">
        <f t="shared" ref="E82:J85" si="3">E26/E$26</f>
        <v>1</v>
      </c>
      <c r="F82" s="430">
        <f t="shared" si="3"/>
        <v>1</v>
      </c>
      <c r="G82" s="430">
        <f t="shared" si="3"/>
        <v>1</v>
      </c>
      <c r="H82" s="459">
        <f t="shared" si="3"/>
        <v>1</v>
      </c>
      <c r="I82" s="459">
        <f t="shared" si="3"/>
        <v>1</v>
      </c>
      <c r="J82" s="459">
        <f t="shared" si="3"/>
        <v>1</v>
      </c>
    </row>
    <row r="83" spans="1:10" ht="14.25" x14ac:dyDescent="0.2">
      <c r="A83" s="460" t="s">
        <v>133</v>
      </c>
      <c r="B83" s="431" t="s">
        <v>84</v>
      </c>
      <c r="C83" s="431" t="s">
        <v>84</v>
      </c>
      <c r="D83" s="431" t="s">
        <v>84</v>
      </c>
      <c r="E83" s="431">
        <f t="shared" si="3"/>
        <v>0.83992742729691172</v>
      </c>
      <c r="F83" s="431">
        <f t="shared" si="3"/>
        <v>0.71349098497077301</v>
      </c>
      <c r="G83" s="431">
        <f t="shared" si="3"/>
        <v>0.69820617860706968</v>
      </c>
      <c r="H83" s="461">
        <f t="shared" si="3"/>
        <v>0.83992742729691172</v>
      </c>
      <c r="I83" s="461">
        <f t="shared" si="3"/>
        <v>0.70074866720257767</v>
      </c>
      <c r="J83" s="461">
        <f t="shared" si="3"/>
        <v>0.70138579661211453</v>
      </c>
    </row>
    <row r="84" spans="1:10" ht="14.25" x14ac:dyDescent="0.2">
      <c r="A84" s="448" t="s">
        <v>134</v>
      </c>
      <c r="B84" s="425" t="s">
        <v>84</v>
      </c>
      <c r="C84" s="425" t="s">
        <v>84</v>
      </c>
      <c r="D84" s="425" t="s">
        <v>84</v>
      </c>
      <c r="E84" s="425">
        <f t="shared" si="3"/>
        <v>0.15142442722094868</v>
      </c>
      <c r="F84" s="425">
        <f t="shared" si="3"/>
        <v>0.1596763404466495</v>
      </c>
      <c r="G84" s="425">
        <f t="shared" si="3"/>
        <v>0.21557155756448829</v>
      </c>
      <c r="H84" s="440">
        <f t="shared" si="3"/>
        <v>0.15142442722094868</v>
      </c>
      <c r="I84" s="440">
        <f t="shared" si="3"/>
        <v>0.20627389629983384</v>
      </c>
      <c r="J84" s="440">
        <f t="shared" si="3"/>
        <v>0.20602280762923533</v>
      </c>
    </row>
    <row r="85" spans="1:10" ht="14.25" x14ac:dyDescent="0.2">
      <c r="A85" s="462" t="s">
        <v>135</v>
      </c>
      <c r="B85" s="432" t="s">
        <v>84</v>
      </c>
      <c r="C85" s="432" t="s">
        <v>84</v>
      </c>
      <c r="D85" s="432" t="s">
        <v>84</v>
      </c>
      <c r="E85" s="432">
        <f t="shared" si="3"/>
        <v>8.6481454821394962E-3</v>
      </c>
      <c r="F85" s="432">
        <f t="shared" si="3"/>
        <v>0.12683267458257749</v>
      </c>
      <c r="G85" s="432">
        <f t="shared" si="3"/>
        <v>8.6222263828441989E-2</v>
      </c>
      <c r="H85" s="463">
        <f t="shared" si="3"/>
        <v>8.6481454821394962E-3</v>
      </c>
      <c r="I85" s="463">
        <f t="shared" si="3"/>
        <v>9.2977436497588439E-2</v>
      </c>
      <c r="J85" s="463">
        <f t="shared" si="3"/>
        <v>9.2591395758650136E-2</v>
      </c>
    </row>
    <row r="86" spans="1:10" ht="15" x14ac:dyDescent="0.25">
      <c r="A86" s="458" t="s">
        <v>136</v>
      </c>
      <c r="B86" s="430" t="s">
        <v>84</v>
      </c>
      <c r="C86" s="430" t="s">
        <v>84</v>
      </c>
      <c r="D86" s="430" t="s">
        <v>84</v>
      </c>
      <c r="E86" s="430">
        <f t="shared" ref="E86:J89" si="4">E30/E$30</f>
        <v>1</v>
      </c>
      <c r="F86" s="430">
        <f t="shared" si="4"/>
        <v>1</v>
      </c>
      <c r="G86" s="430">
        <f t="shared" si="4"/>
        <v>1</v>
      </c>
      <c r="H86" s="459">
        <f t="shared" si="4"/>
        <v>1</v>
      </c>
      <c r="I86" s="459">
        <f t="shared" si="4"/>
        <v>1</v>
      </c>
      <c r="J86" s="459">
        <f t="shared" si="4"/>
        <v>1</v>
      </c>
    </row>
    <row r="87" spans="1:10" ht="14.25" x14ac:dyDescent="0.2">
      <c r="A87" s="460" t="s">
        <v>137</v>
      </c>
      <c r="B87" s="431" t="s">
        <v>84</v>
      </c>
      <c r="C87" s="431" t="s">
        <v>84</v>
      </c>
      <c r="D87" s="431" t="s">
        <v>84</v>
      </c>
      <c r="E87" s="431">
        <f t="shared" si="4"/>
        <v>0.33277014022943818</v>
      </c>
      <c r="F87" s="431">
        <f t="shared" si="4"/>
        <v>0.21994048828057847</v>
      </c>
      <c r="G87" s="431">
        <f t="shared" si="4"/>
        <v>0.21128735929641485</v>
      </c>
      <c r="H87" s="461">
        <f t="shared" si="4"/>
        <v>0.33277014022943818</v>
      </c>
      <c r="I87" s="461">
        <f t="shared" si="4"/>
        <v>0.21274335323460175</v>
      </c>
      <c r="J87" s="461">
        <f t="shared" si="4"/>
        <v>0.21335971232176262</v>
      </c>
    </row>
    <row r="88" spans="1:10" ht="14.25" x14ac:dyDescent="0.2">
      <c r="A88" s="448" t="s">
        <v>138</v>
      </c>
      <c r="B88" s="425" t="s">
        <v>84</v>
      </c>
      <c r="C88" s="425" t="s">
        <v>84</v>
      </c>
      <c r="D88" s="425" t="s">
        <v>84</v>
      </c>
      <c r="E88" s="425">
        <f t="shared" si="4"/>
        <v>0.52790495177924424</v>
      </c>
      <c r="F88" s="425">
        <f t="shared" si="4"/>
        <v>0.58350479826439727</v>
      </c>
      <c r="G88" s="425">
        <f t="shared" si="4"/>
        <v>0.58306797066384286</v>
      </c>
      <c r="H88" s="440">
        <f t="shared" si="4"/>
        <v>0.52790495177924424</v>
      </c>
      <c r="I88" s="440">
        <f t="shared" si="4"/>
        <v>0.58314147220757384</v>
      </c>
      <c r="J88" s="440">
        <f t="shared" si="4"/>
        <v>0.58285782276429898</v>
      </c>
    </row>
    <row r="89" spans="1:10" ht="14.25" x14ac:dyDescent="0.2">
      <c r="A89" s="464" t="s">
        <v>139</v>
      </c>
      <c r="B89" s="433" t="s">
        <v>84</v>
      </c>
      <c r="C89" s="433" t="s">
        <v>84</v>
      </c>
      <c r="D89" s="433" t="s">
        <v>84</v>
      </c>
      <c r="E89" s="433">
        <f t="shared" si="4"/>
        <v>0.13932490799131766</v>
      </c>
      <c r="F89" s="433">
        <f t="shared" si="4"/>
        <v>0.19655471345502429</v>
      </c>
      <c r="G89" s="433">
        <f t="shared" si="4"/>
        <v>0.20564467003974227</v>
      </c>
      <c r="H89" s="465">
        <f t="shared" si="4"/>
        <v>0.13932490799131766</v>
      </c>
      <c r="I89" s="465">
        <f t="shared" si="4"/>
        <v>0.20411517455782438</v>
      </c>
      <c r="J89" s="465">
        <f t="shared" si="4"/>
        <v>0.20378246491393823</v>
      </c>
    </row>
    <row r="90" spans="1:10" ht="14.25" x14ac:dyDescent="0.2">
      <c r="A90" s="725" t="s">
        <v>435</v>
      </c>
      <c r="B90" s="653"/>
      <c r="C90" s="653"/>
      <c r="D90" s="653"/>
      <c r="E90" s="653"/>
      <c r="F90" s="653"/>
      <c r="G90" s="653"/>
      <c r="H90" s="654"/>
      <c r="I90" s="654"/>
      <c r="J90" s="654"/>
    </row>
    <row r="91" spans="1:10" x14ac:dyDescent="0.2">
      <c r="A91" s="217" t="s">
        <v>344</v>
      </c>
    </row>
    <row r="92" spans="1:10" customFormat="1" x14ac:dyDescent="0.2">
      <c r="A92" s="242" t="s">
        <v>216</v>
      </c>
      <c r="B92" s="196"/>
      <c r="C92" s="196"/>
      <c r="D92" s="211"/>
      <c r="E92" s="196"/>
      <c r="F92" s="196"/>
      <c r="G92" s="211"/>
      <c r="H92" s="196"/>
      <c r="I92" s="196"/>
      <c r="J92" s="196"/>
    </row>
    <row r="93" spans="1:10" x14ac:dyDescent="0.2">
      <c r="A93" s="442" t="s">
        <v>750</v>
      </c>
    </row>
    <row r="94" spans="1:10" x14ac:dyDescent="0.2">
      <c r="A94" s="443" t="s">
        <v>736</v>
      </c>
    </row>
    <row r="96" spans="1:10" ht="12.75" customHeight="1" x14ac:dyDescent="0.2">
      <c r="A96" s="731" t="s">
        <v>159</v>
      </c>
      <c r="B96" s="732"/>
      <c r="C96" s="732"/>
      <c r="D96" s="733"/>
      <c r="E96" s="733"/>
      <c r="F96" s="733"/>
      <c r="G96" s="733"/>
      <c r="H96" s="733"/>
      <c r="I96" s="733"/>
      <c r="J96" s="733"/>
    </row>
    <row r="97" spans="1:10" ht="39" customHeight="1" x14ac:dyDescent="0.2">
      <c r="A97" s="810" t="s">
        <v>160</v>
      </c>
      <c r="B97" s="810"/>
      <c r="C97" s="810"/>
      <c r="D97" s="810"/>
      <c r="E97" s="810"/>
      <c r="F97" s="810"/>
      <c r="G97" s="810"/>
      <c r="H97" s="810"/>
      <c r="I97" s="810"/>
      <c r="J97" s="810"/>
    </row>
    <row r="98" spans="1:10" ht="12.75" customHeight="1" x14ac:dyDescent="0.3">
      <c r="A98" s="467"/>
      <c r="B98" s="732"/>
      <c r="C98" s="732"/>
      <c r="D98" s="733"/>
      <c r="E98" s="733"/>
      <c r="F98" s="733"/>
      <c r="G98" s="733"/>
      <c r="H98" s="733"/>
      <c r="I98" s="733"/>
      <c r="J98" s="733"/>
    </row>
    <row r="99" spans="1:10" ht="24.75" customHeight="1" x14ac:dyDescent="0.2">
      <c r="A99" s="811" t="s">
        <v>566</v>
      </c>
      <c r="B99" s="811"/>
      <c r="C99" s="811"/>
      <c r="D99" s="811"/>
      <c r="E99" s="811"/>
      <c r="F99" s="811"/>
      <c r="G99" s="811"/>
      <c r="H99" s="811"/>
      <c r="I99" s="811"/>
      <c r="J99" s="811"/>
    </row>
    <row r="100" spans="1:10" ht="12.75" customHeight="1" x14ac:dyDescent="0.3">
      <c r="A100" s="467"/>
      <c r="B100" s="732"/>
      <c r="C100" s="732"/>
      <c r="D100" s="733"/>
      <c r="E100" s="733"/>
      <c r="F100" s="733"/>
      <c r="G100" s="733"/>
      <c r="H100" s="733"/>
      <c r="I100" s="733"/>
      <c r="J100" s="733"/>
    </row>
    <row r="101" spans="1:10" customFormat="1" ht="26.25" customHeight="1" x14ac:dyDescent="0.2">
      <c r="A101" s="812" t="s">
        <v>567</v>
      </c>
      <c r="B101" s="812"/>
      <c r="C101" s="812"/>
      <c r="D101" s="812"/>
      <c r="E101" s="812"/>
      <c r="F101" s="812"/>
      <c r="G101" s="812"/>
      <c r="H101" s="812"/>
      <c r="I101" s="812"/>
      <c r="J101" s="812"/>
    </row>
    <row r="102" spans="1:10" customFormat="1" ht="12.75" customHeight="1" x14ac:dyDescent="0.2">
      <c r="A102" s="734"/>
      <c r="B102" s="728"/>
      <c r="C102" s="728"/>
      <c r="D102" s="728"/>
      <c r="E102" s="728"/>
      <c r="F102" s="728"/>
      <c r="G102" s="47"/>
      <c r="H102" s="47"/>
      <c r="I102" s="47"/>
      <c r="J102" s="47"/>
    </row>
    <row r="103" spans="1:10" customFormat="1" ht="12.75" customHeight="1" x14ac:dyDescent="0.2">
      <c r="A103" s="812" t="s">
        <v>568</v>
      </c>
      <c r="B103" s="812"/>
      <c r="C103" s="812"/>
      <c r="D103" s="812"/>
      <c r="E103" s="812"/>
      <c r="F103" s="812"/>
      <c r="G103" s="812"/>
      <c r="H103" s="812"/>
      <c r="I103" s="812"/>
      <c r="J103" s="812"/>
    </row>
    <row r="104" spans="1:10" customFormat="1" ht="12.75" customHeight="1" x14ac:dyDescent="0.2">
      <c r="A104" s="729"/>
      <c r="B104" s="729"/>
      <c r="C104" s="729"/>
      <c r="D104" s="729"/>
      <c r="E104" s="729"/>
      <c r="F104" s="729"/>
      <c r="G104" s="47"/>
      <c r="H104" s="47"/>
      <c r="I104" s="47"/>
      <c r="J104" s="47"/>
    </row>
    <row r="105" spans="1:10" customFormat="1" ht="24.75" customHeight="1" x14ac:dyDescent="0.2">
      <c r="A105" s="812" t="s">
        <v>569</v>
      </c>
      <c r="B105" s="812"/>
      <c r="C105" s="812"/>
      <c r="D105" s="812"/>
      <c r="E105" s="812"/>
      <c r="F105" s="812"/>
      <c r="G105" s="812"/>
      <c r="H105" s="812"/>
      <c r="I105" s="812"/>
      <c r="J105" s="812"/>
    </row>
    <row r="106" spans="1:10" customFormat="1" ht="12.75" customHeight="1" x14ac:dyDescent="0.2">
      <c r="A106" s="728"/>
      <c r="B106" s="728"/>
      <c r="C106" s="728"/>
      <c r="D106" s="728"/>
      <c r="E106" s="728"/>
      <c r="F106" s="728"/>
      <c r="G106" s="47"/>
      <c r="H106" s="47"/>
      <c r="I106" s="47"/>
      <c r="J106" s="47"/>
    </row>
    <row r="107" spans="1:10" customFormat="1" ht="21" customHeight="1" x14ac:dyDescent="0.2">
      <c r="A107" s="812" t="s">
        <v>570</v>
      </c>
      <c r="B107" s="812"/>
      <c r="C107" s="812"/>
      <c r="D107" s="812"/>
      <c r="E107" s="812"/>
      <c r="F107" s="812"/>
      <c r="G107" s="812"/>
      <c r="H107" s="812"/>
      <c r="I107" s="812"/>
      <c r="J107" s="812"/>
    </row>
    <row r="108" spans="1:10" customFormat="1" ht="12.75" customHeight="1" x14ac:dyDescent="0.2">
      <c r="A108" s="728"/>
      <c r="B108" s="728"/>
      <c r="C108" s="728"/>
      <c r="D108" s="728"/>
      <c r="E108" s="728"/>
      <c r="F108" s="728"/>
      <c r="G108" s="47"/>
      <c r="H108" s="47"/>
      <c r="I108" s="47"/>
      <c r="J108" s="47"/>
    </row>
    <row r="109" spans="1:10" customFormat="1" ht="48.75" customHeight="1" x14ac:dyDescent="0.2">
      <c r="A109" s="812" t="s">
        <v>593</v>
      </c>
      <c r="B109" s="812"/>
      <c r="C109" s="812"/>
      <c r="D109" s="812"/>
      <c r="E109" s="812"/>
      <c r="F109" s="812"/>
      <c r="G109" s="812"/>
      <c r="H109" s="812"/>
      <c r="I109" s="812"/>
      <c r="J109" s="812"/>
    </row>
    <row r="110" spans="1:10" customFormat="1" ht="12.75" customHeight="1" x14ac:dyDescent="0.2">
      <c r="A110" s="734"/>
      <c r="B110" s="728"/>
      <c r="C110" s="728"/>
      <c r="D110" s="728"/>
      <c r="E110" s="728"/>
      <c r="F110" s="728"/>
      <c r="G110" s="47"/>
      <c r="H110" s="47"/>
      <c r="I110" s="47"/>
      <c r="J110" s="47"/>
    </row>
    <row r="111" spans="1:10" customFormat="1" ht="27" customHeight="1" x14ac:dyDescent="0.2">
      <c r="A111" s="812" t="s">
        <v>571</v>
      </c>
      <c r="B111" s="812"/>
      <c r="C111" s="812"/>
      <c r="D111" s="812"/>
      <c r="E111" s="812"/>
      <c r="F111" s="812"/>
      <c r="G111" s="812"/>
      <c r="H111" s="812"/>
      <c r="I111" s="812"/>
      <c r="J111" s="812"/>
    </row>
    <row r="112" spans="1:10" customFormat="1" ht="12.75" customHeight="1" x14ac:dyDescent="0.2">
      <c r="A112" s="735"/>
      <c r="B112" s="728"/>
      <c r="C112" s="728"/>
      <c r="D112" s="728"/>
      <c r="E112" s="728"/>
      <c r="F112" s="728"/>
      <c r="G112" s="47"/>
      <c r="H112" s="47"/>
      <c r="I112" s="47"/>
      <c r="J112" s="47"/>
    </row>
    <row r="113" spans="1:10" customFormat="1" ht="19.5" customHeight="1" x14ac:dyDescent="0.2">
      <c r="A113" s="812" t="s">
        <v>572</v>
      </c>
      <c r="B113" s="812"/>
      <c r="C113" s="812"/>
      <c r="D113" s="812"/>
      <c r="E113" s="812"/>
      <c r="F113" s="812"/>
      <c r="G113" s="812"/>
      <c r="H113" s="812"/>
      <c r="I113" s="812"/>
      <c r="J113" s="812"/>
    </row>
    <row r="114" spans="1:10" customFormat="1" ht="12.75" customHeight="1" x14ac:dyDescent="0.2">
      <c r="A114" s="735"/>
      <c r="B114" s="728"/>
      <c r="C114" s="728"/>
      <c r="D114" s="728"/>
      <c r="E114" s="728"/>
      <c r="F114" s="728"/>
      <c r="G114" s="47"/>
      <c r="H114" s="47"/>
      <c r="I114" s="47"/>
      <c r="J114" s="47"/>
    </row>
    <row r="115" spans="1:10" customFormat="1" ht="22.5" customHeight="1" x14ac:dyDescent="0.2">
      <c r="A115" s="812" t="s">
        <v>573</v>
      </c>
      <c r="B115" s="812"/>
      <c r="C115" s="812"/>
      <c r="D115" s="812"/>
      <c r="E115" s="812"/>
      <c r="F115" s="812"/>
      <c r="G115" s="812"/>
      <c r="H115" s="812"/>
      <c r="I115" s="812"/>
      <c r="J115" s="812"/>
    </row>
    <row r="116" spans="1:10" customFormat="1" ht="12" customHeight="1" x14ac:dyDescent="0.2">
      <c r="A116" s="729"/>
      <c r="B116" s="729"/>
      <c r="C116" s="729"/>
      <c r="D116" s="729"/>
      <c r="E116" s="729"/>
      <c r="F116" s="729"/>
      <c r="G116" s="47"/>
      <c r="H116" s="47"/>
      <c r="I116" s="47"/>
      <c r="J116" s="47"/>
    </row>
    <row r="117" spans="1:10" customFormat="1" ht="39.75" customHeight="1" x14ac:dyDescent="0.2">
      <c r="A117" s="812" t="s">
        <v>574</v>
      </c>
      <c r="B117" s="812"/>
      <c r="C117" s="812"/>
      <c r="D117" s="812"/>
      <c r="E117" s="812"/>
      <c r="F117" s="812"/>
      <c r="G117" s="812"/>
      <c r="H117" s="812"/>
      <c r="I117" s="812"/>
      <c r="J117" s="812"/>
    </row>
    <row r="118" spans="1:10" customFormat="1" ht="12.75" customHeight="1" x14ac:dyDescent="0.2">
      <c r="A118" s="735"/>
      <c r="B118" s="728"/>
      <c r="C118" s="728"/>
      <c r="D118" s="728"/>
      <c r="E118" s="728"/>
      <c r="F118" s="728"/>
      <c r="G118" s="47"/>
      <c r="H118" s="47"/>
      <c r="I118" s="47"/>
      <c r="J118" s="47"/>
    </row>
    <row r="119" spans="1:10" customFormat="1" ht="33.75" customHeight="1" x14ac:dyDescent="0.2">
      <c r="A119" s="812" t="s">
        <v>575</v>
      </c>
      <c r="B119" s="812"/>
      <c r="C119" s="812"/>
      <c r="D119" s="812"/>
      <c r="E119" s="812"/>
      <c r="F119" s="812"/>
      <c r="G119" s="812"/>
      <c r="H119" s="812"/>
      <c r="I119" s="812"/>
      <c r="J119" s="812"/>
    </row>
    <row r="120" spans="1:10" customFormat="1" ht="12.75" customHeight="1" x14ac:dyDescent="0.2">
      <c r="A120" s="735"/>
      <c r="B120" s="728"/>
      <c r="C120" s="728"/>
      <c r="D120" s="728"/>
      <c r="E120" s="728"/>
      <c r="F120" s="728"/>
      <c r="G120" s="47"/>
      <c r="H120" s="47"/>
      <c r="I120" s="47"/>
      <c r="J120" s="47"/>
    </row>
    <row r="121" spans="1:10" customFormat="1" ht="21" customHeight="1" x14ac:dyDescent="0.2">
      <c r="A121" s="812" t="s">
        <v>576</v>
      </c>
      <c r="B121" s="812"/>
      <c r="C121" s="812"/>
      <c r="D121" s="812"/>
      <c r="E121" s="812"/>
      <c r="F121" s="812"/>
      <c r="G121" s="812"/>
      <c r="H121" s="812"/>
      <c r="I121" s="812"/>
      <c r="J121" s="812"/>
    </row>
    <row r="122" spans="1:10" ht="12.75" customHeight="1" x14ac:dyDescent="0.2">
      <c r="A122" s="736"/>
      <c r="B122" s="732"/>
      <c r="C122" s="732"/>
      <c r="D122" s="733"/>
      <c r="E122" s="733"/>
      <c r="F122" s="733"/>
      <c r="G122" s="733"/>
      <c r="H122" s="733"/>
      <c r="I122" s="733"/>
      <c r="J122" s="733"/>
    </row>
    <row r="123" spans="1:10" ht="14.25" customHeight="1" x14ac:dyDescent="0.2">
      <c r="A123" s="809" t="s">
        <v>161</v>
      </c>
      <c r="B123" s="809"/>
      <c r="C123" s="809"/>
      <c r="D123" s="809"/>
      <c r="E123" s="809"/>
      <c r="F123" s="809"/>
      <c r="G123" s="809"/>
      <c r="H123" s="809"/>
      <c r="I123" s="809"/>
      <c r="J123" s="809"/>
    </row>
    <row r="124" spans="1:10" ht="12.75" customHeight="1" x14ac:dyDescent="0.2">
      <c r="A124" s="737" t="s">
        <v>162</v>
      </c>
      <c r="B124" s="732"/>
      <c r="C124" s="732"/>
      <c r="D124" s="733"/>
      <c r="E124" s="733"/>
      <c r="F124" s="733"/>
      <c r="G124" s="733"/>
      <c r="H124" s="733"/>
      <c r="I124" s="733"/>
      <c r="J124" s="733"/>
    </row>
    <row r="125" spans="1:10" customFormat="1" x14ac:dyDescent="0.2"/>
    <row r="126" spans="1:10" customFormat="1" ht="66.75" customHeight="1" x14ac:dyDescent="0.2">
      <c r="A126" s="806" t="s">
        <v>727</v>
      </c>
      <c r="B126" s="806"/>
      <c r="C126" s="806"/>
      <c r="D126" s="806"/>
      <c r="E126" s="806"/>
      <c r="F126" s="806"/>
      <c r="G126" s="806"/>
      <c r="H126" s="806"/>
      <c r="I126" s="806"/>
      <c r="J126" s="806"/>
    </row>
    <row r="127" spans="1:10" customFormat="1" x14ac:dyDescent="0.2">
      <c r="A127" s="47"/>
      <c r="B127" s="47"/>
      <c r="C127" s="47"/>
      <c r="D127" s="47"/>
      <c r="E127" s="47"/>
      <c r="F127" s="47"/>
      <c r="G127" s="47"/>
      <c r="H127" s="192"/>
      <c r="I127" s="192"/>
      <c r="J127" s="47"/>
    </row>
    <row r="128" spans="1:10" customFormat="1" ht="24.75" customHeight="1" x14ac:dyDescent="0.2">
      <c r="A128" s="807" t="s">
        <v>577</v>
      </c>
      <c r="B128" s="807"/>
      <c r="C128" s="807"/>
      <c r="D128" s="807"/>
      <c r="E128" s="807"/>
      <c r="F128" s="807"/>
      <c r="G128" s="807"/>
      <c r="H128" s="807"/>
      <c r="I128" s="807"/>
      <c r="J128" s="807"/>
    </row>
    <row r="129" spans="1:10" customFormat="1" x14ac:dyDescent="0.2">
      <c r="A129" s="47"/>
      <c r="B129" s="47"/>
      <c r="C129" s="47"/>
      <c r="D129" s="47"/>
      <c r="E129" s="47"/>
      <c r="F129" s="47"/>
      <c r="G129" s="47"/>
      <c r="H129" s="192"/>
      <c r="I129" s="192"/>
      <c r="J129" s="47"/>
    </row>
    <row r="130" spans="1:10" customFormat="1" ht="42" customHeight="1" x14ac:dyDescent="0.2">
      <c r="A130" s="806" t="s">
        <v>578</v>
      </c>
      <c r="B130" s="808"/>
      <c r="C130" s="808"/>
      <c r="D130" s="808"/>
      <c r="E130" s="808"/>
      <c r="F130" s="808"/>
      <c r="G130" s="808"/>
      <c r="H130" s="808"/>
      <c r="I130" s="808"/>
      <c r="J130" s="808"/>
    </row>
  </sheetData>
  <mergeCells count="17">
    <mergeCell ref="A130:J130"/>
    <mergeCell ref="A97:J97"/>
    <mergeCell ref="A99:J99"/>
    <mergeCell ref="A126:J126"/>
    <mergeCell ref="A128:J128"/>
    <mergeCell ref="A101:J101"/>
    <mergeCell ref="A103:J103"/>
    <mergeCell ref="A105:J105"/>
    <mergeCell ref="A107:J107"/>
    <mergeCell ref="A109:J109"/>
    <mergeCell ref="A121:J121"/>
    <mergeCell ref="A123:J123"/>
    <mergeCell ref="A111:J111"/>
    <mergeCell ref="A113:J113"/>
    <mergeCell ref="A115:J115"/>
    <mergeCell ref="A117:J117"/>
    <mergeCell ref="A119:J119"/>
  </mergeCells>
  <pageMargins left="0.70866141732283472" right="0.70866141732283472" top="0.74803149606299213" bottom="0.74803149606299213" header="0.31496062992125984" footer="0.31496062992125984"/>
  <pageSetup paperSize="9" scale="56" firstPageNumber="15" fitToHeight="2" orientation="landscape" useFirstPageNumber="1" r:id="rId1"/>
  <headerFooter>
    <oddHeader>&amp;RLes groupements à ficalité propre en 2022</oddHeader>
    <oddFooter>&amp;LDirection Générale des Collectivité Locale / DESL&amp;C&amp;P&amp;RMise en ligne : janvier 2024</oddFooter>
    <evenHeader>&amp;RLes groupements à fiscalité propre en 2019</evenHeader>
    <evenFooter>&amp;LDirection Générale de Collectivités Locales / DESL&amp;C16&amp;RMise en ligne : mai 2021</evenFooter>
    <firstHeader>&amp;R&amp;12Les finances des groupements à fiscalité propre en 2019</firstHeader>
    <firstFooter>&amp;LDirection Générale des Collectivités Locales / DESL&amp;C15&amp;RMise en ligne : mai 2021</firstFooter>
  </headerFooter>
  <rowBreaks count="2" manualBreakCount="2">
    <brk id="56" max="9" man="1"/>
    <brk id="9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33</vt:i4>
      </vt:variant>
    </vt:vector>
  </HeadingPairs>
  <TitlesOfParts>
    <vt:vector size="69" baseType="lpstr">
      <vt:lpstr>couv</vt:lpstr>
      <vt:lpstr>Index</vt:lpstr>
      <vt:lpstr>T 1.1</vt:lpstr>
      <vt:lpstr>T 1.2</vt:lpstr>
      <vt:lpstr>T 1.3</vt:lpstr>
      <vt:lpstr>T 2.1</vt:lpstr>
      <vt:lpstr>T 2.2</vt:lpstr>
      <vt:lpstr>T 2.3</vt:lpstr>
      <vt:lpstr>T 2.4</vt:lpstr>
      <vt:lpstr>T 2.5</vt:lpstr>
      <vt:lpstr>T 2.6</vt:lpstr>
      <vt:lpstr>T 2.7</vt:lpstr>
      <vt:lpstr>T 2.8</vt:lpstr>
      <vt:lpstr>T 2.9</vt:lpstr>
      <vt:lpstr>T 3.1</vt:lpstr>
      <vt:lpstr>T 3.1.c</vt:lpstr>
      <vt:lpstr>T 3.2</vt:lpstr>
      <vt:lpstr>T 3.2.c</vt:lpstr>
      <vt:lpstr>T 4.1</vt:lpstr>
      <vt:lpstr>T 4.2</vt:lpstr>
      <vt:lpstr>T 4.3</vt:lpstr>
      <vt:lpstr>T 4.4</vt:lpstr>
      <vt:lpstr>T 4.5</vt:lpstr>
      <vt:lpstr>T 4.6</vt:lpstr>
      <vt:lpstr>T 5.1</vt:lpstr>
      <vt:lpstr>T 5.2</vt:lpstr>
      <vt:lpstr>T 5.3</vt:lpstr>
      <vt:lpstr>T 5.4</vt:lpstr>
      <vt:lpstr>T 5.5</vt:lpstr>
      <vt:lpstr>T 5.6</vt:lpstr>
      <vt:lpstr>T 5.7</vt:lpstr>
      <vt:lpstr>T 5.8</vt:lpstr>
      <vt:lpstr>T 5.9</vt:lpstr>
      <vt:lpstr>Annexe 1</vt:lpstr>
      <vt:lpstr>Annexe 2</vt:lpstr>
      <vt:lpstr>Annexe 3</vt:lpstr>
      <vt:lpstr>'Annexe 1'!Zone_d_impression</vt:lpstr>
      <vt:lpstr>Index!Zone_d_impression</vt:lpstr>
      <vt:lpstr>'T 1.1'!Zone_d_impression</vt:lpstr>
      <vt:lpstr>'T 1.2'!Zone_d_impression</vt:lpstr>
      <vt:lpstr>'T 1.3'!Zone_d_impression</vt:lpstr>
      <vt:lpstr>'T 2.1'!Zone_d_impression</vt:lpstr>
      <vt:lpstr>'T 2.2'!Zone_d_impression</vt:lpstr>
      <vt:lpstr>'T 2.3'!Zone_d_impression</vt:lpstr>
      <vt:lpstr>'T 2.4'!Zone_d_impression</vt:lpstr>
      <vt:lpstr>'T 2.5'!Zone_d_impression</vt:lpstr>
      <vt:lpstr>'T 2.6'!Zone_d_impression</vt:lpstr>
      <vt:lpstr>'T 2.7'!Zone_d_impression</vt:lpstr>
      <vt:lpstr>'T 2.8'!Zone_d_impression</vt:lpstr>
      <vt:lpstr>'T 2.9'!Zone_d_impression</vt:lpstr>
      <vt:lpstr>'T 3.1'!Zone_d_impression</vt:lpstr>
      <vt:lpstr>'T 3.1.c'!Zone_d_impression</vt:lpstr>
      <vt:lpstr>'T 3.2'!Zone_d_impression</vt:lpstr>
      <vt:lpstr>'T 3.2.c'!Zone_d_impression</vt:lpstr>
      <vt:lpstr>'T 4.1'!Zone_d_impression</vt:lpstr>
      <vt:lpstr>'T 4.2'!Zone_d_impression</vt:lpstr>
      <vt:lpstr>'T 4.3'!Zone_d_impression</vt:lpstr>
      <vt:lpstr>'T 4.4'!Zone_d_impression</vt:lpstr>
      <vt:lpstr>'T 4.5'!Zone_d_impression</vt:lpstr>
      <vt:lpstr>'T 4.6'!Zone_d_impression</vt:lpstr>
      <vt:lpstr>'T 5.1'!Zone_d_impression</vt:lpstr>
      <vt:lpstr>'T 5.2'!Zone_d_impression</vt:lpstr>
      <vt:lpstr>'T 5.3'!Zone_d_impression</vt:lpstr>
      <vt:lpstr>'T 5.4'!Zone_d_impression</vt:lpstr>
      <vt:lpstr>'T 5.5'!Zone_d_impression</vt:lpstr>
      <vt:lpstr>'T 5.6'!Zone_d_impression</vt:lpstr>
      <vt:lpstr>'T 5.7'!Zone_d_impression</vt:lpstr>
      <vt:lpstr>'T 5.8'!Zone_d_impression</vt:lpstr>
      <vt:lpstr>'T 5.9'!Zone_d_impression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LEFORESTIER</dc:creator>
  <cp:lastModifiedBy>LEFORESTIER Guillaume</cp:lastModifiedBy>
  <cp:lastPrinted>2022-04-20T14:01:36Z</cp:lastPrinted>
  <dcterms:created xsi:type="dcterms:W3CDTF">2012-01-25T10:12:26Z</dcterms:created>
  <dcterms:modified xsi:type="dcterms:W3CDTF">2024-01-17T15:16:56Z</dcterms:modified>
</cp:coreProperties>
</file>